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showInkAnnotation="0" codeName="ThisWorkbook" hidePivotFieldList="1"/>
  <mc:AlternateContent xmlns:mc="http://schemas.openxmlformats.org/markup-compatibility/2006">
    <mc:Choice Requires="x15">
      <x15ac:absPath xmlns:x15ac="http://schemas.microsoft.com/office/spreadsheetml/2010/11/ac" url="U:\1-Product list\"/>
    </mc:Choice>
  </mc:AlternateContent>
  <xr:revisionPtr revIDLastSave="0" documentId="13_ncr:1_{177BFAAC-5DB3-4FCF-9A3E-3B4400D8F354}" xr6:coauthVersionLast="47" xr6:coauthVersionMax="47" xr10:uidLastSave="{00000000-0000-0000-0000-000000000000}"/>
  <bookViews>
    <workbookView xWindow="-120" yWindow="-120" windowWidth="29040" windowHeight="15720" tabRatio="754" activeTab="2" xr2:uid="{00000000-000D-0000-FFFF-FFFF00000000}"/>
  </bookViews>
  <sheets>
    <sheet name="首页" sheetId="25" r:id="rId1"/>
    <sheet name="主要指数" sheetId="19" r:id="rId2"/>
    <sheet name="公募基金" sheetId="2" r:id="rId3"/>
    <sheet name="Disclaimer免责声明" sheetId="32" r:id="rId4"/>
    <sheet name="Note" sheetId="33" state="hidden" r:id="rId5"/>
    <sheet name="Category" sheetId="30" state="hidden" r:id="rId6"/>
    <sheet name="Sheet3" sheetId="13" state="hidden" r:id="rId7"/>
    <sheet name="分类" sheetId="17" state="hidden" r:id="rId8"/>
    <sheet name="Sheet1" sheetId="18" state="hidden" r:id="rId9"/>
  </sheets>
  <externalReferences>
    <externalReference r:id="rId10"/>
  </externalReferences>
  <definedNames>
    <definedName name="_DefaultCell" localSheetId="3">#REF!</definedName>
    <definedName name="_DefaultCell">#REF!</definedName>
    <definedName name="_xlnm._FilterDatabase" localSheetId="5" hidden="1">Category!$B$2:$E$4682</definedName>
    <definedName name="_xlnm._FilterDatabase" localSheetId="2" hidden="1">公募基金!$A$4:$AJ$650</definedName>
    <definedName name="a" localSheetId="3">#REF!</definedName>
    <definedName name="a">#REF!</definedName>
    <definedName name="d" localSheetId="3">#REF!</definedName>
    <definedName name="d">#REF!</definedName>
    <definedName name="e" localSheetId="3">#REF!</definedName>
    <definedName name="e">#REF!</definedName>
    <definedName name="edf">#REF!</definedName>
    <definedName name="er">#REF!</definedName>
    <definedName name="issac">#REF!</definedName>
    <definedName name="oo">#REF!</definedName>
    <definedName name="qwer">#REF!</definedName>
    <definedName name="Record">#REF!</definedName>
    <definedName name="rt">#REF!</definedName>
    <definedName name="s">#REF!</definedName>
    <definedName name="uu">#REF!</definedName>
    <definedName name="value">#REF!</definedName>
    <definedName name="value062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6" i="30" l="1" a="1"/>
  <c r="E147" i="30" a="1"/>
  <c r="E149" i="30" a="1"/>
  <c r="E145" i="30" a="1"/>
  <c r="E148" i="30" a="1"/>
  <c r="E144" i="30" a="1"/>
  <c r="E150" i="30" a="1"/>
  <c r="E146" i="30" l="1"/>
  <c r="E147" i="30"/>
  <c r="E149" i="30"/>
  <c r="E145" i="30"/>
  <c r="E148" i="30"/>
  <c r="E144" i="30"/>
  <c r="E150" i="30"/>
  <c r="A1" i="30" a="1"/>
  <c r="D2" i="2" a="1"/>
  <c r="W2" i="2" a="1"/>
  <c r="V2" i="2" a="1"/>
  <c r="L2" i="2" a="1"/>
  <c r="B2" i="2"/>
  <c r="E2" i="2" a="1"/>
  <c r="A2" i="2" a="1"/>
  <c r="AA2" i="2"/>
  <c r="AC2" i="2"/>
  <c r="L2" i="2" l="1"/>
  <c r="V2" i="2"/>
  <c r="W2" i="2"/>
  <c r="D2" i="2"/>
  <c r="A1" i="30"/>
  <c r="A2" i="2"/>
  <c r="E2" i="2"/>
  <c r="T2" i="2" a="1"/>
  <c r="N2" i="2" a="1"/>
  <c r="AB2" i="2"/>
  <c r="N2" i="2" l="1"/>
  <c r="T2" i="2"/>
  <c r="M2" i="2" a="1"/>
  <c r="P2" i="2" a="1"/>
  <c r="O2" i="2" a="1"/>
  <c r="U2" i="2" a="1"/>
  <c r="S2" i="2" a="1"/>
  <c r="Z2" i="2"/>
  <c r="S2" i="2" l="1"/>
  <c r="U2" i="2"/>
  <c r="O2" i="2"/>
  <c r="P2" i="2"/>
  <c r="M2" i="2"/>
  <c r="R2" i="2" a="1"/>
  <c r="Q2" i="2" a="1"/>
  <c r="Y2" i="2" a="1"/>
  <c r="X2" i="2" a="1"/>
  <c r="X2" i="2" l="1"/>
  <c r="Y2" i="2"/>
  <c r="Q2" i="2"/>
  <c r="R2" i="2"/>
  <c r="AG2" i="2"/>
  <c r="A1" i="18" l="1"/>
  <c r="C1" i="18"/>
  <c r="E1" i="18"/>
  <c r="G1" i="18"/>
  <c r="I1" i="18"/>
  <c r="K1" i="18"/>
  <c r="F2" i="2" l="1"/>
  <c r="G2" i="2" l="1"/>
  <c r="C98" i="25"/>
  <c r="F97" i="25"/>
  <c r="G97" i="25"/>
  <c r="C66" i="25"/>
  <c r="D97" i="25"/>
  <c r="C97" i="25"/>
  <c r="E97" i="25"/>
  <c r="G56" i="25"/>
  <c r="F56" i="25"/>
  <c r="G5" i="25"/>
  <c r="G66" i="25"/>
  <c r="G90" i="25"/>
  <c r="C5" i="25"/>
  <c r="C90" i="25"/>
  <c r="C56" i="25"/>
  <c r="E56" i="25"/>
  <c r="D56" i="25"/>
  <c r="F90" i="25"/>
  <c r="F66" i="25"/>
  <c r="E90" i="25"/>
  <c r="E66" i="25"/>
  <c r="D90" i="25"/>
  <c r="F5" i="25"/>
  <c r="D5" i="25"/>
  <c r="E5" i="25"/>
  <c r="D66" i="25"/>
  <c r="C58" i="25" l="1"/>
  <c r="C62" i="25"/>
  <c r="C64" i="25"/>
  <c r="C57" i="25"/>
  <c r="C59" i="25"/>
  <c r="C60" i="25"/>
  <c r="C61" i="25"/>
  <c r="C63" i="25"/>
  <c r="E78" i="25"/>
  <c r="C78" i="25"/>
  <c r="C68" i="25"/>
  <c r="G78" i="25"/>
  <c r="F78" i="25"/>
  <c r="D78" i="25"/>
  <c r="C91" i="25"/>
  <c r="C14" i="25"/>
  <c r="G6" i="25"/>
  <c r="G42" i="25"/>
  <c r="G31" i="25"/>
  <c r="G14" i="25"/>
  <c r="G50" i="25"/>
  <c r="G15" i="25"/>
  <c r="G51" i="25"/>
  <c r="G10" i="25"/>
  <c r="G46" i="25"/>
  <c r="G41" i="25"/>
  <c r="G95" i="25"/>
  <c r="E72" i="25"/>
  <c r="C95" i="25"/>
  <c r="F14" i="25"/>
  <c r="G83" i="25"/>
  <c r="G70" i="25"/>
  <c r="G62" i="25"/>
  <c r="G80" i="25"/>
  <c r="G81" i="25"/>
  <c r="G67" i="25"/>
  <c r="G60" i="25"/>
  <c r="D36" i="25"/>
  <c r="E33" i="25"/>
  <c r="F47" i="25"/>
  <c r="D61" i="25"/>
  <c r="E59" i="25"/>
  <c r="E16" i="25"/>
  <c r="E44" i="25"/>
  <c r="F19" i="25"/>
  <c r="F38" i="25"/>
  <c r="F34" i="25"/>
  <c r="E15" i="25"/>
  <c r="E43" i="25"/>
  <c r="D23" i="25"/>
  <c r="D42" i="25"/>
  <c r="D19" i="25"/>
  <c r="F39" i="25"/>
  <c r="C15" i="25"/>
  <c r="C42" i="25"/>
  <c r="D88" i="25"/>
  <c r="D30" i="25"/>
  <c r="E53" i="25"/>
  <c r="E50" i="25"/>
  <c r="F12" i="25"/>
  <c r="D13" i="25"/>
  <c r="C51" i="25"/>
  <c r="C28" i="25"/>
  <c r="C24" i="25"/>
  <c r="C30" i="25"/>
  <c r="C22" i="25"/>
  <c r="C37" i="25"/>
  <c r="E71" i="25"/>
  <c r="C7" i="25"/>
  <c r="C8" i="25"/>
  <c r="C86" i="25"/>
  <c r="C75" i="25"/>
  <c r="C79" i="25"/>
  <c r="C83" i="25"/>
  <c r="C67" i="25"/>
  <c r="F83" i="25"/>
  <c r="F73" i="25"/>
  <c r="E69" i="25"/>
  <c r="G12" i="25"/>
  <c r="G48" i="25"/>
  <c r="G37" i="25"/>
  <c r="G20" i="25"/>
  <c r="G21" i="25"/>
  <c r="G16" i="25"/>
  <c r="G52" i="25"/>
  <c r="G11" i="25"/>
  <c r="G47" i="25"/>
  <c r="F72" i="25"/>
  <c r="D93" i="25"/>
  <c r="G77" i="25"/>
  <c r="G93" i="25"/>
  <c r="G57" i="25"/>
  <c r="G86" i="25"/>
  <c r="G87" i="25"/>
  <c r="G75" i="25"/>
  <c r="E36" i="25"/>
  <c r="E32" i="25"/>
  <c r="C20" i="25"/>
  <c r="E61" i="25"/>
  <c r="F59" i="25"/>
  <c r="E19" i="25"/>
  <c r="E34" i="25"/>
  <c r="D21" i="25"/>
  <c r="D40" i="25"/>
  <c r="E17" i="25"/>
  <c r="E18" i="25"/>
  <c r="E46" i="25"/>
  <c r="F25" i="25"/>
  <c r="F43" i="25"/>
  <c r="D22" i="25"/>
  <c r="D41" i="25"/>
  <c r="C54" i="25"/>
  <c r="E88" i="25"/>
  <c r="E30" i="25"/>
  <c r="D52" i="25"/>
  <c r="E49" i="25"/>
  <c r="C93" i="25"/>
  <c r="C81" i="25"/>
  <c r="C26" i="25"/>
  <c r="G18" i="25"/>
  <c r="G54" i="25"/>
  <c r="G7" i="25"/>
  <c r="G43" i="25"/>
  <c r="G26" i="25"/>
  <c r="G27" i="25"/>
  <c r="G22" i="25"/>
  <c r="G17" i="25"/>
  <c r="G53" i="25"/>
  <c r="E48" i="25"/>
  <c r="G72" i="25"/>
  <c r="D72" i="25"/>
  <c r="C72" i="25"/>
  <c r="G84" i="25"/>
  <c r="G71" i="25"/>
  <c r="G63" i="25"/>
  <c r="G82" i="25"/>
  <c r="C94" i="25"/>
  <c r="F36" i="25"/>
  <c r="F33" i="25"/>
  <c r="D20" i="25"/>
  <c r="F61" i="25"/>
  <c r="D62" i="25"/>
  <c r="E22" i="25"/>
  <c r="E42" i="25"/>
  <c r="F22" i="25"/>
  <c r="F41" i="25"/>
  <c r="E23" i="25"/>
  <c r="E21" i="25"/>
  <c r="F15" i="25"/>
  <c r="D27" i="25"/>
  <c r="D45" i="25"/>
  <c r="F23" i="25"/>
  <c r="F42" i="25"/>
  <c r="D54" i="25"/>
  <c r="F88" i="25"/>
  <c r="D64" i="25"/>
  <c r="F30" i="25"/>
  <c r="E52" i="25"/>
  <c r="D50" i="25"/>
  <c r="E13" i="25"/>
  <c r="C88" i="25"/>
  <c r="C39" i="25"/>
  <c r="C35" i="25"/>
  <c r="C40" i="25"/>
  <c r="C49" i="25"/>
  <c r="C45" i="25"/>
  <c r="C27" i="25"/>
  <c r="C17" i="25"/>
  <c r="E6" i="25"/>
  <c r="C38" i="25"/>
  <c r="C70" i="25"/>
  <c r="C76" i="25"/>
  <c r="C80" i="25"/>
  <c r="C85" i="25"/>
  <c r="D86" i="25"/>
  <c r="F80" i="25"/>
  <c r="F69" i="25"/>
  <c r="G24" i="25"/>
  <c r="G13" i="25"/>
  <c r="G49" i="25"/>
  <c r="G32" i="25"/>
  <c r="G33" i="25"/>
  <c r="G28" i="25"/>
  <c r="G23" i="25"/>
  <c r="F98" i="25"/>
  <c r="D95" i="25"/>
  <c r="E14" i="25"/>
  <c r="D48" i="25"/>
  <c r="E98" i="25"/>
  <c r="D98" i="25"/>
  <c r="G91" i="25"/>
  <c r="G79" i="25"/>
  <c r="G64" i="25"/>
  <c r="G88" i="25"/>
  <c r="G36" i="25"/>
  <c r="G25" i="25"/>
  <c r="G8" i="25"/>
  <c r="G44" i="25"/>
  <c r="G9" i="25"/>
  <c r="G45" i="25"/>
  <c r="G40" i="25"/>
  <c r="G35" i="25"/>
  <c r="E95" i="25"/>
  <c r="G98" i="25"/>
  <c r="F95" i="25"/>
  <c r="F68" i="25"/>
  <c r="D14" i="25"/>
  <c r="G76" i="25"/>
  <c r="G92" i="25"/>
  <c r="G73" i="25"/>
  <c r="G74" i="25"/>
  <c r="C36" i="25"/>
  <c r="D32" i="25"/>
  <c r="E47" i="25"/>
  <c r="F60" i="25"/>
  <c r="F62" i="25"/>
  <c r="E41" i="25"/>
  <c r="D18" i="25"/>
  <c r="D37" i="25"/>
  <c r="D46" i="25"/>
  <c r="E45" i="25"/>
  <c r="E40" i="25"/>
  <c r="F21" i="25"/>
  <c r="F40" i="25"/>
  <c r="F17" i="25"/>
  <c r="D38" i="25"/>
  <c r="D34" i="25"/>
  <c r="E93" i="25"/>
  <c r="D81" i="25"/>
  <c r="F63" i="25"/>
  <c r="F53" i="25"/>
  <c r="F49" i="25"/>
  <c r="E12" i="25"/>
  <c r="C44" i="25"/>
  <c r="C16" i="25"/>
  <c r="C19" i="25"/>
  <c r="G30" i="25"/>
  <c r="G94" i="25"/>
  <c r="E20" i="25"/>
  <c r="E26" i="25"/>
  <c r="D43" i="25"/>
  <c r="D17" i="25"/>
  <c r="D26" i="25"/>
  <c r="D63" i="25"/>
  <c r="D49" i="25"/>
  <c r="C46" i="25"/>
  <c r="C50" i="25"/>
  <c r="C43" i="25"/>
  <c r="C23" i="25"/>
  <c r="F71" i="25"/>
  <c r="C9" i="25"/>
  <c r="C73" i="25"/>
  <c r="F74" i="25"/>
  <c r="D77" i="25"/>
  <c r="E77" i="25"/>
  <c r="D75" i="25"/>
  <c r="E75" i="25"/>
  <c r="E79" i="25"/>
  <c r="D51" i="25"/>
  <c r="E51" i="25"/>
  <c r="E28" i="25"/>
  <c r="E10" i="25"/>
  <c r="E35" i="25"/>
  <c r="F29" i="25"/>
  <c r="C6" i="25"/>
  <c r="F92" i="25"/>
  <c r="F91" i="25"/>
  <c r="E92" i="25"/>
  <c r="E11" i="25"/>
  <c r="D92" i="25"/>
  <c r="E25" i="25"/>
  <c r="C77" i="25"/>
  <c r="F87" i="25"/>
  <c r="E74" i="25"/>
  <c r="F10" i="25"/>
  <c r="D11" i="25"/>
  <c r="G39" i="25"/>
  <c r="G68" i="25"/>
  <c r="G58" i="25"/>
  <c r="F20" i="25"/>
  <c r="E38" i="25"/>
  <c r="F44" i="25"/>
  <c r="F18" i="25"/>
  <c r="F27" i="25"/>
  <c r="F93" i="25"/>
  <c r="F64" i="25"/>
  <c r="F50" i="25"/>
  <c r="C53" i="25"/>
  <c r="C29" i="25"/>
  <c r="C18" i="25"/>
  <c r="C10" i="25"/>
  <c r="D85" i="25"/>
  <c r="D69" i="25"/>
  <c r="E86" i="25"/>
  <c r="D84" i="25"/>
  <c r="F77" i="25"/>
  <c r="D82" i="25"/>
  <c r="D70" i="25"/>
  <c r="E70" i="25"/>
  <c r="E24" i="25"/>
  <c r="F28" i="25"/>
  <c r="E8" i="25"/>
  <c r="E94" i="25"/>
  <c r="F67" i="25"/>
  <c r="E67" i="25"/>
  <c r="E68" i="25"/>
  <c r="C47" i="25"/>
  <c r="C34" i="25"/>
  <c r="C71" i="25"/>
  <c r="F79" i="25"/>
  <c r="E31" i="25"/>
  <c r="E57" i="25"/>
  <c r="G19" i="25"/>
  <c r="D68" i="25"/>
  <c r="G69" i="25"/>
  <c r="G59" i="25"/>
  <c r="C32" i="25"/>
  <c r="E60" i="25"/>
  <c r="D15" i="25"/>
  <c r="E27" i="25"/>
  <c r="F37" i="25"/>
  <c r="D44" i="25"/>
  <c r="E81" i="25"/>
  <c r="D12" i="25"/>
  <c r="C41" i="25"/>
  <c r="C12" i="25"/>
  <c r="D6" i="25"/>
  <c r="C11" i="25"/>
  <c r="C82" i="25"/>
  <c r="C92" i="25"/>
  <c r="E73" i="25"/>
  <c r="E80" i="25"/>
  <c r="D87" i="25"/>
  <c r="F86" i="25"/>
  <c r="E84" i="25"/>
  <c r="F84" i="25"/>
  <c r="F75" i="25"/>
  <c r="D79" i="25"/>
  <c r="F70" i="25"/>
  <c r="D31" i="25"/>
  <c r="D28" i="25"/>
  <c r="E7" i="25"/>
  <c r="D29" i="25"/>
  <c r="D24" i="25"/>
  <c r="F58" i="25"/>
  <c r="F57" i="25"/>
  <c r="E91" i="25"/>
  <c r="F8" i="25"/>
  <c r="D94" i="25"/>
  <c r="F32" i="25"/>
  <c r="F46" i="25"/>
  <c r="E63" i="25"/>
  <c r="D74" i="25"/>
  <c r="F11" i="25"/>
  <c r="D35" i="25"/>
  <c r="G34" i="25"/>
  <c r="C48" i="25"/>
  <c r="G61" i="25"/>
  <c r="D33" i="25"/>
  <c r="D59" i="25"/>
  <c r="F16" i="25"/>
  <c r="E39" i="25"/>
  <c r="D39" i="25"/>
  <c r="F45" i="25"/>
  <c r="F81" i="25"/>
  <c r="F13" i="25"/>
  <c r="C52" i="25"/>
  <c r="C21" i="25"/>
  <c r="F6" i="25"/>
  <c r="C69" i="25"/>
  <c r="D73" i="25"/>
  <c r="D80" i="25"/>
  <c r="E87" i="25"/>
  <c r="E82" i="25"/>
  <c r="F82" i="25"/>
  <c r="D76" i="25"/>
  <c r="E76" i="25"/>
  <c r="D9" i="25"/>
  <c r="F24" i="25"/>
  <c r="F31" i="25"/>
  <c r="F51" i="25"/>
  <c r="F7" i="25"/>
  <c r="D8" i="25"/>
  <c r="F35" i="25"/>
  <c r="E62" i="25"/>
  <c r="F52" i="25"/>
  <c r="D83" i="25"/>
  <c r="E58" i="25"/>
  <c r="G38" i="25"/>
  <c r="G29" i="25"/>
  <c r="F48" i="25"/>
  <c r="G85" i="25"/>
  <c r="C33" i="25"/>
  <c r="D47" i="25"/>
  <c r="D60" i="25"/>
  <c r="F26" i="25"/>
  <c r="E37" i="25"/>
  <c r="D16" i="25"/>
  <c r="F54" i="25"/>
  <c r="E64" i="25"/>
  <c r="D53" i="25"/>
  <c r="C31" i="25"/>
  <c r="C25" i="25"/>
  <c r="D71" i="25"/>
  <c r="C74" i="25"/>
  <c r="C87" i="25"/>
  <c r="C84" i="25"/>
  <c r="E83" i="25"/>
  <c r="E85" i="25"/>
  <c r="F85" i="25"/>
  <c r="E9" i="25"/>
  <c r="F9" i="25"/>
  <c r="D10" i="25"/>
  <c r="E29" i="25"/>
  <c r="D67" i="25"/>
  <c r="D58" i="25"/>
  <c r="D57" i="25"/>
  <c r="F94" i="25"/>
  <c r="D25" i="25"/>
  <c r="E54" i="25"/>
  <c r="C13" i="25"/>
  <c r="F76" i="25"/>
  <c r="D7" i="25"/>
  <c r="D91" i="25"/>
  <c r="C4" i="25" l="1"/>
  <c r="AF2"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<sst xmlns="http://schemas.openxmlformats.org/spreadsheetml/2006/main" count="37627" uniqueCount="14458">
  <si>
    <t>单位净值</t>
  </si>
  <si>
    <t>香港恒生指数</t>
  </si>
  <si>
    <t>Hang Seng Index</t>
  </si>
  <si>
    <t>HSI Index</t>
  </si>
  <si>
    <t>恒生中国企业指数</t>
  </si>
  <si>
    <t>Hang Seng China Enterprises Index</t>
  </si>
  <si>
    <t>HSCEI Index</t>
  </si>
  <si>
    <t>Hang Seng TECH Index</t>
  </si>
  <si>
    <t>Hstech index</t>
  </si>
  <si>
    <t>上海证券交易所综合指数</t>
  </si>
  <si>
    <t>Shanghai Stock Exchange Composite Index</t>
  </si>
  <si>
    <t>Shcomp index</t>
  </si>
  <si>
    <t>Shenzhen 100 Index</t>
  </si>
  <si>
    <t>SZ399330 index</t>
  </si>
  <si>
    <t>上海深圳沪深300指数</t>
  </si>
  <si>
    <t>Shanghai Shenzhen CSI 300 Index</t>
  </si>
  <si>
    <t>SHSZ300 index</t>
  </si>
  <si>
    <t>上海证券交易所A股指数</t>
  </si>
  <si>
    <t>Shanghai Stock Exchange A Share Index</t>
  </si>
  <si>
    <t>SHASHR index</t>
  </si>
  <si>
    <t>CSI500 Net Total Return Index USD</t>
  </si>
  <si>
    <t>CSIH0310 Index</t>
  </si>
  <si>
    <t>CSI 1000 Net Total Return Index</t>
  </si>
  <si>
    <t>CSIN0852 Index</t>
  </si>
  <si>
    <t>SSE 50 Net Total Return Index</t>
  </si>
  <si>
    <t>SSE50NTR Index</t>
  </si>
  <si>
    <t>道琼斯工业平均指数</t>
  </si>
  <si>
    <t>Dow Jones Industrial Average</t>
  </si>
  <si>
    <t>Indu index</t>
  </si>
  <si>
    <t>纳斯达克综合指数</t>
  </si>
  <si>
    <t>NASDAQ Composite Index</t>
  </si>
  <si>
    <t>CCMP index</t>
  </si>
  <si>
    <t>标准普尔500指数</t>
  </si>
  <si>
    <t>S&amp;P 500 INDEX</t>
  </si>
  <si>
    <t>SPX index</t>
  </si>
  <si>
    <t>罗素2000指数</t>
  </si>
  <si>
    <t>Russell 2000 Index</t>
  </si>
  <si>
    <t>RTY Index</t>
  </si>
  <si>
    <t>Markit iBoxx USD Emerging Markets Sovereigns Tri</t>
  </si>
  <si>
    <t>IBOXUSET index</t>
  </si>
  <si>
    <t>芝加哥期权交易所SPX波动率指</t>
  </si>
  <si>
    <t>Chicago Board Options Exchange Volatility Index</t>
  </si>
  <si>
    <t>VIX Index</t>
  </si>
  <si>
    <t>XAUUSD Spot Exchange Rate - Price of 1 XAU in USD</t>
  </si>
  <si>
    <t>XAU Curncy</t>
  </si>
  <si>
    <t>基金类别</t>
  </si>
  <si>
    <t>总计</t>
  </si>
  <si>
    <t>-</t>
  </si>
  <si>
    <t>科技类</t>
  </si>
  <si>
    <t>健康及生物科技</t>
  </si>
  <si>
    <t>美国股票</t>
  </si>
  <si>
    <t>中国A股</t>
  </si>
  <si>
    <t>中国股票</t>
  </si>
  <si>
    <t>台湾股票</t>
  </si>
  <si>
    <t>日本股票</t>
  </si>
  <si>
    <t>越南股票</t>
  </si>
  <si>
    <t>新兴市场股票</t>
  </si>
  <si>
    <t>拉丁美洲股票</t>
  </si>
  <si>
    <t>亚太股票</t>
  </si>
  <si>
    <t>非洲及中东股票</t>
  </si>
  <si>
    <t>欧洲股票</t>
  </si>
  <si>
    <t>欧洲量化</t>
  </si>
  <si>
    <t>新兴欧洲股票</t>
  </si>
  <si>
    <t>南韩股票</t>
  </si>
  <si>
    <t>贵金属及矿业</t>
  </si>
  <si>
    <t>金融服务</t>
  </si>
  <si>
    <t>印度股票</t>
  </si>
  <si>
    <t>环球地产</t>
  </si>
  <si>
    <t>欧洲地产</t>
  </si>
  <si>
    <t>环球低波幅</t>
  </si>
  <si>
    <t>中港互认基金-南下基金</t>
  </si>
  <si>
    <t>能源</t>
  </si>
  <si>
    <t>能源转型</t>
  </si>
  <si>
    <t>天然资源</t>
  </si>
  <si>
    <t>消费</t>
  </si>
  <si>
    <t>环球多元资产</t>
  </si>
  <si>
    <t>亚洲多元资产</t>
  </si>
  <si>
    <t>港元债</t>
  </si>
  <si>
    <t>中资美元债</t>
  </si>
  <si>
    <t>亚洲债</t>
  </si>
  <si>
    <t>美元复合债券</t>
  </si>
  <si>
    <t>环球高收益债</t>
  </si>
  <si>
    <t>新兴市场债</t>
  </si>
  <si>
    <t>环球债</t>
  </si>
  <si>
    <t>可换股债</t>
  </si>
  <si>
    <t>浮息债</t>
  </si>
  <si>
    <t>欧洲债</t>
  </si>
  <si>
    <t>通胀调整债</t>
  </si>
  <si>
    <t>短债基金</t>
  </si>
  <si>
    <t>美元</t>
  </si>
  <si>
    <t>港元</t>
  </si>
  <si>
    <t>人民币</t>
  </si>
  <si>
    <t>返回首页</t>
  </si>
  <si>
    <t>基金分类</t>
  </si>
  <si>
    <t>收益</t>
  </si>
  <si>
    <t>风险指标</t>
  </si>
  <si>
    <t>其他信息</t>
  </si>
  <si>
    <t>ISIN</t>
  </si>
  <si>
    <t>基金名称 (中文)</t>
  </si>
  <si>
    <t>基金名称 (英文)</t>
  </si>
  <si>
    <t>基金公司</t>
  </si>
  <si>
    <t>二级分类</t>
  </si>
  <si>
    <t>近一月收益率[%]</t>
  </si>
  <si>
    <t>近一年收益率[%]</t>
  </si>
  <si>
    <t>近三年年化收益率[%]</t>
  </si>
  <si>
    <t>近五年年化收益率[%]</t>
  </si>
  <si>
    <t>近三年最大回撤 [%]</t>
  </si>
  <si>
    <t>近五年最大回撤 [%]</t>
  </si>
  <si>
    <t>近三年年化波动率 [%]</t>
  </si>
  <si>
    <t>近五年年化波动率 [%]</t>
  </si>
  <si>
    <t>近三年夏普比率</t>
  </si>
  <si>
    <t>近五年夏普比率</t>
  </si>
  <si>
    <t>基金成立日期</t>
  </si>
  <si>
    <t>基金规模（百万）</t>
  </si>
  <si>
    <t>近一年派息率</t>
  </si>
  <si>
    <t>ALGAATU LX EQUITY</t>
  </si>
  <si>
    <t>安联环球人工智能股票基金 -AT（累积）-USD</t>
  </si>
  <si>
    <t>股票型</t>
  </si>
  <si>
    <t xml:space="preserve"> ALGAATH LX EQUITY</t>
  </si>
  <si>
    <t>安联环球人工智能股票基金 - AT（累积）-HKD</t>
  </si>
  <si>
    <t>TEMTECI LX Equity</t>
  </si>
  <si>
    <t>富兰克林科技基金 - A (累积)-USD</t>
  </si>
  <si>
    <t>TEMAHKD LX Equity</t>
  </si>
  <si>
    <t>富兰克林科技基金 - A (累积)-USD </t>
  </si>
  <si>
    <t>TRGBTEA LX Equity</t>
  </si>
  <si>
    <t>普信环球科技股票基金-A（累积）- USD</t>
  </si>
  <si>
    <t>ALLINTA LX Equity</t>
  </si>
  <si>
    <t>联博国际科技基金 - A（累积）-USD</t>
  </si>
  <si>
    <t>TEMBDAI LX EQUITY</t>
  </si>
  <si>
    <t>富兰克林生物科技新领域基金-A（累积）-USD</t>
  </si>
  <si>
    <t>MERHLTA LX EQUITY</t>
  </si>
  <si>
    <t>贝莱德世界健康科学基金-A2（累积）-USD</t>
  </si>
  <si>
    <t>ACMBAVA LX EQUITY</t>
  </si>
  <si>
    <t>联博美国趋势导向基金-A（累积）-USD</t>
  </si>
  <si>
    <t>ABUEQAU LX EQUITY</t>
  </si>
  <si>
    <t>联博精选美国股票投资组合基金-A（累积）-USD</t>
  </si>
  <si>
    <t>MFSSGA1 LX Equity</t>
  </si>
  <si>
    <t>MFS全盛美国密集成长基金-A1（累积）-USD</t>
  </si>
  <si>
    <t>TRPLGEA LX Equity</t>
  </si>
  <si>
    <t>普信SICAV美国大型增长股票基金-A（累积）-USD</t>
  </si>
  <si>
    <t>TRPGEQA LX Equity</t>
  </si>
  <si>
    <t>普信环球焦点增长股票基金-A（累积）-USD </t>
  </si>
  <si>
    <t>MORUEGI LX Equity</t>
  </si>
  <si>
    <t>摩根美国增长基金-A（累积）-USD</t>
  </si>
  <si>
    <t>MORAMFA LX Equity</t>
  </si>
  <si>
    <t>摩根美国优势基金-A（累积）-USD</t>
  </si>
  <si>
    <t>ALCATUA LX EQUITY</t>
  </si>
  <si>
    <t>安联神州A股基金-AT（累积）-USD</t>
  </si>
  <si>
    <t>HCARSAR HK EQUITY</t>
  </si>
  <si>
    <t>嘉实中国A股研究精选基金-A（累积）-RMB</t>
  </si>
  <si>
    <t>HCARSAU HK EQUITY</t>
  </si>
  <si>
    <t>嘉实中国A股研究精选基金-A（累积）-USD</t>
  </si>
  <si>
    <t>JPCARMB HK EQUITY</t>
  </si>
  <si>
    <t>摩根中国A股机会基金-ACC（累积）-RMB</t>
  </si>
  <si>
    <t>UBCAPA2 LX EQUITY</t>
  </si>
  <si>
    <t>瑞银中国A股机会基金-P（累积）-USD</t>
  </si>
  <si>
    <t>VPCAARM HK EQUITY</t>
  </si>
  <si>
    <t xml:space="preserve">惠理中国A股优选基金-A（累积）-RMB </t>
  </si>
  <si>
    <t>TCEEAUI LX EQUITY</t>
  </si>
  <si>
    <t>普徕仕（卢森堡）系列-中国新视野股票基金-A（累积）-USD</t>
  </si>
  <si>
    <t>BOAWCA1 HK Equity</t>
  </si>
  <si>
    <t>中银香港全天候在岸人民币股票基金-A1（累积）-USD</t>
  </si>
  <si>
    <t>CUISCHA HK EQUITY</t>
  </si>
  <si>
    <t>汇添富中港策略基金-A（分派）-HKD</t>
  </si>
  <si>
    <t>CUISCHI HK EQUITY</t>
  </si>
  <si>
    <t>汇添富中港策略基金-I（分派）-HKD</t>
  </si>
  <si>
    <t>CUCHKAU HK EQUITY</t>
  </si>
  <si>
    <t>汇添富中港策略基金 A（美元）</t>
  </si>
  <si>
    <t>CUCHKIU HK EQUITY</t>
  </si>
  <si>
    <t>汇添富中港策略基金 I（美元）</t>
  </si>
  <si>
    <t>CUIARMB HK EQUITY</t>
  </si>
  <si>
    <t>汇添富中港策略基金 A(人民币)</t>
  </si>
  <si>
    <t>CUCHKIR HK EQUITY</t>
  </si>
  <si>
    <t>汇添富中港策略基金 I(人民币)</t>
  </si>
  <si>
    <t>BLKCHA2 LX EQUITY</t>
  </si>
  <si>
    <t>贝莱德中国基金</t>
  </si>
  <si>
    <t>ALACEAT LX EQUITY</t>
  </si>
  <si>
    <t>安联全方位中国股票基金美元累积</t>
  </si>
  <si>
    <t>AAATH2R LX EQUITY</t>
  </si>
  <si>
    <t>安联全方位中国股票基金人民币累积</t>
  </si>
  <si>
    <t>EFEDFAA HK Equity</t>
  </si>
  <si>
    <t>易方达中国股票股息基金 A类累积</t>
  </si>
  <si>
    <t>EFEDFAD HK EQUITY</t>
  </si>
  <si>
    <t>易方达中国股票股息基金 A类分派</t>
  </si>
  <si>
    <t>EFEDFIA HK EQUITY</t>
  </si>
  <si>
    <t>易方达中国股票股息基金 I类累积</t>
  </si>
  <si>
    <t>EFEDFID HK Equity</t>
  </si>
  <si>
    <t>易方达中国股票股息基金 I类分派</t>
  </si>
  <si>
    <t>EFEDAAU HK Equity</t>
  </si>
  <si>
    <t>易方达中国股票股息基金 A类美元累积</t>
  </si>
  <si>
    <t>FULCHOP KY EQUITY</t>
  </si>
  <si>
    <t>富国中国机会基金 A类</t>
  </si>
  <si>
    <t>FULCA1U LX EQUITY</t>
  </si>
  <si>
    <t>富国中国中小盘成长基金 A类美元</t>
  </si>
  <si>
    <t>FULCI1U LX EQUITY</t>
  </si>
  <si>
    <t>富国中国中小盘成长基金  I类美元</t>
  </si>
  <si>
    <t>VPCHIGC KY Equity</t>
  </si>
  <si>
    <t>惠理中华新星基金 A类港元</t>
  </si>
  <si>
    <t>VALASHY HK Equity</t>
  </si>
  <si>
    <t>惠理中高息股票基金 A1类美元</t>
  </si>
  <si>
    <t>MACSMCA LX Equity</t>
  </si>
  <si>
    <t>铭基中国小型企业基金 A类美元</t>
  </si>
  <si>
    <t>MATACDF LX EQUITY</t>
  </si>
  <si>
    <t>铭基亚洲基金 - 中国股息基金 A类美元</t>
  </si>
  <si>
    <t>MATACNA LX EQUITY</t>
  </si>
  <si>
    <t>铭基亚洲基金 - 中国基金 A类美元</t>
  </si>
  <si>
    <t>MACSMCA LX EQUITY</t>
  </si>
  <si>
    <t>铭基亚洲基金 - 中国小型企业基金 A类美元</t>
  </si>
  <si>
    <t>TKCNAUD HK EQUITY</t>
  </si>
  <si>
    <t>泰康开泰中国新机会基金 A类美元分派</t>
  </si>
  <si>
    <t>TKCNAUA HK EQUITY</t>
  </si>
  <si>
    <t>泰康开泰中国新机会基金 A类美元累积</t>
  </si>
  <si>
    <t>TKCNAHD HK EQUITY</t>
  </si>
  <si>
    <t>泰康开泰中国新机会基金 A类港元分派</t>
  </si>
  <si>
    <t>TKCNAHA HK EQUITY</t>
  </si>
  <si>
    <t>泰康开泰中国新机会基金 A类港元累积</t>
  </si>
  <si>
    <t>TKCNIUA HK EQUITY</t>
  </si>
  <si>
    <t>泰康开泰中国新机会基金 I类美元累积</t>
  </si>
  <si>
    <t>TKCNIHA HK EQUITY</t>
  </si>
  <si>
    <t>泰康开泰中国新机会基金 I类港元累积</t>
  </si>
  <si>
    <t>BOCCIA2 HK Equity</t>
  </si>
  <si>
    <t>中银香港全天候中国收益基金</t>
  </si>
  <si>
    <t>BOCHKCA HK Equity</t>
  </si>
  <si>
    <t>中银香港全天候香港股票基金</t>
  </si>
  <si>
    <t>CHNEBUA LX Equity</t>
  </si>
  <si>
    <t>南方龙腾基金-中国新平衡机会基金 Class A USD-Acc</t>
  </si>
  <si>
    <t>CHNEBHA LX Equity</t>
  </si>
  <si>
    <t>南方龙腾基金-中国新平衡机会基金 Class A HKD-Acc</t>
  </si>
  <si>
    <t>CHNEBAO LX Equity</t>
  </si>
  <si>
    <t>南方龙腾基金-中国新平衡机会基金  Class I USD-Acc</t>
  </si>
  <si>
    <t>DCOCCHA HK Equity</t>
  </si>
  <si>
    <t>大成中国海外概念基金</t>
  </si>
  <si>
    <t>FOCEAHA HK Equity</t>
  </si>
  <si>
    <t>邦德中国基石基金 HKD A class</t>
  </si>
  <si>
    <t>FOCEQAU HK Equity</t>
  </si>
  <si>
    <t>邦德中国基石基金 USD A class</t>
  </si>
  <si>
    <t>ATLCHNA ID EQUITY</t>
  </si>
  <si>
    <t>西泽中国基金</t>
  </si>
  <si>
    <t>ATCHLTH ID EQUITY</t>
  </si>
  <si>
    <t>西泽中国健康医疗基金</t>
  </si>
  <si>
    <t>VTAIWAN KY Equity</t>
  </si>
  <si>
    <t>惠理台湾基金</t>
  </si>
  <si>
    <t>AJSACJY LX EQUITY</t>
  </si>
  <si>
    <t>安本环球-日本小型企业基金 A类累积</t>
  </si>
  <si>
    <t>AETJAEI LX EQUITY</t>
  </si>
  <si>
    <t>安本环球-日本股票基金 日元累积</t>
  </si>
  <si>
    <t>MAFJFAA LX EQUITY</t>
  </si>
  <si>
    <t>铭基亚洲基金 - 日本基金 A类美元</t>
  </si>
  <si>
    <t>JFVNOPP HK  EQUITY</t>
  </si>
  <si>
    <t>摩根越南机会基金</t>
  </si>
  <si>
    <t>SCHIMAA LX EQUITY</t>
  </si>
  <si>
    <t>施罗德新兴市场基金 累积</t>
  </si>
  <si>
    <t>ALAMEA2 LX EQUITY</t>
  </si>
  <si>
    <t>安本环球-拉丁美洲股票基金 累积</t>
  </si>
  <si>
    <t>JFASEAI HK EQUITY</t>
  </si>
  <si>
    <t>摩根东协基金美元累积</t>
  </si>
  <si>
    <t>AGASMA2 LX EQUITY</t>
  </si>
  <si>
    <t>安本环球亚洲小型公司基金Class A 美元累积</t>
  </si>
  <si>
    <t>VLPARAI HK EQUITY</t>
  </si>
  <si>
    <t>惠理价值基金</t>
  </si>
  <si>
    <t>MATASCA LX EQUITY</t>
  </si>
  <si>
    <t>铭基亚洲基金 - 亚洲小型企业基金 A类美元</t>
  </si>
  <si>
    <t>MATAADA LX EQUITY</t>
  </si>
  <si>
    <t>铭基亚洲基金 - 亚洲股息基金  A类美元</t>
  </si>
  <si>
    <t>MAAEAAU LX EQUITY</t>
  </si>
  <si>
    <t>铭基亚洲基金 - 亚洲(日本除外)股息基金 A类美元</t>
  </si>
  <si>
    <t>MATAPTA LX EQUITY</t>
  </si>
  <si>
    <t>铭基亚洲基金 - 太平洋老虎基金  A类美元</t>
  </si>
  <si>
    <t>惠理高息股票基金 A1类别 美元</t>
  </si>
  <si>
    <t>VALHAHR HK EQUITY</t>
  </si>
  <si>
    <t>惠理高息股票基金 A类别 人民币对冲 累积</t>
  </si>
  <si>
    <t>VALHAUR HK EQUITY</t>
  </si>
  <si>
    <t>惠理高息股票基金 A类别 人民币 累积</t>
  </si>
  <si>
    <t>VALHYA2 HK EQUITY</t>
  </si>
  <si>
    <t>惠理高息股票基金 A2 MDIS类别 美元</t>
  </si>
  <si>
    <t>VALHA2H HK EQUITY</t>
  </si>
  <si>
    <t>惠理高息股票基金 A2 MDIS类别 港元</t>
  </si>
  <si>
    <t>VALHA2A HK EQUITY</t>
  </si>
  <si>
    <t>惠理高息股票基金 A2 MDIS类别 澳元对冲</t>
  </si>
  <si>
    <t>VALHRMB HK EQUITY</t>
  </si>
  <si>
    <t>惠理高息股票基金 A2 MDIS类别 人民币对冲</t>
  </si>
  <si>
    <t>VAHYRMB HK EQUITY</t>
  </si>
  <si>
    <t>惠理高息股票基金 A2 MDIS类别 人民币</t>
  </si>
  <si>
    <t>ATLASUD ID EQUITY</t>
  </si>
  <si>
    <t>西泽亚洲基金</t>
  </si>
  <si>
    <t>EFGCLAA HK Equity</t>
  </si>
  <si>
    <t>易方达(香港)大中华领先基金 A USD Acc</t>
  </si>
  <si>
    <t>BOAEJA1 HK Equity</t>
  </si>
  <si>
    <t>中银香港全天候亚洲(日本除外)股票基金</t>
  </si>
  <si>
    <t>GFIGFOF KY Equity</t>
  </si>
  <si>
    <t>广发国际金色财富机会基金</t>
  </si>
  <si>
    <t>FTMNAUS LX EQUITY</t>
  </si>
  <si>
    <t>富兰克林中东北非基金累积</t>
  </si>
  <si>
    <t>RCMEEAT LX EQUITY</t>
  </si>
  <si>
    <t>安联欧陆成长基金 AT类 (欧元累积)</t>
  </si>
  <si>
    <t>ALELATU LX EQUITY</t>
  </si>
  <si>
    <t>安联欧陆成长基金 AT类 (美元对冲累积)</t>
  </si>
  <si>
    <t>PREURCC LX EQUITY</t>
  </si>
  <si>
    <t>法巴欧洲小型企业股票基金 CLASS CC</t>
  </si>
  <si>
    <t>ARCMEAT LX EQUITY</t>
  </si>
  <si>
    <t>安联欧洲股票股利基金 AT类(欧元累积)</t>
  </si>
  <si>
    <t>RCMEGAT LX EQUITY</t>
  </si>
  <si>
    <t>安联欧洲成长基金 AT类 (欧元)</t>
  </si>
  <si>
    <t>IPEAAAU LX EQUITY</t>
  </si>
  <si>
    <t>景顺永续性欧洲量化基金 AUD</t>
  </si>
  <si>
    <t>INPEAUH LX EQUITY</t>
  </si>
  <si>
    <t>景顺永续性欧洲量化基金 USD-ACC</t>
  </si>
  <si>
    <t>IPEAMUS LX EQUITY</t>
  </si>
  <si>
    <t>景顺永续性欧洲量化基金 USD-INC</t>
  </si>
  <si>
    <t>INVELND LX EQUITY</t>
  </si>
  <si>
    <t>景顺永续性欧洲量化基金 EUR-ACC</t>
  </si>
  <si>
    <t>INPESAI LX EQUITY</t>
  </si>
  <si>
    <t>景顺永续性欧洲量化基金 EUR-INC</t>
  </si>
  <si>
    <t>SCHEMAA LX EQUITY</t>
  </si>
  <si>
    <t>施罗德国际精选基金——新兴欧洲欧元累积类别</t>
  </si>
  <si>
    <t>JFKORTI HK EQUITY</t>
  </si>
  <si>
    <t>摩根南韩基金</t>
  </si>
  <si>
    <t>OMGSAAU ID EQUITY</t>
  </si>
  <si>
    <t>先机黄金白银基金</t>
  </si>
  <si>
    <t>FGPMAAU LX EQUITY</t>
  </si>
  <si>
    <t>富兰克林黄金及贵金属基金</t>
  </si>
  <si>
    <t>MIGGMFI LX EQUITY</t>
  </si>
  <si>
    <t>贝莱德世界黄金基金</t>
  </si>
  <si>
    <t>MIGWMFA LX EQUITY</t>
  </si>
  <si>
    <t>贝莱德世界矿业基金</t>
  </si>
  <si>
    <t>INGSGGA LX Equity</t>
  </si>
  <si>
    <t>晋达环球黄金基金(美元)</t>
  </si>
  <si>
    <t>MERFSPA LX EQUITY</t>
  </si>
  <si>
    <t>贝莱德世界金融基金</t>
  </si>
  <si>
    <t>FIDFSFE LX Equity</t>
  </si>
  <si>
    <t>富达基金-环球金融服务基金</t>
  </si>
  <si>
    <t>PBIINEA ID EQUITY</t>
  </si>
  <si>
    <t>柏瑞印度股票基金(年派息)</t>
  </si>
  <si>
    <t>MAINDAU LX EQUITY</t>
  </si>
  <si>
    <t>铭基亚洲基金 - 印度基金 A类美元</t>
  </si>
  <si>
    <t>HHGPEA2 LX EQUITY</t>
  </si>
  <si>
    <t>亨德森远见环球地产股票基金A2 USD (累积)</t>
  </si>
  <si>
    <t>HHGPEA1 LX EQUITY</t>
  </si>
  <si>
    <t>亨德森远见全球地产股票基金A1 USD(年派息)</t>
  </si>
  <si>
    <t>HHGFUSE LX EQUITY</t>
  </si>
  <si>
    <t>亨德森远见全球地产股票基金A2 (欧元对冲)(累积)</t>
  </si>
  <si>
    <t>HENEPSI LX EQUITY</t>
  </si>
  <si>
    <t>骏利亨德森远见基金-泛欧地产股票基金A2欧元</t>
  </si>
  <si>
    <t>INT4868 LX EQUITY</t>
  </si>
  <si>
    <t>法巴全球低波动股票基金(欧元)(累积)</t>
  </si>
  <si>
    <t>INT4869 LX EQUITY</t>
  </si>
  <si>
    <t>法巴全球低波动股票基金(欧元)(年派息)</t>
  </si>
  <si>
    <t>INTECUS LX EQUITY</t>
  </si>
  <si>
    <t>法巴全球低波动股票基金(美元)(累积)</t>
  </si>
  <si>
    <t>BNPWLCU LX EQUITY</t>
  </si>
  <si>
    <t>法巴全球低波动股票基金(美元)(年派息)</t>
  </si>
  <si>
    <t>ABELVAD  LX EQUITY</t>
  </si>
  <si>
    <t>联博低波幅策略股票基金(美元)A类</t>
  </si>
  <si>
    <t>CHARETH CH EQUITY</t>
  </si>
  <si>
    <t>华夏回报证券投资基金(H)</t>
  </si>
  <si>
    <t>CHARETU CH EQUITY</t>
  </si>
  <si>
    <t>华夏回报证券投资基金(A)</t>
  </si>
  <si>
    <t>GUANFTH CH EQUITY</t>
  </si>
  <si>
    <t>广发行业领先混合型证券投资基金</t>
  </si>
  <si>
    <t>SOUADVH CH Equity</t>
  </si>
  <si>
    <t>南方优选价值混合型证券投资基金</t>
  </si>
  <si>
    <t>MERENER LX EQUITY</t>
  </si>
  <si>
    <t>贝莱德世界能源基金</t>
  </si>
  <si>
    <t>GEQ4426 LX EQUITY</t>
  </si>
  <si>
    <t>法巴能源转型基金</t>
  </si>
  <si>
    <t>GEQ4427 LX EQUITY</t>
  </si>
  <si>
    <t>PARWECU LX EQUITY</t>
  </si>
  <si>
    <t>BNPEWEU LX EQUITY</t>
  </si>
  <si>
    <t>MGFGRAA LX EQUITY</t>
  </si>
  <si>
    <t>宏利环球基金 - 环球资源基金</t>
  </si>
  <si>
    <t>INGGDAA LX EQUITY</t>
  </si>
  <si>
    <t>晋达环球策略基金 - 环球天然资源基金 (港元) (累积)</t>
  </si>
  <si>
    <t>INGDRAA LX EQUITY</t>
  </si>
  <si>
    <t>晋达环球策略基金 - 环球天然资源基金 (美元) (累积)</t>
  </si>
  <si>
    <t>INGDRAI LX EQUITY</t>
  </si>
  <si>
    <t>晋达环球策略基金 - 环球天然资源基金 (美元) (年派息)</t>
  </si>
  <si>
    <t>TRPGNRA LX EQUITY</t>
  </si>
  <si>
    <t>普徕仕(卢森堡)系列 - 环球天然资源股票基金</t>
  </si>
  <si>
    <t>INVPGLI  LX EQUITY</t>
  </si>
  <si>
    <t>景顺消闲基金美元A类</t>
  </si>
  <si>
    <t>ALLIGAT LX EQUITY</t>
  </si>
  <si>
    <t>混合型</t>
  </si>
  <si>
    <t>ALLIGAM LX EQUITY</t>
  </si>
  <si>
    <t>安联收益及增长基金（美元）（月派息）</t>
  </si>
  <si>
    <t>ALLGAME LX EQUITY</t>
  </si>
  <si>
    <t>安联收益及增长基金（港元）（月派息）</t>
  </si>
  <si>
    <t>ALLIGAH LX EQUITY</t>
  </si>
  <si>
    <t>安联收益及增长基金（澳元对冲）（月派息）</t>
  </si>
  <si>
    <t>ALZAH2E LX EQUITY</t>
  </si>
  <si>
    <t>安联收益及增长基金（欧元对冲）（月派息）</t>
  </si>
  <si>
    <t>ALZAH2G LX EQUITY</t>
  </si>
  <si>
    <t>安联收益及增长基金（英镑对冲）（月派息）</t>
  </si>
  <si>
    <t>ALZAH2R LX EQUITY</t>
  </si>
  <si>
    <t>安联收益及增长基金(人民币对冲)</t>
  </si>
  <si>
    <t>BMAICRA LX EQUITY</t>
  </si>
  <si>
    <t>法巴L1系列－多元资产入息基金(欧元)(累积)</t>
  </si>
  <si>
    <t>BMAICRI LX EQUITY</t>
  </si>
  <si>
    <t>法巴L1系列－多元资产入息基金(欧元)(年派息)</t>
  </si>
  <si>
    <t>BMAICMD LX EQUITY</t>
  </si>
  <si>
    <t>法巴L1系列－多元资产入息基金(欧元)(月派息)</t>
  </si>
  <si>
    <t>BNPCRUA LX EQUITY</t>
  </si>
  <si>
    <t>法巴L1系列－多元资产入息基金(美元对冲)(累积)</t>
  </si>
  <si>
    <t>BNPMCRU LX EQUITY</t>
  </si>
  <si>
    <t>法巴L1系列－多元资产入息基金(美元对冲)(年派息)</t>
  </si>
  <si>
    <t>BNPMRHU LX EQUITY</t>
  </si>
  <si>
    <t>法巴L1系列－多元资产入息基金 (美元对冲)(月派息)</t>
  </si>
  <si>
    <t>BNPMRHH LX EQUITY</t>
  </si>
  <si>
    <t>法巴L1系列－多元资产入息基金 (港币对冲)(月派息)</t>
  </si>
  <si>
    <t>SCAAHAA HK EQUITY</t>
  </si>
  <si>
    <t>ALASMIP LX EQUITY</t>
  </si>
  <si>
    <t>安联亚洲多元入息基金</t>
  </si>
  <si>
    <t>JPMIUSD HK EQUITY</t>
  </si>
  <si>
    <t>摩根全方位入息基金 USD</t>
  </si>
  <si>
    <t>BGFMAA6 LX EQUITY</t>
  </si>
  <si>
    <t>贝莱德环球多元资产入息基金</t>
  </si>
  <si>
    <t>FGIGAHI HK Equity</t>
  </si>
  <si>
    <t>邦德环球收益成长基金</t>
  </si>
  <si>
    <t>FGIGAUA HK Equity</t>
  </si>
  <si>
    <t>BOCAWGA HK Equity</t>
  </si>
  <si>
    <t>中银香港全天候环球投资基金</t>
  </si>
  <si>
    <t>CUIHKBI HK EQUITY</t>
  </si>
  <si>
    <t>汇添富港币债券基金 Class I（港元）</t>
  </si>
  <si>
    <t>债券型</t>
  </si>
  <si>
    <t>CUIHKBA HK EQUITY</t>
  </si>
  <si>
    <t>汇添富港币债券基金 Class A（港元）</t>
  </si>
  <si>
    <t>CUHKBAA HK EQUITY</t>
  </si>
  <si>
    <t>汇添富港币债券基金 Class A(人民币)</t>
  </si>
  <si>
    <t>CUHKBIC HK EQUITY</t>
  </si>
  <si>
    <t>汇添富港币债券基金 Class I(人民币)</t>
  </si>
  <si>
    <t>CUHKBAU HK EQUITY</t>
  </si>
  <si>
    <t>汇添富港币债券基金 Class A（美元）</t>
  </si>
  <si>
    <t>CUHKBIU HK EQUITY</t>
  </si>
  <si>
    <t>汇添富港币债券基金 Class I（美元）</t>
  </si>
  <si>
    <t>BEACAPI  HK EQUITY</t>
  </si>
  <si>
    <t>东亚联丰港元债券基金</t>
  </si>
  <si>
    <t>AHKDIAT LX EQUITY</t>
  </si>
  <si>
    <t>安联环球投资者系列港元收益基金AT类</t>
  </si>
  <si>
    <t>ORISUNV KY EQUITY</t>
  </si>
  <si>
    <t>东方红银海价值基金（港元）</t>
  </si>
  <si>
    <t>ORISUA2 KY EQUITY</t>
  </si>
  <si>
    <t>东方红银海价值基金（美元）</t>
  </si>
  <si>
    <t>ORSRACA KY EQUITY</t>
  </si>
  <si>
    <t>东方红亚洲信用机会基金</t>
  </si>
  <si>
    <t>BOSRGIU HK EQUITY</t>
  </si>
  <si>
    <t>博时大中华债券基金 Class I（美元）</t>
  </si>
  <si>
    <t>BOSRGAU HK EQUITY</t>
  </si>
  <si>
    <t>博时大中华债券基金 Class A（美元）</t>
  </si>
  <si>
    <t>BOSRGAR HK EQUITY</t>
  </si>
  <si>
    <t>博时大中华债券基金 Class A（RMB）</t>
  </si>
  <si>
    <t>BOSRGIR HK EQUITY</t>
  </si>
  <si>
    <t>博时大中华债券基金 Class I（RMB）</t>
  </si>
  <si>
    <t>BOSRARH HK EQUITY</t>
  </si>
  <si>
    <t>博时大中华债券基金 Class A（RMB）(Hedged)</t>
  </si>
  <si>
    <t>BOSRIRH HK EQUITY</t>
  </si>
  <si>
    <t>博时大中华债券基金 Class I（RMB）(Hedged)</t>
  </si>
  <si>
    <t>BOSRGIH HK Equity</t>
  </si>
  <si>
    <t>博时大中华债券基金 Class I（港元）</t>
  </si>
  <si>
    <t>BOSRGAH HK Equity</t>
  </si>
  <si>
    <t>博时大中华债券基金 Class A（港元）</t>
  </si>
  <si>
    <t>CHCSURA HK EQUITY</t>
  </si>
  <si>
    <t>汇添富美元精选债券基金 Class A（美元）</t>
  </si>
  <si>
    <t>CHCSUIA HK EQUITY</t>
  </si>
  <si>
    <t>汇添富美元精选债券基金 Class I（美元）</t>
  </si>
  <si>
    <t>CHCSHRA HK EQUITY</t>
  </si>
  <si>
    <t>汇添富美元精选债券基金 Class A（港元）</t>
  </si>
  <si>
    <t>CHCSHIA HK EQUITY</t>
  </si>
  <si>
    <t>汇添富美元精选债券基金 Class I（港元）</t>
  </si>
  <si>
    <t>CHCSCRA HK EQUITY</t>
  </si>
  <si>
    <t>汇添富美元精选债券基金 Class A（人民币）</t>
  </si>
  <si>
    <t>CHCSCIA HK EQUITY</t>
  </si>
  <si>
    <t>汇添富美元精选债券基金 Class I（人民币）</t>
  </si>
  <si>
    <t>VPGCPHA KY EQUITY</t>
  </si>
  <si>
    <t>惠理大中华高收益债券基金P类港币Acc</t>
  </si>
  <si>
    <t>VPGCPUA KY EQUITY</t>
  </si>
  <si>
    <t>惠理大中华高收益债券基金P类美元Acc</t>
  </si>
  <si>
    <t>VPGCAHR KY EQUITY</t>
  </si>
  <si>
    <t>惠理大中华高收益债券基金P类人民币对冲Acc</t>
  </si>
  <si>
    <t>VPGPHMD KY EQUITY</t>
  </si>
  <si>
    <t>惠理大中华高收益债券基金P类港币(月派息)</t>
  </si>
  <si>
    <t>VPGPUMD KY EQUITY</t>
  </si>
  <si>
    <t>惠理大中华高收益债券基金P类美元(月派息)</t>
  </si>
  <si>
    <t>VPGCRMB KY EQUITY</t>
  </si>
  <si>
    <t>惠理大中华高收益债券基金P类人民币对冲(月派息)</t>
  </si>
  <si>
    <t>VCHAMEH KY EQUITY</t>
  </si>
  <si>
    <t>惠理大中华高收益债券基金A类欧元对冲(月派息)</t>
  </si>
  <si>
    <t>VPGCZUA KY EQUITY</t>
  </si>
  <si>
    <t>惠理大中华高收益债券基金Z类美元Acc</t>
  </si>
  <si>
    <t>FLBAJCC LX EQUITY</t>
  </si>
  <si>
    <t>法巴 亚洲(日本除外)债券基金 (累积)</t>
  </si>
  <si>
    <t>FLBAJCD  LX EQUITY</t>
  </si>
  <si>
    <t>法巴 亚洲(日本除外)债券基金 (年派息)</t>
  </si>
  <si>
    <t>FLBCCMD LX EQUITY</t>
  </si>
  <si>
    <t>法巴 亚洲(日本除外)债券基金 (月派息)</t>
  </si>
  <si>
    <t>ALDAHAT LX EQUITY</t>
  </si>
  <si>
    <t>安联动力亚洲高收益债券基金(美元累积)</t>
  </si>
  <si>
    <t>ADAAMUS LX EQUITY</t>
  </si>
  <si>
    <t>安联动力亚洲高收益债券基金(美元月派息)</t>
  </si>
  <si>
    <t>ADAAMHK LX EQUITY</t>
  </si>
  <si>
    <t>安联动力亚洲高收益债券基金(港元月派息)</t>
  </si>
  <si>
    <t>BEABCAA HK EQUITY</t>
  </si>
  <si>
    <t>东亚联丰亚洲债券及货币基金A类美元（累积）</t>
  </si>
  <si>
    <t>BEABCAI HK EQUITY</t>
  </si>
  <si>
    <t>东亚联丰亚洲债券及货币基金A类美元（月派息）</t>
  </si>
  <si>
    <t>BEABCHD HK EQUITY</t>
  </si>
  <si>
    <t>东亚联丰亚洲债券及货币基金H类港元（月派息）</t>
  </si>
  <si>
    <t>BEAAUHD HK EQUITY</t>
  </si>
  <si>
    <t>东亚联丰亚洲债券及货币基金A类澳元对冲（月派息）</t>
  </si>
  <si>
    <t>BEARMHD HK EQUITY</t>
  </si>
  <si>
    <t>东亚联丰亚洲债券及货币基金A类人民币对冲（月派息）</t>
  </si>
  <si>
    <t>ORGCHKA HK EQUITY</t>
  </si>
  <si>
    <t>东方红大中华债券基金A累  (累积)</t>
  </si>
  <si>
    <t>ORGCBIH HK EQUITY</t>
  </si>
  <si>
    <t>东方红大中华债券基金I累  (累积)</t>
  </si>
  <si>
    <t>ORGCBAR HK EQUITY</t>
  </si>
  <si>
    <t>ORGCIRM HK EQUITY</t>
  </si>
  <si>
    <t>ORGCBAU HK EQUITY</t>
  </si>
  <si>
    <t>ORGCBIU HK EQUITY</t>
  </si>
  <si>
    <t>HCHIAUS HK EQUITY</t>
  </si>
  <si>
    <t>嘉实中国收益基金-A USD</t>
  </si>
  <si>
    <t>HARCIAH HK EQUITY</t>
  </si>
  <si>
    <t>嘉实中国收益基金-A HKD</t>
  </si>
  <si>
    <t>BEARCAR HK equity</t>
  </si>
  <si>
    <t>东亚联丰人民币核心债券基金A CNY</t>
  </si>
  <si>
    <t>BEARCAH HK equity</t>
  </si>
  <si>
    <t>东亚联丰人民币核心债券基金A HKD</t>
  </si>
  <si>
    <t>BEARCAU HK Equity</t>
  </si>
  <si>
    <t>东亚联丰人民币核心债券基金A USD</t>
  </si>
  <si>
    <t>FCHYIAU HK Equity</t>
  </si>
  <si>
    <t>邦德中国高收益债券基金 I类 USD 派息</t>
  </si>
  <si>
    <t>FCHIAHD HK Equity</t>
  </si>
  <si>
    <t>邦德中国高收益债券基金 A类 USD</t>
  </si>
  <si>
    <t>GAAHYIU ID Equity</t>
  </si>
  <si>
    <t>GAAHYBD ID Equity</t>
  </si>
  <si>
    <t>GTPAHIR ID Equity</t>
  </si>
  <si>
    <t>GAAHYAA ID Equity</t>
  </si>
  <si>
    <t>GTWEAAU HK Equity</t>
  </si>
  <si>
    <t>高腾亚洲收益基金A(美元)-累积</t>
  </si>
  <si>
    <t>GTWEADU HK Equity</t>
  </si>
  <si>
    <t>高腾亚洲收益基金A(美元)-派息</t>
  </si>
  <si>
    <t>GTWEAAH HK Equity</t>
  </si>
  <si>
    <t>高腾亚洲收益基金A(港元对冲)-累积</t>
  </si>
  <si>
    <t>GTWEADH HK Equity</t>
  </si>
  <si>
    <t>高腾亚洲收益基金A(港元对冲)-派息</t>
  </si>
  <si>
    <t>GTWEIDU HK Equity</t>
  </si>
  <si>
    <t>高腾亚洲收益基金I(美元)-派息</t>
  </si>
  <si>
    <t>CEHKBUA HK Equity</t>
  </si>
  <si>
    <t>南方东英精选美元债券基金</t>
  </si>
  <si>
    <t>BOAWAA1 HK Equity</t>
  </si>
  <si>
    <t>中银香港全天候亚太高收益基金</t>
  </si>
  <si>
    <t>BOWABAU HK Equity</t>
  </si>
  <si>
    <t>中银香港全天候亚洲债券基金</t>
  </si>
  <si>
    <t>BOAHYA1 HK Equity</t>
  </si>
  <si>
    <t>中银香港全天候亚洲高息债券基金</t>
  </si>
  <si>
    <t>BOAWBA1 HK Equity</t>
  </si>
  <si>
    <t>中银香港全天候一带一路债券基金</t>
  </si>
  <si>
    <t>BOCWRBB HK Equity</t>
  </si>
  <si>
    <t>中银香港全天候中国高息债券基金</t>
  </si>
  <si>
    <t>BOAWGA1 HK Equity</t>
  </si>
  <si>
    <t>中银香港全天候大湾区策略基金</t>
  </si>
  <si>
    <t>BOCAWA1 HK Equity</t>
  </si>
  <si>
    <t>ABAAGBH LX EQUITY</t>
  </si>
  <si>
    <t>联博美元收益基金AA(英镑对冲) (每月派息)</t>
  </si>
  <si>
    <t>AAMATSH LX EQUITY</t>
  </si>
  <si>
    <t>联博美元收益基金AT(英镑对冲) (每月派息)</t>
  </si>
  <si>
    <t>ABAAARM LX EQUITY</t>
  </si>
  <si>
    <t>联博美元收益基金AA(人民币对冲) (每月派息)</t>
  </si>
  <si>
    <t>ABAATRH LX EQUITY</t>
  </si>
  <si>
    <t>联博美元收益基金AT(人民币对冲) (每月派息)</t>
  </si>
  <si>
    <t>FLEUDBI  LX EQUITY</t>
  </si>
  <si>
    <t>摩根美国复合收益债券基金 A USD</t>
  </si>
  <si>
    <t>FIDDLBI LX EQUITY</t>
  </si>
  <si>
    <t>富达基金 - 美元债券基金 - A 类别股份 - 美元</t>
  </si>
  <si>
    <t>FFUSDBA LX EQUITY</t>
  </si>
  <si>
    <t>富达基金 - 美元债券基金 - A 类别股份 - 每月派息 - 美元</t>
  </si>
  <si>
    <t>FFUDAUA LX EQUITY</t>
  </si>
  <si>
    <t>富达基金 - 美元债券基金 - A 类别股份 - 累积 - 美元</t>
  </si>
  <si>
    <t>JANFIA2 ID Equity</t>
  </si>
  <si>
    <t>骏利亨德森资产管理基金 - 骏利亨德森灵活入息基金 - A美元累计</t>
  </si>
  <si>
    <t>ACMHYA2 LX EQUITY</t>
  </si>
  <si>
    <t>联博环球高收益基金A2 USD (累积)</t>
  </si>
  <si>
    <t>ACGHYAT LX EQUITY</t>
  </si>
  <si>
    <t>联博环球高收益基金AT USD (每月派息)</t>
  </si>
  <si>
    <t>ACMATAA LX EQUITY</t>
  </si>
  <si>
    <t>联博环球高收益基金AA USD (每月派息)</t>
  </si>
  <si>
    <t>ACMAAUH LX EQUITY</t>
  </si>
  <si>
    <t>联博环球高收益基金AA (澳元对冲) (每月派息)</t>
  </si>
  <si>
    <t>ABGATAH LX EQUITY</t>
  </si>
  <si>
    <t>联博环球高收益基金AT(澳元对冲) (每月派息)</t>
  </si>
  <si>
    <t>ABAEURH LX EQUITY</t>
  </si>
  <si>
    <t>联博环球高收益基金AA(欧元对冲) (每月派息)</t>
  </si>
  <si>
    <t>ABAGBPH LX EQUITY</t>
  </si>
  <si>
    <t>联博环球高收益基金AA (英镑对冲) (每月派息)</t>
  </si>
  <si>
    <t>ABHYATG LX EQUITY</t>
  </si>
  <si>
    <t>联博环球高收益基金AT(英镑对冲) (每月派息)</t>
  </si>
  <si>
    <t>ABGHRMH LX EQUITY</t>
  </si>
  <si>
    <t>联博环球高收益基金AA(人民币对冲) (每月派息)</t>
  </si>
  <si>
    <t>ABHRMBA LX EQUITY</t>
  </si>
  <si>
    <t>联博环球高收益基金AT(人民币对冲) (每月派息)</t>
  </si>
  <si>
    <t>FLBHHUC LX EQUITY</t>
  </si>
  <si>
    <t>法巴全球高收益债券基金(美元对冲)(累积)</t>
  </si>
  <si>
    <t>FLBHHUD LX EQUITY</t>
  </si>
  <si>
    <t>法巴全球高收益债券基金(美元对冲)(年派息)</t>
  </si>
  <si>
    <t>BNPCHUM LX EQUITY</t>
  </si>
  <si>
    <t>法巴全球高收益债券基金(美元对冲)(月派息)</t>
  </si>
  <si>
    <t>FLBHYCC LX EQUITY</t>
  </si>
  <si>
    <t>法巴全球高收益债券基金 (累积)</t>
  </si>
  <si>
    <t>FLBHYCD LX EQUITY</t>
  </si>
  <si>
    <t>法巴全球高收益债券基金 (月派息)</t>
  </si>
  <si>
    <t>RGCGMNA  LX EQUITY</t>
  </si>
  <si>
    <t xml:space="preserve"> 荷宝环球高收益债券基金DH EUR</t>
  </si>
  <si>
    <t>RGCGDHU LX EQUITY</t>
  </si>
  <si>
    <t xml:space="preserve"> 荷宝环球高收益债券基金DH USD</t>
  </si>
  <si>
    <t>RHYBXHU  LX EQUITY</t>
  </si>
  <si>
    <t xml:space="preserve"> 荷宝环球高收益债券基金BXH USD</t>
  </si>
  <si>
    <t>RHYBXHA LX EQUITY</t>
  </si>
  <si>
    <t xml:space="preserve"> 荷宝环球高收益债券基金BXH AUD</t>
  </si>
  <si>
    <t>ROHYDHA  LX EQUITY</t>
  </si>
  <si>
    <t xml:space="preserve"> 荷宝环球高收益债券基金DH AUD</t>
  </si>
  <si>
    <t>ACMEMA2 LX EQUITY</t>
  </si>
  <si>
    <t>联博新兴市场债券基金A2 USD (累积)</t>
  </si>
  <si>
    <t>ACMEMAT LX EQUITY</t>
  </si>
  <si>
    <t>联博新兴市场债券基金AT USD (每月派息)</t>
  </si>
  <si>
    <t>AEMRATH LX EQUITY</t>
  </si>
  <si>
    <t>联博新兴市场债券基金AT HKD (每月派息)</t>
  </si>
  <si>
    <t>ALEMATG LX EQUITY</t>
  </si>
  <si>
    <t>联博新兴市场债券基金 AT (澳元)</t>
  </si>
  <si>
    <t>AEMATRH LX EQUITY</t>
  </si>
  <si>
    <t>联博新兴市场债券基金 AT (人民币对冲)</t>
  </si>
  <si>
    <t>ALLEMDA LX EQUITY</t>
  </si>
  <si>
    <t>联博新兴市场债券基金美元ClassA</t>
  </si>
  <si>
    <t>TEMEAUS LX EQUITY</t>
  </si>
  <si>
    <t>富兰克林邓普顿新兴市场债券基金ClassA （月派息）</t>
  </si>
  <si>
    <t>ABEEMA2  LX EQUITY</t>
  </si>
  <si>
    <t>安本环球-新兴市场公司债券基金 ClassA （累积）</t>
  </si>
  <si>
    <t>PIMELBE ID EQUITY</t>
  </si>
  <si>
    <t>PIMCO基金环球投资者系列-新兴市场地方债券基金Class E</t>
  </si>
  <si>
    <t>FEMCAAU LX EQUITY</t>
  </si>
  <si>
    <t>富达基金 - 新兴市场企业债券基金 A 类别股份 - 累积 - 美元</t>
  </si>
  <si>
    <t>FEMCAMU LX EQUITY</t>
  </si>
  <si>
    <t>富达基金 - 新兴市场企业债券基金 A类别股份 - 每月特色派息(G) - 美元</t>
  </si>
  <si>
    <t>FIEMCAH LX EQUITY</t>
  </si>
  <si>
    <t>富达基金 - 新兴市场企业债券基金</t>
  </si>
  <si>
    <t>PIMINEA ID EQUITY</t>
  </si>
  <si>
    <t>PIMCO基金环球投资者系列-收益基金（美元）(累积)</t>
  </si>
  <si>
    <t>PIMCMEI ID EQUITY</t>
  </si>
  <si>
    <t>PIMCO基金环球投资者系列-收益基金（美元）（月派息）</t>
  </si>
  <si>
    <t>PIMHKDC ID EQUITY</t>
  </si>
  <si>
    <t>PIMCO基金环球投资者系列-收益基金 （港元）（月派息）</t>
  </si>
  <si>
    <t>PIMIECR ID EQUITY</t>
  </si>
  <si>
    <t>PIMCO基金环球投资者系列-收益基金 (人民币对冲)（月派息）</t>
  </si>
  <si>
    <t>PINEEHI ID EQUITY</t>
  </si>
  <si>
    <t>PIMCO基金环球投资者系列-收益基金 (欧元对冲)（月派息）</t>
  </si>
  <si>
    <t>PINEEHA ID EQUITY</t>
  </si>
  <si>
    <t>PIMCO基金环球投资者系列-收益基金 (欧元对冲)（累积）</t>
  </si>
  <si>
    <t>PIMMRII ID EQUITY</t>
  </si>
  <si>
    <t>PIMCO环球投资级别债券基金 M (Inc)</t>
  </si>
  <si>
    <t>PGIGCEA ID EQUITY</t>
  </si>
  <si>
    <t>PIMCO环球投资级别债券基金 E (累积) 股</t>
  </si>
  <si>
    <t>PIMCRED ID EQUITY</t>
  </si>
  <si>
    <t>PIMCO环球投资级别债券基金 E (每季派息) 股</t>
  </si>
  <si>
    <t>PIMGLBA ID Equity</t>
  </si>
  <si>
    <t>PIMCO全球债券基金-E级类别(累积股份)</t>
  </si>
  <si>
    <t>PIMGLBE ID  Equity</t>
  </si>
  <si>
    <t>PIMCO全球债券基金-E级类别(收息股份)</t>
  </si>
  <si>
    <t>TGTRFAD LX EQUITY</t>
  </si>
  <si>
    <t>富兰克林邓普顿环球总收益基金ClassA （月派息）</t>
  </si>
  <si>
    <t>TEMGINI LX EQUITY</t>
  </si>
  <si>
    <t>富兰克林邓普顿环球债券基金ClassA （月派息）</t>
  </si>
  <si>
    <t>FIDITBD LX  EQUITY</t>
  </si>
  <si>
    <t>富达基金 - 环球债券基金 - A类别股份 - 美元</t>
  </si>
  <si>
    <t>FFIBAEA LX EQUITY</t>
  </si>
  <si>
    <t>富达基金 - 环球债券基金 - A类别股份 - 累积 - 美元</t>
  </si>
  <si>
    <t>JGIGAUI ID Equity</t>
  </si>
  <si>
    <t>骏利亨德森资产管理基金 - 骏利亨德森环球投资等级债券基金 - A美元入息</t>
  </si>
  <si>
    <t>IGHBAAG LX Equity</t>
  </si>
  <si>
    <t>晋达环球策略基金-投资评级公司债券基金A累积美元</t>
  </si>
  <si>
    <t>CUAMBPA HK EQUITY</t>
  </si>
  <si>
    <t>汇添富人民币债券基金 A</t>
  </si>
  <si>
    <t>CUAMBPI HK EQUITY</t>
  </si>
  <si>
    <t>汇添富人民币债券基金 I</t>
  </si>
  <si>
    <t>EFFBAAR HK EQUITY</t>
  </si>
  <si>
    <t>易方达人民币固定收益基金 RMB Acc</t>
  </si>
  <si>
    <t>EFFMBFA HK EQUITY</t>
  </si>
  <si>
    <t>易方达人民币固定收益基金 RMB Inc</t>
  </si>
  <si>
    <t>EFFBAAU HK EQUITY</t>
  </si>
  <si>
    <t>易方达人民币固定收益基金 USD Acc</t>
  </si>
  <si>
    <t>CSOPSZI HK Equity</t>
  </si>
  <si>
    <t>南方神州人民币基金</t>
  </si>
  <si>
    <t>FGCSAAU LX Equity</t>
  </si>
  <si>
    <t>富兰克林环球可换股证券基金 - A (累算) 美元</t>
  </si>
  <si>
    <t>FGCSAAH LX Equity</t>
  </si>
  <si>
    <t>富兰克林环球可换股证券基金 - A (累算) 港元</t>
  </si>
  <si>
    <t>MORSCUA LX Equity</t>
  </si>
  <si>
    <t>Morgan Stanley Investment Funds 环球可转换债券基金A</t>
  </si>
  <si>
    <t>FRAFRAC ID EQUITY</t>
  </si>
  <si>
    <t>富兰克林浮动息率基金 A USD (累积)</t>
  </si>
  <si>
    <t>ACMEIAI LX EQUITY</t>
  </si>
  <si>
    <t>MFSIAA1 LX EQUITY</t>
  </si>
  <si>
    <t>ALUSDAM  LX EQUITY</t>
  </si>
  <si>
    <t>安联美国短期高收益债券基金 AM</t>
  </si>
  <si>
    <t>NBSDEAA  ID EQUITY</t>
  </si>
  <si>
    <t>NB路博迈短期新兴市场债券基金Class A （累积）</t>
  </si>
  <si>
    <t>TAIOAUA HK EQUITY</t>
  </si>
  <si>
    <t>泰康开泰海外短期债券基金A类累积</t>
  </si>
  <si>
    <t>TAIOAHA HK EQUITY</t>
  </si>
  <si>
    <t>TAIOSAH HK EQUITY</t>
  </si>
  <si>
    <t>泰康开泰海外短期债券基金A类分派</t>
  </si>
  <si>
    <t>TAIARH HK EQUITY</t>
  </si>
  <si>
    <t>泰康开泰海外短期债券基金I类累积</t>
  </si>
  <si>
    <t>TAIOIAU HK EQUITY</t>
  </si>
  <si>
    <t>TAIOIHA HK EQUITY</t>
  </si>
  <si>
    <t xml:space="preserve"> BOCAWA1 HK EQUITY</t>
  </si>
  <si>
    <t>中银香港全天候短期债券基金A</t>
  </si>
  <si>
    <t>EFHSDAU HK Equity</t>
  </si>
  <si>
    <t>易方达（香港）短期债券基金</t>
  </si>
  <si>
    <t>EFUMAAU HK EQUITY</t>
  </si>
  <si>
    <t>易方达(香港)美元货币市场基金A类累积类别</t>
  </si>
  <si>
    <t>货币型</t>
  </si>
  <si>
    <t>EFUMBAU HK EQUITY</t>
  </si>
  <si>
    <t>易方达(香港)美元货币市场基金B类累积类别</t>
  </si>
  <si>
    <t>EFUMIAU HK EQUITY</t>
  </si>
  <si>
    <t>易方达(香港)美元货币市场基金I类累积类别</t>
  </si>
  <si>
    <t>EFHKDAH HK EQUITY</t>
  </si>
  <si>
    <t>易方达(香港)港元货币市场基金A类累积类别</t>
  </si>
  <si>
    <t>EFHDMBH HK EQUITY</t>
  </si>
  <si>
    <t>易方达(香港)港元货币市场基金B类累积类别</t>
  </si>
  <si>
    <t>EFHDMIH HK EQUITY</t>
  </si>
  <si>
    <t>易方达(香港)港元货币市场基金I类累积类别</t>
  </si>
  <si>
    <t>3053UA HK EQUITY</t>
  </si>
  <si>
    <t>南方东英港元货币市场ETF(非上市类别)</t>
  </si>
  <si>
    <t>9096UA HK Equity</t>
  </si>
  <si>
    <t>南方东英美元货币市场ETF(非上市类别)</t>
  </si>
  <si>
    <t>HAHMMAH HK Equity</t>
  </si>
  <si>
    <t>嘉实港元货币基金A HKD</t>
  </si>
  <si>
    <t>HAHMMCH HK equity</t>
  </si>
  <si>
    <t>嘉实港元货币基金C HKD</t>
  </si>
  <si>
    <t>3071 HK Equity</t>
  </si>
  <si>
    <t>中金港元货币市场基金 HKD(上市类别)</t>
  </si>
  <si>
    <t>3071UA HK Equity</t>
  </si>
  <si>
    <t>中金港元货币市场基金 HKD(非上市类别)</t>
  </si>
  <si>
    <t>3053 HK EQUITY</t>
  </si>
  <si>
    <t>南方东英港元货币市场ETF(上市类别)</t>
  </si>
  <si>
    <t>3053UP HK Equity</t>
  </si>
  <si>
    <t>南方东英港元货币市场ETF(非上市类别) Class P</t>
  </si>
  <si>
    <t>3122 HK EQUITY</t>
  </si>
  <si>
    <t>南方东英人民币货币市场ETF(上市类别)</t>
  </si>
  <si>
    <t>GTWVAUS HK Equity</t>
  </si>
  <si>
    <t>高腾微金美元货币市场基金A(美元)-累积</t>
  </si>
  <si>
    <t>GTWVCUS HK Equity</t>
  </si>
  <si>
    <t>高腾微金美元货币市场基金C(美元)-累积</t>
  </si>
  <si>
    <t>GTWVPUS HK Equity</t>
  </si>
  <si>
    <t>高腾微金美元货币市场基金P(美元)-累积</t>
  </si>
  <si>
    <t>GTWMPHK HK Equity</t>
  </si>
  <si>
    <t>高腾微财货币基金P(港元)-累积</t>
  </si>
  <si>
    <t>GTWMAHK HK Equity</t>
  </si>
  <si>
    <t>高腾微财货币基金A(港元)-累积</t>
  </si>
  <si>
    <t>GTWMIHK HK Equity</t>
  </si>
  <si>
    <t>高腾微财货币基金I(港元)-累积</t>
  </si>
  <si>
    <t>ICBCRCR HK Equity</t>
  </si>
  <si>
    <t>工银瑞信人民币基金 R类(人民币)-累积</t>
  </si>
  <si>
    <t>ICBCRCP HK Equity</t>
  </si>
  <si>
    <t>ICBCRCI HK Equity</t>
  </si>
  <si>
    <t>JPJW TH Equity</t>
  </si>
  <si>
    <t>Aberdeen Standard SICAV I -China A Share Equity Fund</t>
  </si>
  <si>
    <t>JR6R TH Equity</t>
  </si>
  <si>
    <t>摩根大通基金 - 日本股票基金</t>
  </si>
  <si>
    <t>AEF3 TH Equity</t>
  </si>
  <si>
    <t>安本标准SICAV I-日本股票基金</t>
  </si>
  <si>
    <t>AEF4 TH Equity</t>
  </si>
  <si>
    <t>安本标准SICAV I-日本小企业基金</t>
  </si>
  <si>
    <t>AH8X TH Equity</t>
  </si>
  <si>
    <t>安联收益及增长基金</t>
  </si>
  <si>
    <t>ALAMIBE LX Equity</t>
  </si>
  <si>
    <t>ALAMIEUR EU Equity</t>
  </si>
  <si>
    <t>AB FCP I-美洲收益基金</t>
  </si>
  <si>
    <t>MI98 TH Equity</t>
  </si>
  <si>
    <t>Allianz Asia Innovation</t>
  </si>
  <si>
    <t>ABGHYBE LX Equity</t>
  </si>
  <si>
    <t>XAYQ TH Equity</t>
  </si>
  <si>
    <t>贝莱德全球基金-日本中小盘机会基金</t>
  </si>
  <si>
    <t>PBFH SW Equity</t>
  </si>
  <si>
    <t>百达-全球大趋势精选</t>
  </si>
  <si>
    <t>PJAT SW Equity</t>
  </si>
  <si>
    <t>BOCPGBR HK Equity</t>
  </si>
  <si>
    <t>Franklin Templeton Investment Funds - Templeton Emerging Markets Fund</t>
  </si>
  <si>
    <t>BOCPASR HK Equity</t>
  </si>
  <si>
    <t>资本国际基金-资本集团新兴市场全部机会基金</t>
  </si>
  <si>
    <t>PJAE GZ Equity</t>
  </si>
  <si>
    <t>百达-环球环境机会基金</t>
  </si>
  <si>
    <t>PBF0 GR Equity</t>
  </si>
  <si>
    <t>UQ2A QT Equity</t>
  </si>
  <si>
    <t>德盛欧洲成长基金</t>
  </si>
  <si>
    <t>UQ2B TH Equity</t>
  </si>
  <si>
    <t>RCMEGEUR EU Equity</t>
  </si>
  <si>
    <t>ALLAMBE LX Equity</t>
  </si>
  <si>
    <t>AB FCP I-环球高收益基金</t>
  </si>
  <si>
    <t>ACMAGBD LX Equity</t>
  </si>
  <si>
    <t>联博SICAV I-美国成长投资组合</t>
  </si>
  <si>
    <t>FT9M TH Equity</t>
  </si>
  <si>
    <t>富兰克林邓普顿投资基金-邓普顿环球债券基金</t>
  </si>
  <si>
    <t>F7RB TH Equity</t>
  </si>
  <si>
    <t>TEP0 TH Equity</t>
  </si>
  <si>
    <t>富兰克林邓普顿投资基金-邓普顿环球总收益基金</t>
  </si>
  <si>
    <t>FT9N TH Equity</t>
  </si>
  <si>
    <t>PBF1 TH Equity</t>
  </si>
  <si>
    <t>PBF1 SW Equity</t>
  </si>
  <si>
    <t>Pictet - 数字基金</t>
  </si>
  <si>
    <t>P3IB SW Equity</t>
  </si>
  <si>
    <t>百达-清洁能源</t>
  </si>
  <si>
    <t>ABCAE1I LX Equity</t>
  </si>
  <si>
    <t>BOC-Prudential Unit Trust Fund - Global Bond Fund</t>
  </si>
  <si>
    <t>ABCAE2A LX Equity</t>
  </si>
  <si>
    <t>BOC-Prudential Unit Trust Fund - Asia Equity</t>
  </si>
  <si>
    <t>ABCAH1I LX Equity</t>
  </si>
  <si>
    <t>ABCAX1I LX Equity</t>
  </si>
  <si>
    <t>ABCAX2A LX Equity</t>
  </si>
  <si>
    <t>ABCAY1I LX Equity</t>
  </si>
  <si>
    <t>ABCAY2A LX Equity</t>
  </si>
  <si>
    <t>ABCAA1I LX Equity</t>
  </si>
  <si>
    <t>CES8 GZ Equity</t>
  </si>
  <si>
    <t>CES8 SW Equity</t>
  </si>
  <si>
    <t>JR6U TH Equity</t>
  </si>
  <si>
    <t>摩根大通基金-美国价值型基金</t>
  </si>
  <si>
    <t>TEP1 TH Equity</t>
  </si>
  <si>
    <t>FT9A TH Equity</t>
  </si>
  <si>
    <t>富兰克林邓普顿投资基金 - 邓普顿新兴市场债券基金</t>
  </si>
  <si>
    <t>BOCPGER HK Equity</t>
  </si>
  <si>
    <t>AB FCP I-短久期债券投资组合</t>
  </si>
  <si>
    <t>HSGGBZS LX Equity</t>
  </si>
  <si>
    <t>JPJA TH Equity</t>
  </si>
  <si>
    <t>PJAA TH Equity</t>
  </si>
  <si>
    <t>百达-全球新兴市场债务</t>
  </si>
  <si>
    <t>HSAHIM2 HK Equity</t>
  </si>
  <si>
    <t>汇丰亚洲高收益债券</t>
  </si>
  <si>
    <t>HAHYAMS HK Equity</t>
  </si>
  <si>
    <t>JR69 TH Equity</t>
  </si>
  <si>
    <t>摩根大通基金-大中华区基金</t>
  </si>
  <si>
    <t>ABD2 TH Equity</t>
  </si>
  <si>
    <t>Sustainable Global Thematic Portfolio</t>
  </si>
  <si>
    <t>AEF1 TH Equity</t>
  </si>
  <si>
    <t>安本标准SICAV I-亚太股票基金</t>
  </si>
  <si>
    <t>AETASUSD EU Equity</t>
  </si>
  <si>
    <t>ALGBHKD LX Equity</t>
  </si>
  <si>
    <t>ALGCHKD LX Equity</t>
  </si>
  <si>
    <t>BOC-Prudential Unit Trust Fund - Global Equity</t>
  </si>
  <si>
    <t>ALGTRCE LX Equity</t>
  </si>
  <si>
    <t>HSBC Global Investment Funds - Global Government Bond</t>
  </si>
  <si>
    <t>ALGTRCS LX Equity</t>
  </si>
  <si>
    <t>摩根大通基金-美国股票基金</t>
  </si>
  <si>
    <t>ALGTRSE LX Equity</t>
  </si>
  <si>
    <t>ALGTRSS LX Equity</t>
  </si>
  <si>
    <t>ALGTS1S LX Equity</t>
  </si>
  <si>
    <t>ALLATGB LX Equity</t>
  </si>
  <si>
    <t>ALLATGI LX Equity</t>
  </si>
  <si>
    <t>ALLATBE LX Equity</t>
  </si>
  <si>
    <t>IPGA TH Equity</t>
  </si>
  <si>
    <t>MI93 TH Equity</t>
  </si>
  <si>
    <t>FLPI TH Equity</t>
  </si>
  <si>
    <t>UQ2G TH Equity</t>
  </si>
  <si>
    <t>Allianz Hong Kong Equity</t>
  </si>
  <si>
    <t>BYQI TH Equity</t>
  </si>
  <si>
    <t>富达基金-美国基金</t>
  </si>
  <si>
    <t>MI9J TH Equity</t>
  </si>
  <si>
    <t>XRUH TH Equity</t>
  </si>
  <si>
    <t>安盛全球基金-国际通胀债券</t>
  </si>
  <si>
    <t>ABEFRUSD EU Equity</t>
  </si>
  <si>
    <t>安本标准SICAV I -新兴市场股票基金</t>
  </si>
  <si>
    <t>AH8V TH Equity</t>
  </si>
  <si>
    <t>安联欧洲股票股利</t>
  </si>
  <si>
    <t>AH80 TH Equity</t>
  </si>
  <si>
    <t>DJEE TH Equity</t>
  </si>
  <si>
    <t>安联欧洲大陆股票增长基金</t>
  </si>
  <si>
    <t>MLLDENB LX Equity</t>
  </si>
  <si>
    <t>霸菱国际伞子基金-霸菱香港中国基金</t>
  </si>
  <si>
    <t>MLLEBNB LX Equity</t>
  </si>
  <si>
    <t>贝莱德环球基金-环球高收益债券基金</t>
  </si>
  <si>
    <t>MLLEBDA LX Equity</t>
  </si>
  <si>
    <t>贝莱德全球基金-美元短期债券</t>
  </si>
  <si>
    <t>MLLDENA LX Equity</t>
  </si>
  <si>
    <t>MLLDBNB LX Equity</t>
  </si>
  <si>
    <t>MLLDBBA LX Equity</t>
  </si>
  <si>
    <t>MLLEBCA LX Equity</t>
  </si>
  <si>
    <t>MLLEBNC LX Equity</t>
  </si>
  <si>
    <t>MI9A TH Equity</t>
  </si>
  <si>
    <t>贝莱德全球基金-新兴市场基金</t>
  </si>
  <si>
    <t>HSGREAM LX Equity</t>
  </si>
  <si>
    <t>HSBC Global Investment Funds - Global Real Estate Equity</t>
  </si>
  <si>
    <t>CGHA11G LX Equity</t>
  </si>
  <si>
    <t>Capital全球机会高收益机会</t>
  </si>
  <si>
    <t>CAPGHYB LX Equity</t>
  </si>
  <si>
    <t>CAPGHA3 LX Equity</t>
  </si>
  <si>
    <t>CAPGHA4 LX Equity</t>
  </si>
  <si>
    <t>CAPGHA5 LX Equity</t>
  </si>
  <si>
    <t>CAPGHB5 LX Equity</t>
  </si>
  <si>
    <t>CGHYBDJ LX Equity</t>
  </si>
  <si>
    <t>CGHYXHG LX Equity</t>
  </si>
  <si>
    <t>CAPIGHY LX Equity</t>
  </si>
  <si>
    <t>CGHYXDU LX Equity</t>
  </si>
  <si>
    <t>CGHYXDE LX Equity</t>
  </si>
  <si>
    <t>CGHYXDG LX Equity</t>
  </si>
  <si>
    <t>CGHYXDC LX Equity</t>
  </si>
  <si>
    <t>CGHYXDJ LX Equity</t>
  </si>
  <si>
    <t>CAPIGHX LX Equity</t>
  </si>
  <si>
    <t>CAPGHX2 LX Equity</t>
  </si>
  <si>
    <t>CAPGHX3 LX Equity</t>
  </si>
  <si>
    <t>CAPGHX4 LX Equity</t>
  </si>
  <si>
    <t>CAPGHX5 LX Equity</t>
  </si>
  <si>
    <t>CGHYXHE LX Equity</t>
  </si>
  <si>
    <t>CIHXGDC LX Equity</t>
  </si>
  <si>
    <t>CIHXGDE LX Equity</t>
  </si>
  <si>
    <t>CIHXGDG LX Equity</t>
  </si>
  <si>
    <t>CIHXGDJ LX Equity</t>
  </si>
  <si>
    <t>CIHXGDU LX Equity</t>
  </si>
  <si>
    <t>CAPGH11 LX Equity</t>
  </si>
  <si>
    <t>CAPGH12 LX Equity</t>
  </si>
  <si>
    <t>CAPGH13 LX Equity</t>
  </si>
  <si>
    <t>CAPGH14 LX Equity</t>
  </si>
  <si>
    <t>CAPGH15 LX Equity</t>
  </si>
  <si>
    <t>CGHICHE LX Equity</t>
  </si>
  <si>
    <t>CIGHBHC LX Equity</t>
  </si>
  <si>
    <t>CAIOLBE LX Equity</t>
  </si>
  <si>
    <t>CAPGHY7 LX Equity</t>
  </si>
  <si>
    <t>CAPGHY8 LX Equity</t>
  </si>
  <si>
    <t>CAPGHY9 LX Equity</t>
  </si>
  <si>
    <t>CAPA7CH LX Equity</t>
  </si>
  <si>
    <t>CGHXDHG LX Equity</t>
  </si>
  <si>
    <t>富兰克林邓普顿投资基金-富兰克林收益基金</t>
  </si>
  <si>
    <t>CIGBGDC LX Equity</t>
  </si>
  <si>
    <t>AB SICAV I - International Technology Portfolio</t>
  </si>
  <si>
    <t>1762571D LX Equity</t>
  </si>
  <si>
    <t>TESK TH Equity</t>
  </si>
  <si>
    <t>ABITCSG LX Equity</t>
  </si>
  <si>
    <t>ABITISG LX Equity</t>
  </si>
  <si>
    <t>贝莱德全球基金-欧元市场基金</t>
  </si>
  <si>
    <t>ALLITGB LX Equity</t>
  </si>
  <si>
    <t>ALLITBE LX Equity</t>
  </si>
  <si>
    <t>ABITPEA LX Equity</t>
  </si>
  <si>
    <t>HCFIAMH HK Equity</t>
  </si>
  <si>
    <t>资本集团欧洲成长与收益基金</t>
  </si>
  <si>
    <t>BARIUSA LN Equity</t>
  </si>
  <si>
    <t>BNP Paribas Funds China Equity</t>
  </si>
  <si>
    <t>CIPEMDC LX Equity</t>
  </si>
  <si>
    <t>霸菱英国单位信托基金-霸菱欧洲精选信托基金</t>
  </si>
  <si>
    <t>PJAP GZ Equity</t>
  </si>
  <si>
    <t>百达-精选品牌</t>
  </si>
  <si>
    <t>ALSMPCA LX Equity</t>
  </si>
  <si>
    <t>AB SICAV I - All Market Income Portfolio</t>
  </si>
  <si>
    <t>ACMGCBE LX Equity</t>
  </si>
  <si>
    <t>AB FCP I - Mortgage Income Portfolio</t>
  </si>
  <si>
    <t>ACGCBE2 LX Equity</t>
  </si>
  <si>
    <t>FT92 TH Equity</t>
  </si>
  <si>
    <t>富兰克林邓普顿投资基金-富兰克林印度基金</t>
  </si>
  <si>
    <t>XQ1U TH Equity</t>
  </si>
  <si>
    <t>TEPY TH Equity</t>
  </si>
  <si>
    <t>安联-欧洲精选增长股票</t>
  </si>
  <si>
    <t>HSCACHK LX Equity</t>
  </si>
  <si>
    <t>汇丰银行环球投资基金-中国股票</t>
  </si>
  <si>
    <t>HSBCHUSD EU Equity</t>
  </si>
  <si>
    <t>JM5U TH Equity</t>
  </si>
  <si>
    <t>AATHPLN LX Equity</t>
  </si>
  <si>
    <t>ALZPTCH LX Equity</t>
  </si>
  <si>
    <t>ALZEGWH LX Equity</t>
  </si>
  <si>
    <t>ALZATH2 LX Equity</t>
  </si>
  <si>
    <t>HSBC All China Bond Fund</t>
  </si>
  <si>
    <t>PJAR TH Equity</t>
  </si>
  <si>
    <t>百达-营养品基金</t>
  </si>
  <si>
    <t>PJAR SW Equity</t>
  </si>
  <si>
    <t>PINU SW Equity</t>
  </si>
  <si>
    <t>BNPCVCU LX Equity</t>
  </si>
  <si>
    <t>景顺泛欧洲股票基金</t>
  </si>
  <si>
    <t>IUGA TH Equity</t>
  </si>
  <si>
    <t>Capital International Fund - Capital Group Emerging Markets Debt Fund Lux</t>
  </si>
  <si>
    <t>TEP6 TH Equity</t>
  </si>
  <si>
    <t>TESW TH Equity</t>
  </si>
  <si>
    <t>CIEADHG LX Equity</t>
  </si>
  <si>
    <t>CETOPA7 LX Equity</t>
  </si>
  <si>
    <t>CIEMTOV LX Equity</t>
  </si>
  <si>
    <t>CIETA4E LX Equity</t>
  </si>
  <si>
    <t>CIEA4HE LX Equity</t>
  </si>
  <si>
    <t>Allianz Oriental Income</t>
  </si>
  <si>
    <t>CIPA11G LX Equity</t>
  </si>
  <si>
    <t>CIPA11U LX Equity</t>
  </si>
  <si>
    <t>DRORINR BH Equity</t>
  </si>
  <si>
    <t>富兰克林邓普顿投资基金-富兰克林高收益基金</t>
  </si>
  <si>
    <t>DRORINI BH Equity</t>
  </si>
  <si>
    <t>ALORIRG LX Equity</t>
  </si>
  <si>
    <t>DRORINI LX Equity</t>
  </si>
  <si>
    <t>UQ25 TH Equity</t>
  </si>
  <si>
    <t>DJER GZ Equity</t>
  </si>
  <si>
    <t>AH89 GZ Equity</t>
  </si>
  <si>
    <t>AH89 QT Equity</t>
  </si>
  <si>
    <t>AH89 SW Equity</t>
  </si>
  <si>
    <t>TEPX TH Equity</t>
  </si>
  <si>
    <t>1011749D GR Equity</t>
  </si>
  <si>
    <t>HS3ABCH LX Equity</t>
  </si>
  <si>
    <t>HSBC Portfolios - World Selection 3</t>
  </si>
  <si>
    <t>F7RY TH Equity</t>
  </si>
  <si>
    <t>富兰克林邓普顿投资基金-邓普顿亚洲中小企业基金</t>
  </si>
  <si>
    <t>ABD6 TH Equity</t>
  </si>
  <si>
    <t>安本标准SICAV I -精选新兴市场债券基金</t>
  </si>
  <si>
    <t>IPRHY1A HK Equity</t>
  </si>
  <si>
    <t>AB SICAV I - India Growth Portfolio</t>
  </si>
  <si>
    <t>AEFE TH Equity</t>
  </si>
  <si>
    <t>安本标准SICAV I-亚洲小型公司基金</t>
  </si>
  <si>
    <t>AGASMUSD EU Equity</t>
  </si>
  <si>
    <t>AH8A TH Equity</t>
  </si>
  <si>
    <t>Allianz Global Metals and Mining</t>
  </si>
  <si>
    <t>MERLTBI LX Equity</t>
  </si>
  <si>
    <t>法巴百利达股票美国成长基金</t>
  </si>
  <si>
    <t>ERDD TH Equity</t>
  </si>
  <si>
    <t>丰收投资管理波动率高收益债券基金</t>
  </si>
  <si>
    <t>MLETABB LX Equity</t>
  </si>
  <si>
    <t>贝莱德环球基金-拉丁美洲基金</t>
  </si>
  <si>
    <t>MLETACC LX Equity</t>
  </si>
  <si>
    <t>MLRLTBI LX Equity</t>
  </si>
  <si>
    <t>MLATABB LX Equity</t>
  </si>
  <si>
    <t>MLATABA LX Equity</t>
  </si>
  <si>
    <t>TEPD TH Equity</t>
  </si>
  <si>
    <t>汇丰环球投资基金-亚洲（不含日本）小公司股票</t>
  </si>
  <si>
    <t>HSBASJE LX Equity</t>
  </si>
  <si>
    <t>富兰克林邓普顿投资基金-邓普顿环球基金</t>
  </si>
  <si>
    <t>HSBASAC LX Equity</t>
  </si>
  <si>
    <t>HSBASOI LX Equity</t>
  </si>
  <si>
    <t>ABGVLBD LX Equity</t>
  </si>
  <si>
    <t>ABD5 TH Equity</t>
  </si>
  <si>
    <t>安本标准SICAV I-精选欧元高收益债券基金</t>
  </si>
  <si>
    <t>HPWSBCH LX Equity</t>
  </si>
  <si>
    <t>HSBC Portfolios - World Selection 4</t>
  </si>
  <si>
    <t>NIOGSGE LX Equity</t>
  </si>
  <si>
    <t>Ninety One Global Strategy Fund - Global Environment Fund</t>
  </si>
  <si>
    <t>NIOGSAU LX Equity</t>
  </si>
  <si>
    <t>HSAFIXC LX Equity</t>
  </si>
  <si>
    <t>HSBC Global Investment Funds - Managed Solutions - Asia Focused Income</t>
  </si>
  <si>
    <t>TESR TH Equity</t>
  </si>
  <si>
    <t>AB FCP I - Global Value Portfolio</t>
  </si>
  <si>
    <t>JR6P TH Equity</t>
  </si>
  <si>
    <t>富兰克林邓普顿投资基金-富兰克林美国政府基金</t>
  </si>
  <si>
    <t>IUGM TH Equity</t>
  </si>
  <si>
    <t>Invesco Asia Opportunities Equity Fund</t>
  </si>
  <si>
    <t>JPJJ TH Equity</t>
  </si>
  <si>
    <t>JYJW TH Equity</t>
  </si>
  <si>
    <t>摩根大通基金-欧洲小市值基金</t>
  </si>
  <si>
    <t>FLEFEEUR EU Equity</t>
  </si>
  <si>
    <t>ACMBABE LX Equity</t>
  </si>
  <si>
    <t>富兰克林邓普顿投资基金 - 邓普顿拉丁美洲基金</t>
  </si>
  <si>
    <t>UQ24 TH Equity</t>
  </si>
  <si>
    <t>安联中国股票</t>
  </si>
  <si>
    <t>AH82 TH Equity</t>
  </si>
  <si>
    <t>AH81 TH Equity</t>
  </si>
  <si>
    <t>HSW2BCH LX Equity</t>
  </si>
  <si>
    <t>HSBC Portfolios - World Selection 2</t>
  </si>
  <si>
    <t>JYJ2 TH Equity</t>
  </si>
  <si>
    <t>摩根大通基金-欧洲动态基金</t>
  </si>
  <si>
    <t>AEF6 TH Equity</t>
  </si>
  <si>
    <t>安本标准SICAV I -中国股票基金</t>
  </si>
  <si>
    <t>XQ1P TH Equity</t>
  </si>
  <si>
    <t>富兰克林邓普顿投资基金-富兰克林欧洲共同基金</t>
  </si>
  <si>
    <t>DJEN TH Equity</t>
  </si>
  <si>
    <t>Allianz Total Return Asian Equity</t>
  </si>
  <si>
    <t>ZZR6 TH Equity</t>
  </si>
  <si>
    <t>JPJ2 TH Equity</t>
  </si>
  <si>
    <t>Barings Emerging Markets Umbrella - Barings Global Emerging Markets Fund</t>
  </si>
  <si>
    <t>AW4J TH Equity</t>
  </si>
  <si>
    <t>安盛环球基金-泛灵顿欧洲房地产证券</t>
  </si>
  <si>
    <t>TEPC TH Equity</t>
  </si>
  <si>
    <t>BYQS TH Equity</t>
  </si>
  <si>
    <t>AB FCP I - Sustainable US Thematic Portfolio</t>
  </si>
  <si>
    <t>BRGGAEA ID Equity</t>
  </si>
  <si>
    <t>JPMorgan Funds - Global Growth Fund</t>
  </si>
  <si>
    <t>TESL TH Equity</t>
  </si>
  <si>
    <t>富兰克林邓普顿投资基金-邓普顿中国基金</t>
  </si>
  <si>
    <t>ALGLBBE LX Equity</t>
  </si>
  <si>
    <t>富兰克林邓普顿投资基金 - 邓普顿环球均衡基金</t>
  </si>
  <si>
    <t>XQ1V TH Equity</t>
  </si>
  <si>
    <t>富兰克林邓普顿投资基金-富兰克林环球互惠发现基金</t>
  </si>
  <si>
    <t>TESY TH Equity</t>
  </si>
  <si>
    <t>FT98 TH Equity</t>
  </si>
  <si>
    <t>富兰克林邓普顿投资基金-富兰克林黄金和贵金属基金</t>
  </si>
  <si>
    <t>FT97 TH Equity</t>
  </si>
  <si>
    <t>FT97 SW Equity</t>
  </si>
  <si>
    <t>FJ2A TH Equity</t>
  </si>
  <si>
    <t>摩根大通基金-拉丁美洲股票基金</t>
  </si>
  <si>
    <t>MI9H TH Equity</t>
  </si>
  <si>
    <t>法国巴黎银行全球可转债基金</t>
  </si>
  <si>
    <t>HS1ABCH LX Equity</t>
  </si>
  <si>
    <t>HSBC Portfolios - World Selection 1</t>
  </si>
  <si>
    <t>BYQJ TH Equity</t>
  </si>
  <si>
    <t>贝莱德全球基金 - 欧洲价值基金</t>
  </si>
  <si>
    <t>MIGSNNB LX Equity</t>
  </si>
  <si>
    <t>HSBC Portfolios - World Selection 5</t>
  </si>
  <si>
    <t>MI9U TH Equity</t>
  </si>
  <si>
    <t>霸菱英国单位信托基金-霸菱德国增长信托</t>
  </si>
  <si>
    <t>MIGSNOB LX Equity</t>
  </si>
  <si>
    <t>安本标准SICAV I-世界股票基金</t>
  </si>
  <si>
    <t>MNORABA LX Equity</t>
  </si>
  <si>
    <t>Fidelity Funds - Switzerland Fund</t>
  </si>
  <si>
    <t>MLORABA LX Equity</t>
  </si>
  <si>
    <t>联博SICAV I-欧元高收益投资组合</t>
  </si>
  <si>
    <t>MNORACA LX Equity</t>
  </si>
  <si>
    <t>ERDW TH Equity</t>
  </si>
  <si>
    <t>INGEFUSD EU Equity</t>
  </si>
  <si>
    <t>晋达环球策略基金-环球能源基金</t>
  </si>
  <si>
    <t>GUIGLUSD EU Equity</t>
  </si>
  <si>
    <t>HSB5AHS LX Equity</t>
  </si>
  <si>
    <t>霸菱国际伞子基金-霸菱大东协基金</t>
  </si>
  <si>
    <t>HWS5ADE LX Equity</t>
  </si>
  <si>
    <t>BlackRock Global Funds - US Small &amp; Mid Cap Opportunities Fund</t>
  </si>
  <si>
    <t>HSB5BCH LX Equity</t>
  </si>
  <si>
    <t>BAGGACH LN Equity</t>
  </si>
  <si>
    <t>Fidelity Funds - Euro Cash Fund</t>
  </si>
  <si>
    <t>GGV AV Equity</t>
  </si>
  <si>
    <t>GGV9 TH Equity</t>
  </si>
  <si>
    <t>ABD7 TH Equity</t>
  </si>
  <si>
    <t>UQ2C TH Equity</t>
  </si>
  <si>
    <t>Allianz Global Equity Unconstrained</t>
  </si>
  <si>
    <t>DJET TH Equity</t>
  </si>
  <si>
    <t>AEF5 TH Equity</t>
  </si>
  <si>
    <t>安本标准SICAV I-新兴市场本币债券基金</t>
  </si>
  <si>
    <t>AEMSAUSD EU Equity</t>
  </si>
  <si>
    <t>F7RE TH Equity</t>
  </si>
  <si>
    <t>富兰克林邓普顿投资基金-邓普顿前趋市场基金</t>
  </si>
  <si>
    <t>XC45 TH Equity</t>
  </si>
  <si>
    <t>ABEHA2H LX Equity</t>
  </si>
  <si>
    <t>ABEHATH LX Equity</t>
  </si>
  <si>
    <t>ABEHATS LX Equity</t>
  </si>
  <si>
    <t>ABEHB2H LX Equity</t>
  </si>
  <si>
    <t>ABEHC2U LX Equity</t>
  </si>
  <si>
    <t>ABEHS1U LX Equity</t>
  </si>
  <si>
    <t>BlackRock Global Funds - United Kingdom Fund</t>
  </si>
  <si>
    <t>HSMHACU HK Equity</t>
  </si>
  <si>
    <t>HSBC Collective Investment Trust - HSBC Asia Multi-Asset High Income Fund</t>
  </si>
  <si>
    <t>HSMHIAC HK Equity</t>
  </si>
  <si>
    <t>HSMHACA HK Equity</t>
  </si>
  <si>
    <t>HSMHIAG HK Equity</t>
  </si>
  <si>
    <t>HSMHIAE HK Equity</t>
  </si>
  <si>
    <t>HSMHIAA HK Equity</t>
  </si>
  <si>
    <t>HSMHIAU HK Equity</t>
  </si>
  <si>
    <t>HSMHIAH HK Equity</t>
  </si>
  <si>
    <t>CAIBA4E LX Equity</t>
  </si>
  <si>
    <t>Capital International Fund - Capital Group Capital Income Builder Fund LUX</t>
  </si>
  <si>
    <t>CAIBLPI LX Equity</t>
  </si>
  <si>
    <t>HSBRIUSD EU Equity</t>
  </si>
  <si>
    <t>HSBC Global Investment Funds - BRIC Equity</t>
  </si>
  <si>
    <t>FPGL TH Equity</t>
  </si>
  <si>
    <t>ERDL TH Equity</t>
  </si>
  <si>
    <t>AH8M TH Equity</t>
  </si>
  <si>
    <t>安联全球投资者基金-安联欧元高产出债券</t>
  </si>
  <si>
    <t>CGGIA7G LX Equity</t>
  </si>
  <si>
    <t>Capital Group Global Intermediate Bond Fund Lux</t>
  </si>
  <si>
    <t>BYQH TH Equity</t>
  </si>
  <si>
    <t>BYQK TH Equity</t>
  </si>
  <si>
    <t>BYQM TH Equity</t>
  </si>
  <si>
    <t>BYQU TH Equity</t>
  </si>
  <si>
    <t>F7RC TH Equity</t>
  </si>
  <si>
    <t>富兰克林邓普顿投资基金-邓普顿亚洲债券基金</t>
  </si>
  <si>
    <t>CIEIBDC LX Equity</t>
  </si>
  <si>
    <t>CIEIXDU LX Equity</t>
  </si>
  <si>
    <t>CIEIXDE LX Equity</t>
  </si>
  <si>
    <t>富达基金-印尼基金</t>
  </si>
  <si>
    <t>CIEIXDG LX Equity</t>
  </si>
  <si>
    <t>BlackRock Global Funds - Systematic Global SmallCap Fund</t>
  </si>
  <si>
    <t>CIEIXDC LX Equity</t>
  </si>
  <si>
    <t>Barings International Umbrella Fund - Barings Asia Growth Fund</t>
  </si>
  <si>
    <t>CIFEEIJ LX Equity</t>
  </si>
  <si>
    <t>CIFEIB5 LX Equity</t>
  </si>
  <si>
    <t>Barings Emerging Markets Umbrella Fund - Barings Latin America Fund</t>
  </si>
  <si>
    <t>CIEIBDJ LX Equity</t>
  </si>
  <si>
    <t>CIFEIX1 LX Equity</t>
  </si>
  <si>
    <t>CIFEIX2 LX Equity</t>
  </si>
  <si>
    <t>CIFEIX3 LX Equity</t>
  </si>
  <si>
    <t>CIFEIX4 LX Equity</t>
  </si>
  <si>
    <t>CIFEIX5 LX Equity</t>
  </si>
  <si>
    <t>CIEIXDJ LX Equity</t>
  </si>
  <si>
    <t>CIEGA4C LX Equity</t>
  </si>
  <si>
    <t>FH4E TH Equity</t>
  </si>
  <si>
    <t>AXA World Funds - Framlington Euro Opportunities</t>
  </si>
  <si>
    <t>FH4D TH Equity</t>
  </si>
  <si>
    <t>DJEU TH Equity</t>
  </si>
  <si>
    <t>Allianz US Equity Fund</t>
  </si>
  <si>
    <t>THOTIAA LX Equity</t>
  </si>
  <si>
    <t>THOTIIA LX Equity</t>
  </si>
  <si>
    <t>TEP7 TH Equity</t>
  </si>
  <si>
    <t>DJEG TH Equity</t>
  </si>
  <si>
    <t>安联日本股票</t>
  </si>
  <si>
    <t>TEPT TH Equity</t>
  </si>
  <si>
    <t>HSBBRUSD EU Equity</t>
  </si>
  <si>
    <t>汇丰环球投资基金 - 巴西股权</t>
  </si>
  <si>
    <t>HSBB1USD EU Equity</t>
  </si>
  <si>
    <t>BRGETBU LN Equity</t>
  </si>
  <si>
    <t>XU8P TH Equity</t>
  </si>
  <si>
    <t>汇丰环球投资基金-俄罗斯股票</t>
  </si>
  <si>
    <t>ABUSMAH LX Equity</t>
  </si>
  <si>
    <t>富兰克林邓普顿投资基金-邓普顿东欧基金</t>
  </si>
  <si>
    <t>ABUSMAS LX Equity</t>
  </si>
  <si>
    <t>Franklin Templeton投资基金-邓普顿欧元区基金</t>
  </si>
  <si>
    <t>ABUSMCS LX Equity</t>
  </si>
  <si>
    <t>Barings UK Unit Trust Funds - Barings Eastern Trust</t>
  </si>
  <si>
    <t>ABUSMIE LX Equity</t>
  </si>
  <si>
    <t>AB SICAV I - US Small and Mid-Cap Portfolio</t>
  </si>
  <si>
    <t>ABUSMIS LX Equity</t>
  </si>
  <si>
    <t>ABUSMSE LX Equity</t>
  </si>
  <si>
    <t>ABSMS1E LX Equity</t>
  </si>
  <si>
    <t>BNEICRH LX Equity</t>
  </si>
  <si>
    <t>BNP Paribas Funds - Europe Multi-Asset Income</t>
  </si>
  <si>
    <t>ALLIGCE LX Equity</t>
  </si>
  <si>
    <t>ALINBHK LX Equity</t>
  </si>
  <si>
    <t>ALINCHK LX Equity</t>
  </si>
  <si>
    <t>ALINIHK LX Equity</t>
  </si>
  <si>
    <t>XAYM TH Equity</t>
  </si>
  <si>
    <t>ALAFSPT LX Equity</t>
  </si>
  <si>
    <t>Allianz Global Investors Fund-Allianz Food Security</t>
  </si>
  <si>
    <t>ALAFSPU LX Equity</t>
  </si>
  <si>
    <t>MI9W TH Equity</t>
  </si>
  <si>
    <t>BlackRock Global Funds - US Government Mortgage Fund</t>
  </si>
  <si>
    <t>BOCPHDR HK Equity</t>
  </si>
  <si>
    <t>Barings International Umbrella Fund - Barings Europa Fund</t>
  </si>
  <si>
    <t>PARVUSM LX Equity</t>
  </si>
  <si>
    <t>BOC-Prudential Unit Trust Fund - Hong Kong Dollar Bond</t>
  </si>
  <si>
    <t>CADCRMH HK Equity</t>
  </si>
  <si>
    <t>Amundi HK-Defensive Balanced Fund</t>
  </si>
  <si>
    <t>CADEBI1 HK Equity</t>
  </si>
  <si>
    <t>CADCRMA HK Equity</t>
  </si>
  <si>
    <t>AHKDBRD HK Equity</t>
  </si>
  <si>
    <t>XQ18 TH Equity</t>
  </si>
  <si>
    <t>法国巴黎银行基金美国中盘</t>
  </si>
  <si>
    <t>ACGEBEB LX Equity</t>
  </si>
  <si>
    <t>Franklin Templeton Investment Funds - Templeton Global Smaller Companies Fund</t>
  </si>
  <si>
    <t>AZHP TH Equity</t>
  </si>
  <si>
    <t>Allianz Best Styles Euroland Equity</t>
  </si>
  <si>
    <t>AGEURD1 LX Equity</t>
  </si>
  <si>
    <t>Aberdeen Standard SICAV I - European Equity Ex UK Fund</t>
  </si>
  <si>
    <t>AGEURI1 LX Equity</t>
  </si>
  <si>
    <t>AGEURI2 LX Equity</t>
  </si>
  <si>
    <t>AGEURA1 LX Equity</t>
  </si>
  <si>
    <t>JPJ4 TH Equity</t>
  </si>
  <si>
    <t>Allianz High Dividend Asia Pacific</t>
  </si>
  <si>
    <t>RMBREAE LX Equity</t>
  </si>
  <si>
    <t>Allianz GEM Equity High Dividend</t>
  </si>
  <si>
    <t>DJEK TH Equity</t>
  </si>
  <si>
    <t>DJE0 TH Equity</t>
  </si>
  <si>
    <t>AHDAPIT LX Equity</t>
  </si>
  <si>
    <t>摩根大通基金-新兴中东股票基金</t>
  </si>
  <si>
    <t>ALHDPAT LX Equity</t>
  </si>
  <si>
    <t>IUGB TH Equity</t>
  </si>
  <si>
    <t>AB FCP I - Global Equity Blend Portfolio</t>
  </si>
  <si>
    <t>BOCUSDB HK Equity</t>
  </si>
  <si>
    <t>Invesco Pan European Small Cap Equity Fund</t>
  </si>
  <si>
    <t>BEGUF US Equity</t>
  </si>
  <si>
    <t>Barings UK Unit Trust Funds - Barings European Growth Trust</t>
  </si>
  <si>
    <t>GGV2 TH Equity</t>
  </si>
  <si>
    <t>XQ1C TH Equity</t>
  </si>
  <si>
    <t>Franklin Templeton Investment Funds - Templeton Global Equity Income Fund</t>
  </si>
  <si>
    <t>XQ1N TH Equity</t>
  </si>
  <si>
    <t>AH8H TH Equity</t>
  </si>
  <si>
    <t>Allianz Thailand Equity</t>
  </si>
  <si>
    <t>FT9I TH Equity</t>
  </si>
  <si>
    <t>Franklin Templeton Investment Funds - Franklin MENA Fund</t>
  </si>
  <si>
    <t>JSGY TH Equity</t>
  </si>
  <si>
    <t>Capital Group Euro Corporate Bond Fund Lux</t>
  </si>
  <si>
    <t>ACRWCUD HK Equity</t>
  </si>
  <si>
    <t>HSBC Global Investment Funds - Global Bond</t>
  </si>
  <si>
    <t>AMHGRHR HK Equity</t>
  </si>
  <si>
    <t>东方汇理香港组合- 灵活配置增长基金</t>
  </si>
  <si>
    <t>AGCRHDI HK Equity</t>
  </si>
  <si>
    <t>BRGCUSI ID Equity</t>
  </si>
  <si>
    <t>BUCGAHA HK Equity</t>
  </si>
  <si>
    <t>東亞聯豐中國滙通基金</t>
  </si>
  <si>
    <t>BUCGAYA HK Equity</t>
  </si>
  <si>
    <t>BUCGIUA HK Equity</t>
  </si>
  <si>
    <t>BUCGIHA HK Equity</t>
  </si>
  <si>
    <t>BUCGIYA HK Equity</t>
  </si>
  <si>
    <t>BUCGAYD HK Equity</t>
  </si>
  <si>
    <t>ACMBAEB LX Equity</t>
  </si>
  <si>
    <t>Barings Currency Umbrella Fund - Barings US Dollar Reserve Fund</t>
  </si>
  <si>
    <t>AEEDITE HK Equity</t>
  </si>
  <si>
    <t>Allianz Thematic Income Fund</t>
  </si>
  <si>
    <t>UQ28 TH Equity</t>
  </si>
  <si>
    <t>Allianz Indonesia Equity</t>
  </si>
  <si>
    <t>FH7V GR Equity</t>
  </si>
  <si>
    <t>AB FCP I - Dynamic Diversified Portfolio</t>
  </si>
  <si>
    <t>FH7T GR Equity</t>
  </si>
  <si>
    <t>BNY Mellon Global Funds PLC - Opportunities Fund</t>
  </si>
  <si>
    <t>BYQE TH Equity</t>
  </si>
  <si>
    <t>BNY Mellon Global Funds PLC - S&amp;P 500 Index Tracker</t>
  </si>
  <si>
    <t>AGAPX2A LX Equity</t>
  </si>
  <si>
    <t>Aberdeen Standard SICAV I - Asian Property Share Fund</t>
  </si>
  <si>
    <t>ABAPA2U LX Equity</t>
  </si>
  <si>
    <t>ABAPA2E LX Equity</t>
  </si>
  <si>
    <t>ABAPI2I LX Equity</t>
  </si>
  <si>
    <t>ABAPS2U LX Equity</t>
  </si>
  <si>
    <t>BNPACLH LX Equity</t>
  </si>
  <si>
    <t>BNP Paribas A Fund-Dynamic Portfolio</t>
  </si>
  <si>
    <t>BRCSAEU ID Equity</t>
  </si>
  <si>
    <t>Barings Investment Funds PLC - Barings China Select Fund</t>
  </si>
  <si>
    <t>BYQW GR Equity</t>
  </si>
  <si>
    <t>BRCSIEU ID Equity</t>
  </si>
  <si>
    <t>BRCSIUS ID Equity</t>
  </si>
  <si>
    <t>BRCSAUS ID Equity</t>
  </si>
  <si>
    <t>1850954D GR Equity</t>
  </si>
  <si>
    <t>ARUSX2A LX Equity</t>
  </si>
  <si>
    <t>Aberdeen Standard SICAV I - Russian Equity Fund</t>
  </si>
  <si>
    <t>ABRUER2 LX Equity</t>
  </si>
  <si>
    <t>ARUSEI2 LX Equity</t>
  </si>
  <si>
    <t>ARUSEA2 LX Equity</t>
  </si>
  <si>
    <t>BRGUPMD ID Equity</t>
  </si>
  <si>
    <t>Baring Global Umbrella - Baring Global Aggregate Bond Fund</t>
  </si>
  <si>
    <t>MELUGPC ID Equity</t>
  </si>
  <si>
    <t>BNY Mellon Global Funds PLC - Pan European Equity Fund</t>
  </si>
  <si>
    <t>MELUGA1 ID Equity</t>
  </si>
  <si>
    <t>FH7D GR Equity</t>
  </si>
  <si>
    <t>MELUGAE ID Equity</t>
  </si>
  <si>
    <t>MELUGPE ID Equity</t>
  </si>
  <si>
    <t>FH7E GR Equity</t>
  </si>
  <si>
    <t>THEULIH LN Equity</t>
  </si>
  <si>
    <t>Threadneedle Investment Funds ICVC - European Fund</t>
  </si>
  <si>
    <t>ERDS GR Equity</t>
  </si>
  <si>
    <t>贝莱德全球基金-世界能源基金</t>
  </si>
  <si>
    <t>ZZR9 GR Equity</t>
  </si>
  <si>
    <t>ERDS SW Equity</t>
  </si>
  <si>
    <t>ABUSMCE LX Equity</t>
  </si>
  <si>
    <t>TEP7 GR Equity</t>
  </si>
  <si>
    <t>MI9U GR Equity</t>
  </si>
  <si>
    <t>TEMASCA LX Equity</t>
  </si>
  <si>
    <t>MERWEDU LX Equity</t>
  </si>
  <si>
    <t>FT94 GR Equity</t>
  </si>
  <si>
    <t>ESJDAZH LX Equity</t>
  </si>
  <si>
    <t>瀚亚投资-日本动态基金</t>
  </si>
  <si>
    <t>ESJDCEH LX Equity</t>
  </si>
  <si>
    <t>XU8R GR Equity</t>
  </si>
  <si>
    <t>F7RY GR Equity</t>
  </si>
  <si>
    <t>MERENEE LX Equity</t>
  </si>
  <si>
    <t>MLENERC LX Equity</t>
  </si>
  <si>
    <t>JPJ4 GR Equity</t>
  </si>
  <si>
    <t>PBF4 GR Equity</t>
  </si>
  <si>
    <t>Pictet - Emerging Europe</t>
  </si>
  <si>
    <t>ESJDCUH LX Equity</t>
  </si>
  <si>
    <t>ESJDCJJ LX Equity</t>
  </si>
  <si>
    <t>ESJDRUH LX Equity</t>
  </si>
  <si>
    <t>HSBRUEA LX Equity</t>
  </si>
  <si>
    <t>ESJDRJJ LX Equity</t>
  </si>
  <si>
    <t>ABUSMSU LX Equity</t>
  </si>
  <si>
    <t>ESJDRGH LX Equity</t>
  </si>
  <si>
    <t>ESJDAUH LX Equity</t>
  </si>
  <si>
    <t>ERDQ GR Equity</t>
  </si>
  <si>
    <t>贝莱德环球基金-新兴欧洲基金</t>
  </si>
  <si>
    <t>MEMERDE LX Equity</t>
  </si>
  <si>
    <t>ABSMS1U LX Equity</t>
  </si>
  <si>
    <t>ESJDASH LX Equity</t>
  </si>
  <si>
    <t>ESJDYAJ LX Equity</t>
  </si>
  <si>
    <t>JYJ5 GR Equity</t>
  </si>
  <si>
    <t>摩根大通基金-台湾基金</t>
  </si>
  <si>
    <t>MWENADS LX Equity</t>
  </si>
  <si>
    <t>JPJ1 GR Equity</t>
  </si>
  <si>
    <t>FJRJ GR Equity</t>
  </si>
  <si>
    <t>富达基金-法国基金</t>
  </si>
  <si>
    <t>ABUSMIU LX Equity</t>
  </si>
  <si>
    <t>FJRL GR Equity</t>
  </si>
  <si>
    <t>富达基金-意大利基金</t>
  </si>
  <si>
    <t>XQ1V GR Equity</t>
  </si>
  <si>
    <t>ESJDANH LX Equity</t>
  </si>
  <si>
    <t>ESJDAAH LX Equity</t>
  </si>
  <si>
    <t>JPJQ GR Equity</t>
  </si>
  <si>
    <t>摩根大通基金-新兴市场欧洲股票基金</t>
  </si>
  <si>
    <t>JFVNOPP HK Equity</t>
  </si>
  <si>
    <t>JPMorgan Vietnam Opportunities Fund</t>
  </si>
  <si>
    <t>ABUSMAU LX Equity</t>
  </si>
  <si>
    <t>IPGA GR Equity</t>
  </si>
  <si>
    <t>FJ2R GR Equity</t>
  </si>
  <si>
    <t>富达基金-欧洲小型公司基金</t>
  </si>
  <si>
    <t>TESK GR Equity</t>
  </si>
  <si>
    <t>ABUSMCU LX Equity</t>
  </si>
  <si>
    <t>LM54 GR Equity</t>
  </si>
  <si>
    <t>美盛锐思美国小企业基金</t>
  </si>
  <si>
    <t>XU8P GR Equity</t>
  </si>
  <si>
    <t>PEQRUXC LX Equity</t>
  </si>
  <si>
    <t>法国巴黎银行俄罗斯股票基金</t>
  </si>
  <si>
    <t>MERWEDE LX Equity</t>
  </si>
  <si>
    <t>MERENYA LX Equity</t>
  </si>
  <si>
    <t>MERENYE LX Equity</t>
  </si>
  <si>
    <t>CGICACJ LX Equity</t>
  </si>
  <si>
    <t>Capital Group Investment Company of America LUX</t>
  </si>
  <si>
    <t>TEMASIU LX Equity</t>
  </si>
  <si>
    <t>MENERCA LX Equity</t>
  </si>
  <si>
    <t>CGICAZJ LX Equity</t>
  </si>
  <si>
    <t>TEPQ GR Equity</t>
  </si>
  <si>
    <t>MIGSNNI LX Equity</t>
  </si>
  <si>
    <t>10AC GZ Equity</t>
  </si>
  <si>
    <t>Amundi Funds - Equity MENA</t>
  </si>
  <si>
    <t>TEMASAU LX Equity</t>
  </si>
  <si>
    <t>ESJDREH LX Equity</t>
  </si>
  <si>
    <t>MIGSNNE LX Equity</t>
  </si>
  <si>
    <t>ABUSSEH LX Equity</t>
  </si>
  <si>
    <t>MIGSND2 LX Equity</t>
  </si>
  <si>
    <t>ESJDAEH LX Equity</t>
  </si>
  <si>
    <t>ABUS1EH LX Equity</t>
  </si>
  <si>
    <t>TEMEEIA LX Equity</t>
  </si>
  <si>
    <t>ABUSIEH LX Equity</t>
  </si>
  <si>
    <t>TMEEAAU LX Equity</t>
  </si>
  <si>
    <t>MIGSNOE LX Equity</t>
  </si>
  <si>
    <t>GGV5 GR Equity</t>
  </si>
  <si>
    <t>Barings Investment Umbrella Fund - Barings Global Agriculture Fund</t>
  </si>
  <si>
    <t>ABUSAEH LX Equity</t>
  </si>
  <si>
    <t>TEMEAEI LX Equity</t>
  </si>
  <si>
    <t>ABUSCEH LX Equity</t>
  </si>
  <si>
    <t>TEMEABX LX Equity</t>
  </si>
  <si>
    <t>MLORACA LX Equity</t>
  </si>
  <si>
    <t>PIPPTFI LX Equity</t>
  </si>
  <si>
    <t>HSBREZC LX Equity</t>
  </si>
  <si>
    <t>SGVIEOP HK Equity</t>
  </si>
  <si>
    <t>Amundi Harvest Funds - Amundi Vietnam Opportunities Fund</t>
  </si>
  <si>
    <t>ESJDYCE LX Equity</t>
  </si>
  <si>
    <t>ESJDYRE LX Equity</t>
  </si>
  <si>
    <t>ESJDYAE LX Equity</t>
  </si>
  <si>
    <t>HSBRUIU LX Equity</t>
  </si>
  <si>
    <t>MIGSEEE LX Equity</t>
  </si>
  <si>
    <t>JPJ8 GR Equity</t>
  </si>
  <si>
    <t>HSBRUEB LX Equity</t>
  </si>
  <si>
    <t>MEMERBA LX Equity</t>
  </si>
  <si>
    <t>FFFAEUA LX Equity</t>
  </si>
  <si>
    <t>H2ZC GR Equity</t>
  </si>
  <si>
    <t>贝莱德环球基金-美国基本价值基金</t>
  </si>
  <si>
    <t>SGMENAA LX Equity</t>
  </si>
  <si>
    <t>FFESCAE LX Equity</t>
  </si>
  <si>
    <t>H2ZD GR Equity</t>
  </si>
  <si>
    <t>CGICACC LX Equity</t>
  </si>
  <si>
    <t>HSRSEAD LX Equity</t>
  </si>
  <si>
    <t>FK4M GR Equity</t>
  </si>
  <si>
    <t>Janus Henderson US Strategic Value Fund</t>
  </si>
  <si>
    <t>XQ1D GR Equity</t>
  </si>
  <si>
    <t>FPGI GR Equity</t>
  </si>
  <si>
    <t>Fidelity Funds - Global Property Fund</t>
  </si>
  <si>
    <t>CGCAA4C LX Equity</t>
  </si>
  <si>
    <t>HSBRUAI LX Equity</t>
  </si>
  <si>
    <t>AEQACUA LX Equity</t>
  </si>
  <si>
    <t>BL1RRPE LX Equity</t>
  </si>
  <si>
    <t>PARPRIE LX Equity</t>
  </si>
  <si>
    <t>ESJDASU LX Equity</t>
  </si>
  <si>
    <t>CGICAZC LX Equity</t>
  </si>
  <si>
    <t>ALITH2U LX Equity</t>
  </si>
  <si>
    <t>XQ1E GR Equity</t>
  </si>
  <si>
    <t>MI9F TH Equity</t>
  </si>
  <si>
    <t>贝莱德全球基金-欧洲基金</t>
  </si>
  <si>
    <t>HSBRUEU LX Equity</t>
  </si>
  <si>
    <t>BAGRAEA LN Equity</t>
  </si>
  <si>
    <t>SLGRACE LX Equity</t>
  </si>
  <si>
    <t>Aberdeen Standard SICAV II-Global REIT Focus</t>
  </si>
  <si>
    <t>BRGGLRE ID Equity</t>
  </si>
  <si>
    <t>Barings Global Umbrella - Barings Global Resources Fund</t>
  </si>
  <si>
    <t>XAYL GR Equity</t>
  </si>
  <si>
    <t>ALZEGW3 LX Equity</t>
  </si>
  <si>
    <t>FPGH GR Equity</t>
  </si>
  <si>
    <t>ALZEGWT LX Equity</t>
  </si>
  <si>
    <t>ALZEGSW LX Equity</t>
  </si>
  <si>
    <t>CGICABC LX Equity</t>
  </si>
  <si>
    <t>FIDLAMA LX Equity</t>
  </si>
  <si>
    <t>IPG2 GR Equity</t>
  </si>
  <si>
    <t>FORERCC LX Equity</t>
  </si>
  <si>
    <t>FORERCD LX Equity</t>
  </si>
  <si>
    <t>ALZEAH2 LX Equity</t>
  </si>
  <si>
    <t>H2ZA GR Equity</t>
  </si>
  <si>
    <t>STESCAE LX Equity</t>
  </si>
  <si>
    <t>安本标准SICAV II-欧洲小企业基金</t>
  </si>
  <si>
    <t>ALZEAHU LX Equity</t>
  </si>
  <si>
    <t>ALZEGIT LX Equity</t>
  </si>
  <si>
    <t>ALZEGSI LX Equity</t>
  </si>
  <si>
    <t>ALZEGSP LX Equity</t>
  </si>
  <si>
    <t>ALZPTEU LX Equity</t>
  </si>
  <si>
    <t>FH7F GR Equity</t>
  </si>
  <si>
    <t>BNY Mellon Global Funds PLC - Small Cap Euroland Fund</t>
  </si>
  <si>
    <t>PBIIDEY ID Equity</t>
  </si>
  <si>
    <t>柏瑞全球基金-柏瑞印度股票基金</t>
  </si>
  <si>
    <t>ALZEGSR LX Equity</t>
  </si>
  <si>
    <t>ALZEGRT LX Equity</t>
  </si>
  <si>
    <t>CGAMA4C LX Equity</t>
  </si>
  <si>
    <t>Capital Group AMCAP Fund LUX</t>
  </si>
  <si>
    <t>AZHA GR Equity</t>
  </si>
  <si>
    <t>XAYM GR Equity</t>
  </si>
  <si>
    <t>FJR GR Equity</t>
  </si>
  <si>
    <t>Fidelity Funds - Global Industrials Fund</t>
  </si>
  <si>
    <t>ALAH2SG LX Equity</t>
  </si>
  <si>
    <t>CGAMCZC LX Equity</t>
  </si>
  <si>
    <t>CGICACE LX Equity</t>
  </si>
  <si>
    <t>JPJA GR Equity</t>
  </si>
  <si>
    <t>ALZAH2Z LX Equity</t>
  </si>
  <si>
    <t>ALZEATH LX Equity</t>
  </si>
  <si>
    <t>JPMEAAU LX Equity</t>
  </si>
  <si>
    <t>FLEMEFI LX Equity</t>
  </si>
  <si>
    <t>AGEMY2A LX Equity</t>
  </si>
  <si>
    <t>JPJC GR Equity</t>
  </si>
  <si>
    <t>BAGGARH LN Equity</t>
  </si>
  <si>
    <t>ALZEGAT LX Equity</t>
  </si>
  <si>
    <t>ALZEGSA LX Equity</t>
  </si>
  <si>
    <t>XU6M GR Equity</t>
  </si>
  <si>
    <t>MLRBVAA LX Equity</t>
  </si>
  <si>
    <t>MERBVAA LX Equity</t>
  </si>
  <si>
    <t>ERD5 GR Equity</t>
  </si>
  <si>
    <t>贝莱德全球基金-美国灵活股票基金</t>
  </si>
  <si>
    <t>MLUSFDE LX Equity</t>
  </si>
  <si>
    <t>MIGSEDI LX Equity</t>
  </si>
  <si>
    <t>CGICAZE LX Equity</t>
  </si>
  <si>
    <t>H2ZK GR Equity</t>
  </si>
  <si>
    <t>贝莱德环球基金-世界金融基金</t>
  </si>
  <si>
    <t>ERDL GR Equity</t>
  </si>
  <si>
    <t>FFNFAEA LX Equity</t>
  </si>
  <si>
    <t>富达基金-北欧基金</t>
  </si>
  <si>
    <t>JR62 GZ Equity</t>
  </si>
  <si>
    <t>摩根大通基金-韩国股票基金</t>
  </si>
  <si>
    <t>MLSBAEE LX Equity</t>
  </si>
  <si>
    <t>ESJDCUI LX Equity</t>
  </si>
  <si>
    <t>ESJDCDY LX Equity</t>
  </si>
  <si>
    <t>XG42 GR Equity</t>
  </si>
  <si>
    <t>MFS全盛基金-美国价值基金</t>
  </si>
  <si>
    <t>ESJPDRU LX Equity</t>
  </si>
  <si>
    <t>TESV GR Equity</t>
  </si>
  <si>
    <t>DJEU GR Equity</t>
  </si>
  <si>
    <t>XQ1A GR Equity</t>
  </si>
  <si>
    <t>MIGSEDE LX Equity</t>
  </si>
  <si>
    <t>XQ18 GR Equity</t>
  </si>
  <si>
    <t>XQ1U GR Equity</t>
  </si>
  <si>
    <t>ALZEGCT LX Equity</t>
  </si>
  <si>
    <t>MLFEEUA LX Equity</t>
  </si>
  <si>
    <t>CIWHEEH CH Equity</t>
  </si>
  <si>
    <t>上投摩根行业轮动混合型证券投资基金</t>
  </si>
  <si>
    <t>AH83 GR Equity</t>
  </si>
  <si>
    <t>MGBPAAH LX Equity</t>
  </si>
  <si>
    <t>Manulife Global Fund - Global REIT Fund</t>
  </si>
  <si>
    <t>DJEV GR Equity</t>
  </si>
  <si>
    <t>CGCABDE LX Equity</t>
  </si>
  <si>
    <t>TNKSXNI LN Equity</t>
  </si>
  <si>
    <t>Threadneedle Investment Funds ICVC - UK Smaller Companies Fund</t>
  </si>
  <si>
    <t>THUSXAG LN Equity</t>
  </si>
  <si>
    <t>CGICABE LX Equity</t>
  </si>
  <si>
    <t>FJRP GR Equity</t>
  </si>
  <si>
    <t>富达基金-印度焦点基金</t>
  </si>
  <si>
    <t>UQ2A TH Equity</t>
  </si>
  <si>
    <t>FT91 GR Equity</t>
  </si>
  <si>
    <t>IOFJDYA LX Equity</t>
  </si>
  <si>
    <t>MLFEEUE LX Equity</t>
  </si>
  <si>
    <t>HSBRBGA LX Equity</t>
  </si>
  <si>
    <t>ABSUIEA LX Equity</t>
  </si>
  <si>
    <t>联博SICAV I-精选美国股票投资组合基金</t>
  </si>
  <si>
    <t>MAISLRA LX Equity</t>
  </si>
  <si>
    <t>Mirae Asset Global Discovery Fund - Mirae Asset India Sector Leader Equity Fund</t>
  </si>
  <si>
    <t>MEMERCC LX Equity</t>
  </si>
  <si>
    <t>TES7 GR Equity</t>
  </si>
  <si>
    <t>F7RE GR Equity</t>
  </si>
  <si>
    <t>H2ZK SW Equity</t>
  </si>
  <si>
    <t>FPGF GR Equity</t>
  </si>
  <si>
    <t>FIGLORA LX Equity</t>
  </si>
  <si>
    <t>CGAMCZE LX Equity</t>
  </si>
  <si>
    <t>TESU GR Equity</t>
  </si>
  <si>
    <t>GGV3 GR Equity</t>
  </si>
  <si>
    <t>MI97 GR Equity</t>
  </si>
  <si>
    <t>贝莱德全球基金-世界矿业基金</t>
  </si>
  <si>
    <t>FIDGLAC LX Equity</t>
  </si>
  <si>
    <t>JR6U GR Equity</t>
  </si>
  <si>
    <t>MI9T GR Equity</t>
  </si>
  <si>
    <t>FT99 GR Equity</t>
  </si>
  <si>
    <t>PBIESYI ID Equity</t>
  </si>
  <si>
    <t>PineBridge Europe Small Cap Equity Fund</t>
  </si>
  <si>
    <t>MI97 TH Equity</t>
  </si>
  <si>
    <t>JR63 GR Equity</t>
  </si>
  <si>
    <t>THSZNGB LN Equity</t>
  </si>
  <si>
    <t>THSMZNI LN Equity</t>
  </si>
  <si>
    <t>NCBCNRO HK Equity</t>
  </si>
  <si>
    <t>NCB Investment Funds - NCB China Resources Opportunities Fund</t>
  </si>
  <si>
    <t>ACMBGVE LX Equity</t>
  </si>
  <si>
    <t>GGVA QT Equity</t>
  </si>
  <si>
    <t>AEF5 GR Equity</t>
  </si>
  <si>
    <t>MLFEEUC LX Equity</t>
  </si>
  <si>
    <t>TDNUKSA LN Equity</t>
  </si>
  <si>
    <t>IUGJ GR Equity</t>
  </si>
  <si>
    <t>Invesco Funds - Invesco US Structured Equity Fund</t>
  </si>
  <si>
    <t>BAESEIA LN Equity</t>
  </si>
  <si>
    <t>BARIEAC LN Equity</t>
  </si>
  <si>
    <t>ABUEAEA LX Equity</t>
  </si>
  <si>
    <t>BAGGAUH LN Equity</t>
  </si>
  <si>
    <t>BYQA GR Equity</t>
  </si>
  <si>
    <t>Barings Global Umbrella Fund - Barings Eastern Europe Fund</t>
  </si>
  <si>
    <t>HSRSAAG LX Equity</t>
  </si>
  <si>
    <t>HSBRUAD LX Equity</t>
  </si>
  <si>
    <t>JPJJ SW Equity</t>
  </si>
  <si>
    <t>BRGGIEA LN Equity</t>
  </si>
  <si>
    <t>FJ2U GR Equity</t>
  </si>
  <si>
    <t>富达基金-环球卫生保健基金</t>
  </si>
  <si>
    <t>JP5T GR Equity</t>
  </si>
  <si>
    <t>CGAMCBE LX Equity</t>
  </si>
  <si>
    <t>FT92 GR Equity</t>
  </si>
  <si>
    <t>ASRA GR Equity</t>
  </si>
  <si>
    <t>JPJJ GR Equity</t>
  </si>
  <si>
    <t>AEF9 GR Equity</t>
  </si>
  <si>
    <t>XC4Y GR Equity</t>
  </si>
  <si>
    <t>富达基金-太平洋基金</t>
  </si>
  <si>
    <t>IGED SW Equity</t>
  </si>
  <si>
    <t>F7RT GR Equity</t>
  </si>
  <si>
    <t>TDNUKSI LN Equity</t>
  </si>
  <si>
    <t>PBIESAI ID Equity</t>
  </si>
  <si>
    <t>GGVA GR Equity</t>
  </si>
  <si>
    <t>FGREUAD LX Equity</t>
  </si>
  <si>
    <t>富兰克林邓普顿投资基金-富兰克林环球房地产基金</t>
  </si>
  <si>
    <t>THUSZAC LN Equity</t>
  </si>
  <si>
    <t>ACMBGBE LX Equity</t>
  </si>
  <si>
    <t>GGV9 GR Equity</t>
  </si>
  <si>
    <t>FGREUAA LX Equity</t>
  </si>
  <si>
    <t>BARGAEI LN Equity</t>
  </si>
  <si>
    <t>BAREUAC LN Equity</t>
  </si>
  <si>
    <t>BAREUSE LN Equity</t>
  </si>
  <si>
    <t>GGV GR Equity</t>
  </si>
  <si>
    <t>FT9I GR Equity</t>
  </si>
  <si>
    <t>HSAPXCU LX Equity</t>
  </si>
  <si>
    <t>JR6P GR Equity</t>
  </si>
  <si>
    <t>IUGA GR Equity</t>
  </si>
  <si>
    <t>BARGGEA LN Equity</t>
  </si>
  <si>
    <t>HSAPICE LX Equity</t>
  </si>
  <si>
    <t>CAMSEAH HK Equity</t>
  </si>
  <si>
    <t>ChinaAMC Select Greater China Technology Fund</t>
  </si>
  <si>
    <t>INVPEGC LX Equity</t>
  </si>
  <si>
    <t>ALW2 TH Equity</t>
  </si>
  <si>
    <t>INVPQCI LX Equity</t>
  </si>
  <si>
    <t>HSBASOJ LX Equity</t>
  </si>
  <si>
    <t>GGVC GR Equity</t>
  </si>
  <si>
    <t>FFHCAEA LX Equity</t>
  </si>
  <si>
    <t>FT99 GZ Equity</t>
  </si>
  <si>
    <t>IPESCAH LX Equity</t>
  </si>
  <si>
    <t>FH4T GR Equity</t>
  </si>
  <si>
    <t>AXA World Funds - Framlington Europe Opportunities</t>
  </si>
  <si>
    <t>DJEV GZ Equity</t>
  </si>
  <si>
    <t>FH7R GR Equity</t>
  </si>
  <si>
    <t>FT91 SW Equity</t>
  </si>
  <si>
    <t>FTMNAEU LX Equity</t>
  </si>
  <si>
    <t>HSJDYSH CH Equity</t>
  </si>
  <si>
    <t>汇丰晋信动态策略混合型证券投资基金</t>
  </si>
  <si>
    <t>MERGSMA LX Equity</t>
  </si>
  <si>
    <t>TESG GR Equity</t>
  </si>
  <si>
    <t>富兰克林邓普顿投资基金 - 富兰克林科技基金</t>
  </si>
  <si>
    <t>FFEUDAU LX Equity</t>
  </si>
  <si>
    <t>ALLILIE LX Equity</t>
  </si>
  <si>
    <t>INGEFAA LX Equity</t>
  </si>
  <si>
    <t>INVPEGI LX Equity</t>
  </si>
  <si>
    <t>CGAMZSG LX Equity</t>
  </si>
  <si>
    <t>INVPEAI LX Equity</t>
  </si>
  <si>
    <t>ALW2 GR Equity</t>
  </si>
  <si>
    <t>LM52 GR Equity</t>
  </si>
  <si>
    <t>Legg Mason QS MV European Equity Growth and Income Fund</t>
  </si>
  <si>
    <t>GGVC GZ Equity</t>
  </si>
  <si>
    <t>MEEUADS LX Equity</t>
  </si>
  <si>
    <t>FIDJAAJ LX Equity</t>
  </si>
  <si>
    <t>Fidelity Funds - Japan Advantage Fund</t>
  </si>
  <si>
    <t>IUGB GR Equity</t>
  </si>
  <si>
    <t>FH50 GR Equity</t>
  </si>
  <si>
    <t>JPJD TH Equity</t>
  </si>
  <si>
    <t>摩根大通基金-欧洲动态科技基金</t>
  </si>
  <si>
    <t>MGASCEI LX Equity</t>
  </si>
  <si>
    <t>宏利环球基金-亚洲小盘股基金</t>
  </si>
  <si>
    <t>FFUSVAU LX Equity</t>
  </si>
  <si>
    <t>WYQ4 GR Equity</t>
  </si>
  <si>
    <t>AH80 GR Equity</t>
  </si>
  <si>
    <t>INVECAU LX Equity</t>
  </si>
  <si>
    <t>Invesco Euro Equity Fund</t>
  </si>
  <si>
    <t>HSASRAA LX Equity</t>
  </si>
  <si>
    <t>GGV2 GR Equity</t>
  </si>
  <si>
    <t>JFTWAIH LX Equity</t>
  </si>
  <si>
    <t>AXWEOMI LX Equity</t>
  </si>
  <si>
    <t>I5VE GR Equity</t>
  </si>
  <si>
    <t>晋达环球策略基金-欧洲股票基金</t>
  </si>
  <si>
    <t>BAGRIUA LN Equity</t>
  </si>
  <si>
    <t>MGLOSEC LX Equity</t>
  </si>
  <si>
    <t>FGREUBD LX Equity</t>
  </si>
  <si>
    <t>HGREEZQ LX Equity</t>
  </si>
  <si>
    <t>HGREEZC LX Equity</t>
  </si>
  <si>
    <t>FEGUECA LX Equity</t>
  </si>
  <si>
    <t>HGREEZD LX Equity</t>
  </si>
  <si>
    <t>INVPECI LX Equity</t>
  </si>
  <si>
    <t>IPSCAAH LX Equity</t>
  </si>
  <si>
    <t>ESJDCGG LX Equity</t>
  </si>
  <si>
    <t>ALLILAE LX Equity</t>
  </si>
  <si>
    <t>ESJDRGG LX Equity</t>
  </si>
  <si>
    <t>RCEGH2U LX Equity</t>
  </si>
  <si>
    <t>MGASAAH LX Equity</t>
  </si>
  <si>
    <t>MWORLEA LX Equity</t>
  </si>
  <si>
    <t>INVPRAE LX Equity</t>
  </si>
  <si>
    <t>INVPEGE LX Equity</t>
  </si>
  <si>
    <t>AH83 GZ Equity</t>
  </si>
  <si>
    <t>JPTWAAU LX Equity</t>
  </si>
  <si>
    <t>ALLIGAE LX Equity</t>
  </si>
  <si>
    <t>FLEFTWA LX Equity</t>
  </si>
  <si>
    <t>DJE7 GR Equity</t>
  </si>
  <si>
    <t>TDNUSRE LN Equity</t>
  </si>
  <si>
    <t>Threadneedle Investment Funds ICVC - UK Select Fund</t>
  </si>
  <si>
    <t>INVEAAU LX Equity</t>
  </si>
  <si>
    <t>IU13 GR Equity</t>
  </si>
  <si>
    <t>FIDAAAA LX Equity</t>
  </si>
  <si>
    <t>INPEAMD LX Equity</t>
  </si>
  <si>
    <t>景顺泛欧股票收益基金</t>
  </si>
  <si>
    <t>TDEFXAH LN Equity</t>
  </si>
  <si>
    <t>INVECAG LX Equity</t>
  </si>
  <si>
    <t>UQ2A GR Equity</t>
  </si>
  <si>
    <t>UQ2A SW Equity</t>
  </si>
  <si>
    <t>INPEEZD LX Equity</t>
  </si>
  <si>
    <t>INPEAAU LX Equity</t>
  </si>
  <si>
    <t>INVECAC LX Equity</t>
  </si>
  <si>
    <t>INPEAMU LX Equity</t>
  </si>
  <si>
    <t>INVECAE LX Equity</t>
  </si>
  <si>
    <t>JPEDAHE LX Equity</t>
  </si>
  <si>
    <t>J6G3 GR Equity</t>
  </si>
  <si>
    <t>RCMUSAE LX Equity</t>
  </si>
  <si>
    <t>INVPEEI LX Equity</t>
  </si>
  <si>
    <t>INPEEIC LX Equity</t>
  </si>
  <si>
    <t>MLWORLE LX Equity</t>
  </si>
  <si>
    <t>MGLOSCC LX Equity</t>
  </si>
  <si>
    <t>INVCAGE LX Equity</t>
  </si>
  <si>
    <t>RCMEWTE LX Equity</t>
  </si>
  <si>
    <t>RCMEUGW LX Equity</t>
  </si>
  <si>
    <t>BAGRAUA LN Equity</t>
  </si>
  <si>
    <t>MEREUDE LX Equity</t>
  </si>
  <si>
    <t>RCMEP2E LX Equity</t>
  </si>
  <si>
    <t>AXWEOFC LX Equity</t>
  </si>
  <si>
    <t>BGEMEI2 LX Equity</t>
  </si>
  <si>
    <t>JPJD GR Equity</t>
  </si>
  <si>
    <t>JPEDAHH LX Equity</t>
  </si>
  <si>
    <t>HGREEID LX Equity</t>
  </si>
  <si>
    <t>INPEAMN LX Equity</t>
  </si>
  <si>
    <t>RCMEATH LX Equity</t>
  </si>
  <si>
    <t>BYQY GR Equity</t>
  </si>
  <si>
    <t>Barings International Umbrella Fund - Barings Australia Fund</t>
  </si>
  <si>
    <t>IGEF SW Equity</t>
  </si>
  <si>
    <t>FLEFEEI LX Equity</t>
  </si>
  <si>
    <t>RCMEATU LX Equity</t>
  </si>
  <si>
    <t>JPADAHA LX Equity</t>
  </si>
  <si>
    <t>MEREMDE LX Equity</t>
  </si>
  <si>
    <t>RCMEUGI LX Equity</t>
  </si>
  <si>
    <t>RCMEUIT LX Equity</t>
  </si>
  <si>
    <t>ZJPD GR Equity</t>
  </si>
  <si>
    <t>Schroder International Selection Fund - Asian Smaller Companies</t>
  </si>
  <si>
    <t>UQ2B SW Equity</t>
  </si>
  <si>
    <t>RCEPTEU LX Equity</t>
  </si>
  <si>
    <t>RCMEEPE LX Equity</t>
  </si>
  <si>
    <t>XAYN GR Equity</t>
  </si>
  <si>
    <t>AZHQ GR Equity</t>
  </si>
  <si>
    <t>INPEASE LX Equity</t>
  </si>
  <si>
    <t>I5VC GR Equity</t>
  </si>
  <si>
    <t>ALLILBE LX Equity</t>
  </si>
  <si>
    <t>INPEAMA LX Equity</t>
  </si>
  <si>
    <t>BGEMA2S LX Equity</t>
  </si>
  <si>
    <t>INPEEAA LX Equity</t>
  </si>
  <si>
    <t>INEAACH LX Equity</t>
  </si>
  <si>
    <t>INPEAMC LX Equity</t>
  </si>
  <si>
    <t>MFLEXX2 LX Equity</t>
  </si>
  <si>
    <t>INVEADE LX Equity</t>
  </si>
  <si>
    <t>INPEEAD LX Equity</t>
  </si>
  <si>
    <t>JPMETAU LX Equity</t>
  </si>
  <si>
    <t>AEMSZUA LX Equity</t>
  </si>
  <si>
    <t>AZHP GR Equity</t>
  </si>
  <si>
    <t>RCMEH2S LX Equity</t>
  </si>
  <si>
    <t>INVEAAE LX Equity</t>
  </si>
  <si>
    <t>XAYR GR Equity</t>
  </si>
  <si>
    <t>ALLIGBE LX Equity</t>
  </si>
  <si>
    <t>TEMFMAE LX Equity</t>
  </si>
  <si>
    <t>FLEUTEC LX Equity</t>
  </si>
  <si>
    <t>JPETAAE LX Equity</t>
  </si>
  <si>
    <t>ABUEQSU LX Equity</t>
  </si>
  <si>
    <t>MBRWH1U LX Equity</t>
  </si>
  <si>
    <t>MFS Meridian Funds - Blended Research European Equity Fund</t>
  </si>
  <si>
    <t>RCMUSCT LX Equity</t>
  </si>
  <si>
    <t>MERUBVD LX Equity</t>
  </si>
  <si>
    <t>FH4Q GR Equity</t>
  </si>
  <si>
    <t>ACMBEVE LX Equity</t>
  </si>
  <si>
    <t>AB SICAV I - European Equity Portfolio</t>
  </si>
  <si>
    <t>MLWORLC LX Equity</t>
  </si>
  <si>
    <t>INGDRCI LX Equity</t>
  </si>
  <si>
    <t>晋达环球策略基金-环球天然资源基金</t>
  </si>
  <si>
    <t>RCMAMHZ LX Equity</t>
  </si>
  <si>
    <t>UQ2D GR Equity</t>
  </si>
  <si>
    <t>Allianz Global Sustainability</t>
  </si>
  <si>
    <t>RCMEATP LX Equity</t>
  </si>
  <si>
    <t>RCMSTYL LX Equity</t>
  </si>
  <si>
    <t>INVPPBI LX Equity</t>
  </si>
  <si>
    <t>MERSEEI LX Equity</t>
  </si>
  <si>
    <t>AXWEOAD LX Equity</t>
  </si>
  <si>
    <t>AXWEOAC LX Equity</t>
  </si>
  <si>
    <t>UQ2K GR Equity</t>
  </si>
  <si>
    <t>FFAGRRA LX Equity</t>
  </si>
  <si>
    <t>Fidelity Funds - Asia Pacific Opportunities Fund</t>
  </si>
  <si>
    <t>AH8A GR Equity</t>
  </si>
  <si>
    <t>CGICACU LX Equity</t>
  </si>
  <si>
    <t>FMGDIAC LX Equity</t>
  </si>
  <si>
    <t>ABUEQSG LX Equity</t>
  </si>
  <si>
    <t>PFLTPCE LX Equity</t>
  </si>
  <si>
    <t>百达 - 木材</t>
  </si>
  <si>
    <t>FIDINAE LX Equity</t>
  </si>
  <si>
    <t>INPEEIE LX Equity</t>
  </si>
  <si>
    <t>PBF7 GR Equity</t>
  </si>
  <si>
    <t>百达基金-水处理</t>
  </si>
  <si>
    <t>HGREEAC LX Equity</t>
  </si>
  <si>
    <t>MEREMAA LX Equity</t>
  </si>
  <si>
    <t>HGREEAD LX Equity</t>
  </si>
  <si>
    <t>I5VE GZ Equity</t>
  </si>
  <si>
    <t>MEREMAI LX Equity</t>
  </si>
  <si>
    <t>PPGPHPU LX Equity</t>
  </si>
  <si>
    <t>ABUEQFU LX Equity</t>
  </si>
  <si>
    <t>AWREY2A LX Equity</t>
  </si>
  <si>
    <t>Aberdeen Standard SICAV I - World Resources Equity Fund</t>
  </si>
  <si>
    <t>BOCPGEP HK Equity</t>
  </si>
  <si>
    <t>H2ZF GR Equity</t>
  </si>
  <si>
    <t>TDNEUG2 LN Equity</t>
  </si>
  <si>
    <t>CGCAA4U LX Equity</t>
  </si>
  <si>
    <t>RCMEUGA LX Equity</t>
  </si>
  <si>
    <t>TESL GR Equity</t>
  </si>
  <si>
    <t>PBIGEGI ID Equity</t>
  </si>
  <si>
    <t>PineBridge Global Focus Equity Fund</t>
  </si>
  <si>
    <t>MERSEEE LX Equity</t>
  </si>
  <si>
    <t>ABUEQSE LX Equity</t>
  </si>
  <si>
    <t>GUICAAE LX Equity</t>
  </si>
  <si>
    <t>LERSAGA ID Equity</t>
  </si>
  <si>
    <t>XAYF GR Equity</t>
  </si>
  <si>
    <t>JYJW GR Equity</t>
  </si>
  <si>
    <t>XU85 GR Equity</t>
  </si>
  <si>
    <t>HSBC Global Investment Funds - Economic Scale Japan Equity</t>
  </si>
  <si>
    <t>ABUES1U LX Equity</t>
  </si>
  <si>
    <t>AEF5 SW Equity</t>
  </si>
  <si>
    <t>AXBL GR Equity</t>
  </si>
  <si>
    <t>RCMSTAT LX Equity</t>
  </si>
  <si>
    <t>ESINEAS LX Equity</t>
  </si>
  <si>
    <t>Eastspring Investments - India Equity Fund</t>
  </si>
  <si>
    <t>MUSBVAU LX Equity</t>
  </si>
  <si>
    <t>RCMSTAE LX Equity</t>
  </si>
  <si>
    <t>RCEEGAT LX Equity</t>
  </si>
  <si>
    <t>ACMBEBE LX Equity</t>
  </si>
  <si>
    <t>MERWMDE LX Equity</t>
  </si>
  <si>
    <t>AEMINIA LX Equity</t>
  </si>
  <si>
    <t>AGEMG1I LX Equity</t>
  </si>
  <si>
    <t>MLUSFDU LX Equity</t>
  </si>
  <si>
    <t>PBIGEGL ID Equity</t>
  </si>
  <si>
    <t>AXWEOEC LX Equity</t>
  </si>
  <si>
    <t>RCMEAPT LX Equity</t>
  </si>
  <si>
    <t>CGICAZU LX Equity</t>
  </si>
  <si>
    <t>MEREMAE LX Equity</t>
  </si>
  <si>
    <t>AWRDRE2 LX Equity</t>
  </si>
  <si>
    <t>ESWVAZD LX Equity</t>
  </si>
  <si>
    <t>Eastspring Investments - World Value Equity Fund</t>
  </si>
  <si>
    <t>INGESEA LX Equity</t>
  </si>
  <si>
    <t>景顺可持续全球结构股票基金</t>
  </si>
  <si>
    <t>ABUES1G LX Equity</t>
  </si>
  <si>
    <t>PFLWAHP LX Equity</t>
  </si>
  <si>
    <t>AGEMX2A LX Equity</t>
  </si>
  <si>
    <t>FIDSWLI LX Equity</t>
  </si>
  <si>
    <t>FFSFACA LX Equity</t>
  </si>
  <si>
    <t>ESWVAZH LX Equity</t>
  </si>
  <si>
    <t>FK4F GR Equity</t>
  </si>
  <si>
    <t>Janus Henderson US Research Fund</t>
  </si>
  <si>
    <t>ABUEQIU LX Equity</t>
  </si>
  <si>
    <t>ABGCSUS LX Equity</t>
  </si>
  <si>
    <t>联博SICAV I-环球核心股票投资组合</t>
  </si>
  <si>
    <t>TDNEUG1 LN Equity</t>
  </si>
  <si>
    <t>PPGPMBP LX Equity</t>
  </si>
  <si>
    <t>PPGPHRU LX Equity</t>
  </si>
  <si>
    <t>31Q4 GR Equity</t>
  </si>
  <si>
    <t>JPESAAE LX Equity</t>
  </si>
  <si>
    <t>FPI5 GR Equity</t>
  </si>
  <si>
    <t>FLEFESI LX Equity</t>
  </si>
  <si>
    <t>FMGDAAC LX Equity</t>
  </si>
  <si>
    <t>BAEEIEA ID Equity</t>
  </si>
  <si>
    <t>ABUEFEH LX Equity</t>
  </si>
  <si>
    <t>MFGGIE1 LX Equity</t>
  </si>
  <si>
    <t>MFS全盛基金 - 环球集中基金</t>
  </si>
  <si>
    <t>MUSBAEE LX Equity</t>
  </si>
  <si>
    <t>IUGL GR Equity</t>
  </si>
  <si>
    <t>景顺可持续泛欧结构型股票基金</t>
  </si>
  <si>
    <t>MLUBVDD LX Equity</t>
  </si>
  <si>
    <t>ERDZ SW Equity</t>
  </si>
  <si>
    <t>贝莱德全球基金-欧陆灵活股票基金</t>
  </si>
  <si>
    <t>JYJ2 GR Equity</t>
  </si>
  <si>
    <t>RCMSTCT LX Equity</t>
  </si>
  <si>
    <t>ABD7 GR Equity</t>
  </si>
  <si>
    <t>RCMEUCT LX Equity</t>
  </si>
  <si>
    <t>ERDZ GR Equity</t>
  </si>
  <si>
    <t>MI9A GR Equity</t>
  </si>
  <si>
    <t>BYQR GR Equity</t>
  </si>
  <si>
    <t>MEUROCA LX Equity</t>
  </si>
  <si>
    <t>JM5E GR Equity</t>
  </si>
  <si>
    <t>ABUEQIG LX Equity</t>
  </si>
  <si>
    <t>ABUES1E LX Equity</t>
  </si>
  <si>
    <t>BL1RCCU LX Equity</t>
  </si>
  <si>
    <t>PAERCUS LX Equity</t>
  </si>
  <si>
    <t>PBIGEGA ID Equity</t>
  </si>
  <si>
    <t>TDLB GR Equity</t>
  </si>
  <si>
    <t>ABGVLAD LX Equity</t>
  </si>
  <si>
    <t>MAISLKU LX Equity</t>
  </si>
  <si>
    <t>BAGRIXA LN Equity</t>
  </si>
  <si>
    <t>BL1RCDU LX Equity</t>
  </si>
  <si>
    <t>UQ2B GR Equity</t>
  </si>
  <si>
    <t>MAISRUD LX Equity</t>
  </si>
  <si>
    <t>CAPIBCC LX Equity</t>
  </si>
  <si>
    <t>PICWAPA LX Equity</t>
  </si>
  <si>
    <t>TEMFMIA LX Equity</t>
  </si>
  <si>
    <t>CGAMCCU LX Equity</t>
  </si>
  <si>
    <t>MIGWMEA LX Equity</t>
  </si>
  <si>
    <t>AEMSAUA LX Equity</t>
  </si>
  <si>
    <t>CIGCJPY LX Equity</t>
  </si>
  <si>
    <t>Capital Group Global Allocation Fund</t>
  </si>
  <si>
    <t>MFCEAE1 LX Equity</t>
  </si>
  <si>
    <t>MFS Meridian Funds - Continental European Equity Fund</t>
  </si>
  <si>
    <t>ABGCS1U LX Equity</t>
  </si>
  <si>
    <t>MEUMABA LX Equity</t>
  </si>
  <si>
    <t>FTMNIUS LX Equity</t>
  </si>
  <si>
    <t>FIDGLAU LX Equity</t>
  </si>
  <si>
    <t>XG43 GR Equity</t>
  </si>
  <si>
    <t>MFS全盛基金-环球股票基金</t>
  </si>
  <si>
    <t>ABUEQIE LX Equity</t>
  </si>
  <si>
    <t>CGCABDU LX Equity</t>
  </si>
  <si>
    <t>FIDGLAA LX Equity</t>
  </si>
  <si>
    <t>P3IG SW Equity</t>
  </si>
  <si>
    <t>FMGDNAC LX Equity</t>
  </si>
  <si>
    <t>CGICABU LX Equity</t>
  </si>
  <si>
    <t>ABGSEUH LX Equity</t>
  </si>
  <si>
    <t>MLUFDHE LX Equity</t>
  </si>
  <si>
    <t>INVELNC LX Equity</t>
  </si>
  <si>
    <t>ABGISGH LX Equity</t>
  </si>
  <si>
    <t>UQ23 GR Equity</t>
  </si>
  <si>
    <t>ABUEASH LX Equity</t>
  </si>
  <si>
    <t>CGAMCA7 LX Equity</t>
  </si>
  <si>
    <t>HSEIEZD LX Equity</t>
  </si>
  <si>
    <t>MAISLEI LX Equity</t>
  </si>
  <si>
    <t>FTAAUSH LX Equity</t>
  </si>
  <si>
    <t>MLBVEA2 LX Equity</t>
  </si>
  <si>
    <t>ALZGSTP LX Equity</t>
  </si>
  <si>
    <t>CAIBA4C LX Equity</t>
  </si>
  <si>
    <t>MUSBACA LX Equity</t>
  </si>
  <si>
    <t>ABGCIUS LX Equity</t>
  </si>
  <si>
    <t>PBIESMI ID Equity</t>
  </si>
  <si>
    <t>PIFWVED LX Equity</t>
  </si>
  <si>
    <t>ALGLSRT LX Equity</t>
  </si>
  <si>
    <t>MLFLEUE LX Equity</t>
  </si>
  <si>
    <t>IGEIAZE LX Equity</t>
  </si>
  <si>
    <t>Invesco Funds - Invesco Global Equity Income Fund</t>
  </si>
  <si>
    <t>PBF7 TH Equity</t>
  </si>
  <si>
    <t>BRGESEE ID Equity</t>
  </si>
  <si>
    <t>XQ1N GR Equity</t>
  </si>
  <si>
    <t>XQ1Z TH Equity</t>
  </si>
  <si>
    <t>CAIBZLC LX Equity</t>
  </si>
  <si>
    <t>MFGGAE1 LX Equity</t>
  </si>
  <si>
    <t>MIGWMEE LX Equity</t>
  </si>
  <si>
    <t>BAGRIGA LN Equity</t>
  </si>
  <si>
    <t>MIGOEAE LX Equity</t>
  </si>
  <si>
    <t>ALLAMAE LX Equity</t>
  </si>
  <si>
    <t>RCMUSAT LX Equity</t>
  </si>
  <si>
    <t>CGAMCZU LX Equity</t>
  </si>
  <si>
    <t>ABGIAUH LX Equity</t>
  </si>
  <si>
    <t>AH8B GR Equity</t>
  </si>
  <si>
    <t>XG43 SW Equity</t>
  </si>
  <si>
    <t>ABGIGBH LX Equity</t>
  </si>
  <si>
    <t>CAIBLZC LX Equity</t>
  </si>
  <si>
    <t>ABUSECU LX Equity</t>
  </si>
  <si>
    <t>HSIACHS LX Equity</t>
  </si>
  <si>
    <t>HSBJPEI LX Equity</t>
  </si>
  <si>
    <t>MAISLEA LX Equity</t>
  </si>
  <si>
    <t>MLUBVEE LX Equity</t>
  </si>
  <si>
    <t>ABGS1EH LX Equity</t>
  </si>
  <si>
    <t>CIFEEIC LX Equity</t>
  </si>
  <si>
    <t>HSBAJZC LX Equity</t>
  </si>
  <si>
    <t>LMSSCHE ID Equity</t>
  </si>
  <si>
    <t>ABUEQAE LX Equity</t>
  </si>
  <si>
    <t>ACMBGVB LX Equity</t>
  </si>
  <si>
    <t>CAPIBZC LX Equity</t>
  </si>
  <si>
    <t>MLFHEA2 LX Equity</t>
  </si>
  <si>
    <t>IOFIEQD LX Equity</t>
  </si>
  <si>
    <t>TEMFMEE LX Equity</t>
  </si>
  <si>
    <t>FOREEEI LX Equity</t>
  </si>
  <si>
    <t>BNP Paribas Funds Europe Emerging Equity</t>
  </si>
  <si>
    <t>TEPB TH Equity</t>
  </si>
  <si>
    <t>Templeton Global Climate Change Fund</t>
  </si>
  <si>
    <t>HSBJPED LX Equity</t>
  </si>
  <si>
    <t>HSBJPEA LX Equity</t>
  </si>
  <si>
    <t>CAPINZD LX Equity</t>
  </si>
  <si>
    <t>FOREEEA LX Equity</t>
  </si>
  <si>
    <t>XQ1Z GR Equity</t>
  </si>
  <si>
    <t>BYQA SW Equity</t>
  </si>
  <si>
    <t>MIGOEEE LX Equity</t>
  </si>
  <si>
    <t>FFPACIA LX Equity</t>
  </si>
  <si>
    <t>ABGASGD LX Equity</t>
  </si>
  <si>
    <t>GANQ GR Equity</t>
  </si>
  <si>
    <t>东方汇理基金-SBI FM印度股票</t>
  </si>
  <si>
    <t>ABGCAUS LX Equity</t>
  </si>
  <si>
    <t>CGICACG LX Equity</t>
  </si>
  <si>
    <t>GGV4 GR Equity</t>
  </si>
  <si>
    <t>XQ1C GR Equity</t>
  </si>
  <si>
    <t>ABGIEUH LX Equity</t>
  </si>
  <si>
    <t>MWORMCA LX Equity</t>
  </si>
  <si>
    <t>DREGLSU LX Equity</t>
  </si>
  <si>
    <t>IOFIEAJ LX Equity</t>
  </si>
  <si>
    <t>PIFWVEC LX Equity</t>
  </si>
  <si>
    <t>MLFLEUC LX Equity</t>
  </si>
  <si>
    <t>JFAESCI HK Equity</t>
  </si>
  <si>
    <t>JPMorgan Asian Smaller Companies Fund</t>
  </si>
  <si>
    <t>CGAMBHK LX Equity</t>
  </si>
  <si>
    <t>HJPICHE LX Equity</t>
  </si>
  <si>
    <t>BAGRAGA LN Equity</t>
  </si>
  <si>
    <t>BYQD GR Equity</t>
  </si>
  <si>
    <t>CGAMZHG LX Equity</t>
  </si>
  <si>
    <t>HSBJAEC LX Equity</t>
  </si>
  <si>
    <t>CGCABHE LX Equity</t>
  </si>
  <si>
    <t>ABUEWGH LX Equity</t>
  </si>
  <si>
    <t>TESC GR Equity</t>
  </si>
  <si>
    <t>MERGDA2 LX Equity</t>
  </si>
  <si>
    <t>BlackRock Global Funds - Global Dynamic Equity Fund</t>
  </si>
  <si>
    <t>CGCAA4G LX Equity</t>
  </si>
  <si>
    <t>ABGAAUH LX Equity</t>
  </si>
  <si>
    <t>LMEEAAU ID Equity</t>
  </si>
  <si>
    <t>ASR7 GR Equity</t>
  </si>
  <si>
    <t>法国巴黎银行印度股票基金</t>
  </si>
  <si>
    <t>ABGICHH LX Equity</t>
  </si>
  <si>
    <t>MLFEHEE LX Equity</t>
  </si>
  <si>
    <t>MAINDIU LX Equity</t>
  </si>
  <si>
    <t>Matthews Asia Funds - India Fund</t>
  </si>
  <si>
    <t>ABGCNUS LX Equity</t>
  </si>
  <si>
    <t>XQ1P GR Equity</t>
  </si>
  <si>
    <t>HBALU LX Equity</t>
  </si>
  <si>
    <t>HSAPJ1C LX Equity</t>
  </si>
  <si>
    <t>MLBVEC2 LX Equity</t>
  </si>
  <si>
    <t>HSAXJXC LX Equity</t>
  </si>
  <si>
    <t>HJPACHE LX Equity</t>
  </si>
  <si>
    <t>ABGCCUS LX Equity</t>
  </si>
  <si>
    <t>HSAPEXD LX Equity</t>
  </si>
  <si>
    <t>PAREGPR LX Equity</t>
  </si>
  <si>
    <t>BNP Paribas Funds Europe Dividend</t>
  </si>
  <si>
    <t>CGAMCBU LX Equity</t>
  </si>
  <si>
    <t>INVENLB LX Equity</t>
  </si>
  <si>
    <t>TEP5 GR Equity</t>
  </si>
  <si>
    <t>CIEGZDC LX Equity</t>
  </si>
  <si>
    <t>IOFIEQC LX Equity</t>
  </si>
  <si>
    <t>CIEGIZC LX Equity</t>
  </si>
  <si>
    <t>ALLILII LX Equity</t>
  </si>
  <si>
    <t>HSBASIC LX Equity</t>
  </si>
  <si>
    <t>CGICAZG LX Equity</t>
  </si>
  <si>
    <t>HSASBGI LX Equity</t>
  </si>
  <si>
    <t>BYQU GR Equity</t>
  </si>
  <si>
    <t>MIGOEC2 LX Equity</t>
  </si>
  <si>
    <t>CIGBJPY LX Equity</t>
  </si>
  <si>
    <t>UQ2C GR Equity</t>
  </si>
  <si>
    <t>XAYN TH Equity</t>
  </si>
  <si>
    <t>HSASBAU LX Equity</t>
  </si>
  <si>
    <t>HSASBUI LX Equity</t>
  </si>
  <si>
    <t>TEMSCFA LX Equity</t>
  </si>
  <si>
    <t>TEMSCFI LX Equity</t>
  </si>
  <si>
    <t>CGAMZHE LX Equity</t>
  </si>
  <si>
    <t>FTMNNUS LX Equity</t>
  </si>
  <si>
    <t>MERGDEE LX Equity</t>
  </si>
  <si>
    <t>ACGEBEA LX Equity</t>
  </si>
  <si>
    <t>LEEEGAE ID Equity</t>
  </si>
  <si>
    <t>ALGLSCT LX Equity</t>
  </si>
  <si>
    <t>ABGAEUH LX Equity</t>
  </si>
  <si>
    <t>JPMAHKD LX Equity</t>
  </si>
  <si>
    <t>JPESAHA LX Equity</t>
  </si>
  <si>
    <t>PESPRDI LX Equity</t>
  </si>
  <si>
    <t>法国巴黎银行欧洲小盘股基金</t>
  </si>
  <si>
    <t>PREURPC LX Equity</t>
  </si>
  <si>
    <t>BYQE GR Equity</t>
  </si>
  <si>
    <t>LEEEAEA ID Equity</t>
  </si>
  <si>
    <t>TEPZ GR Equity</t>
  </si>
  <si>
    <t>TEP8 GR Equity</t>
  </si>
  <si>
    <t>ALINAHK LX Equity</t>
  </si>
  <si>
    <t>MI9B GR Equity</t>
  </si>
  <si>
    <t>ALZERTG LX Equity</t>
  </si>
  <si>
    <t>CGAMZHC LX Equity</t>
  </si>
  <si>
    <t>ESINERU LX Equity</t>
  </si>
  <si>
    <t>MLFEEC2 LX Equity</t>
  </si>
  <si>
    <t>INGEFAU LX Equity</t>
  </si>
  <si>
    <t>FLEFAMI LX Equity</t>
  </si>
  <si>
    <t>HSAXJAD LX Equity</t>
  </si>
  <si>
    <t>ALLILAI LX Equity</t>
  </si>
  <si>
    <t>JPAEAAU LX Equity</t>
  </si>
  <si>
    <t>GUIGLEI LX Equity</t>
  </si>
  <si>
    <t>LMEEAMU ID Equity</t>
  </si>
  <si>
    <t>MLINA2E LX Equity</t>
  </si>
  <si>
    <t>贝莱德全球基金-印度基金</t>
  </si>
  <si>
    <t>JPMEUSA LX Equity</t>
  </si>
  <si>
    <t>摩根大通投资基金-欧洲精选股票基金</t>
  </si>
  <si>
    <t>BNPWLPE LX Equity</t>
  </si>
  <si>
    <t>法国巴黎银行全球低波动股票基金</t>
  </si>
  <si>
    <t>MFGEIE1 LX Equity</t>
  </si>
  <si>
    <t>CGAMCCG LX Equity</t>
  </si>
  <si>
    <t>ESWADMC LX Equity</t>
  </si>
  <si>
    <t>CIEMTOC LX Equity</t>
  </si>
  <si>
    <t>ASR7 GZ Equity</t>
  </si>
  <si>
    <t>TEMFMIU LX Equity</t>
  </si>
  <si>
    <t>ALW4 GR Equity</t>
  </si>
  <si>
    <t>PAREUGD LX Equity</t>
  </si>
  <si>
    <t>CIPETCJ LX Equity</t>
  </si>
  <si>
    <t>ALW6 GR Equity</t>
  </si>
  <si>
    <t>ALLIGAU LX Equity</t>
  </si>
  <si>
    <t>PAREUGC LX Equity</t>
  </si>
  <si>
    <t>BRGGIAU LN Equity</t>
  </si>
  <si>
    <t>CIFEIB4 LX Equity</t>
  </si>
  <si>
    <t>CGICABG LX Equity</t>
  </si>
  <si>
    <t>XMHZ GZ Equity</t>
  </si>
  <si>
    <t>贝莱德全球基金-全球多资产收益基金</t>
  </si>
  <si>
    <t>PBIAMAI ID Equity</t>
  </si>
  <si>
    <t>PineBridge Global Funds - PineBridge US Research Enhanced Core Equity Fund</t>
  </si>
  <si>
    <t>FFAFAAU LX Equity</t>
  </si>
  <si>
    <t>Fidelity Funds - Australia Fund</t>
  </si>
  <si>
    <t>ALINASH LX Equity</t>
  </si>
  <si>
    <t>ABCAEUH LX Equity</t>
  </si>
  <si>
    <t>联博SICAV I-集中美国股票投资组合</t>
  </si>
  <si>
    <t>TEMSBXA LX Equity</t>
  </si>
  <si>
    <t>F7RE SW Equity</t>
  </si>
  <si>
    <t>CGAMBHE LX Equity</t>
  </si>
  <si>
    <t>ERDZ GZ Equity</t>
  </si>
  <si>
    <t>DJET GR Equity</t>
  </si>
  <si>
    <t>MWOFUSD LX Equity</t>
  </si>
  <si>
    <t>MERGSML LX Equity</t>
  </si>
  <si>
    <t>CGCABDG LX Equity</t>
  </si>
  <si>
    <t>ALRRGWT LX Equity</t>
  </si>
  <si>
    <t>RCMEEGW LX Equity</t>
  </si>
  <si>
    <t>ALEUPT2 LX Equity</t>
  </si>
  <si>
    <t>GNA0 GR Equity</t>
  </si>
  <si>
    <t>东方汇理基金-拉丁美洲股票</t>
  </si>
  <si>
    <t>CAIBLZE LX Equity</t>
  </si>
  <si>
    <t>XAYH GR Equity</t>
  </si>
  <si>
    <t>ESWVASH LX Equity</t>
  </si>
  <si>
    <t>MUBVADS LX Equity</t>
  </si>
  <si>
    <t>MLRBVVA LX Equity</t>
  </si>
  <si>
    <t>LMEEAMA ID Equity</t>
  </si>
  <si>
    <t>UQ2P GZ Equity</t>
  </si>
  <si>
    <t>MLINDEE LX Equity</t>
  </si>
  <si>
    <t>CAPIBZE LX Equity</t>
  </si>
  <si>
    <t>ALEH2CN LX Equity</t>
  </si>
  <si>
    <t>RCMBREI LX Equity</t>
  </si>
  <si>
    <t>LMEEAME ID Equity</t>
  </si>
  <si>
    <t>DJEK GR Equity</t>
  </si>
  <si>
    <t>AGEMR2A LX Equity</t>
  </si>
  <si>
    <t>JPMAHDA LX Equity</t>
  </si>
  <si>
    <t>IOFIEAA LX Equity</t>
  </si>
  <si>
    <t>ALLIGCU LX Equity</t>
  </si>
  <si>
    <t>INVGLSC LX Equity</t>
  </si>
  <si>
    <t>CIFEEIE LX Equity</t>
  </si>
  <si>
    <t>RCMEEGI LX Equity</t>
  </si>
  <si>
    <t>RCMEGIT LX Equity</t>
  </si>
  <si>
    <t>ALEPTEU LX Equity</t>
  </si>
  <si>
    <t>CGAMCZG LX Equity</t>
  </si>
  <si>
    <t>PREURCD LX Equity</t>
  </si>
  <si>
    <t>AGWEY2A LX Equity</t>
  </si>
  <si>
    <t>PAGCRUM LX Equity</t>
  </si>
  <si>
    <t>BNP Paribas Funds Global Environment</t>
  </si>
  <si>
    <t>DJE3 GR Equity</t>
  </si>
  <si>
    <t>ALEREUR LX Equity</t>
  </si>
  <si>
    <t>MGLOSEE LX Equity</t>
  </si>
  <si>
    <t>ALERTEU LX Equity</t>
  </si>
  <si>
    <t>ALW6 GZ Equity</t>
  </si>
  <si>
    <t>PARUSPC LX Equity</t>
  </si>
  <si>
    <t>ALW4 GZ Equity</t>
  </si>
  <si>
    <t>IGSAPHD LX Equity</t>
  </si>
  <si>
    <t>JPJFKAA LX Equity</t>
  </si>
  <si>
    <t>FFGFAEA LX Equity</t>
  </si>
  <si>
    <t>富达基金-德国基金</t>
  </si>
  <si>
    <t>PFLGPCE LX Equity</t>
  </si>
  <si>
    <t>ALLILBI LX Equity</t>
  </si>
  <si>
    <t>MFEGIE1 LX Equity</t>
  </si>
  <si>
    <t>MFS Meridian Funds - European Core Equity Fund</t>
  </si>
  <si>
    <t>PAC4 GR Equity</t>
  </si>
  <si>
    <t>ALELATG LX Equity</t>
  </si>
  <si>
    <t>PBIUSRY ID Equity</t>
  </si>
  <si>
    <t>PineBridge Global Funds - PineBridge US Large Cap Research Enhanced Fund</t>
  </si>
  <si>
    <t>MFSGEA1 LX Equity</t>
  </si>
  <si>
    <t>CREIIAC ID Equity</t>
  </si>
  <si>
    <t>First Sentier Investors Global Umbrella Fund plc - FSSA Indian Subcontinent Fund</t>
  </si>
  <si>
    <t>INVPEEA LX Equity</t>
  </si>
  <si>
    <t>ESWVAND LX Equity</t>
  </si>
  <si>
    <t>ALEPT2H LX Equity</t>
  </si>
  <si>
    <t>AXBI GR Equity</t>
  </si>
  <si>
    <t>联博SICAV I-低波幅股票投资组合</t>
  </si>
  <si>
    <t>ALLIGBU LX Equity</t>
  </si>
  <si>
    <t>PBIAMEA ID Equity</t>
  </si>
  <si>
    <t>CIEGA4E LX Equity</t>
  </si>
  <si>
    <t>AEMSDSA LX Equity</t>
  </si>
  <si>
    <t>MLEUGRA LX Equity</t>
  </si>
  <si>
    <t>贝莱德全球基金-欧洲特别时机基金</t>
  </si>
  <si>
    <t>ACMBEVA LX Equity</t>
  </si>
  <si>
    <t>ALLUSDP LX Equity</t>
  </si>
  <si>
    <t>TEMFMAU LX Equity</t>
  </si>
  <si>
    <t>MUFEADS LX Equity</t>
  </si>
  <si>
    <t>ABDJ GR Equity</t>
  </si>
  <si>
    <t>安本标准SICAV I-印度股票基金</t>
  </si>
  <si>
    <t>BARAUAC LN Equity</t>
  </si>
  <si>
    <t>ABEMCE2 LX Equity</t>
  </si>
  <si>
    <t>ESWVAAD LX Equity</t>
  </si>
  <si>
    <t>HSBPAES LX Equity</t>
  </si>
  <si>
    <t>HSBC Global Investment Funds - Euroland Equity Smaller Companies</t>
  </si>
  <si>
    <t>CAIBBDE LX Equity</t>
  </si>
  <si>
    <t>UQ2Z GR Equity</t>
  </si>
  <si>
    <t>Allianz Little Dragons</t>
  </si>
  <si>
    <t>PARGECD LX Equity</t>
  </si>
  <si>
    <t>PARGECC LX Equity</t>
  </si>
  <si>
    <t>TESS GR Equity</t>
  </si>
  <si>
    <t>富兰克林邓普顿投资基金-邓普顿金砖国家基金</t>
  </si>
  <si>
    <t>ALTDRA2 LX Equity</t>
  </si>
  <si>
    <t>CIEGZDE LX Equity</t>
  </si>
  <si>
    <t>RCMAMHA LX Equity</t>
  </si>
  <si>
    <t>TESV SW Equity</t>
  </si>
  <si>
    <t>TEST GR Equity</t>
  </si>
  <si>
    <t>BRGGAAU LN Equity</t>
  </si>
  <si>
    <t>BRGEUAE ID Equity</t>
  </si>
  <si>
    <t>FRAINIA LX Equity</t>
  </si>
  <si>
    <t>PBIUSRA ID Equity</t>
  </si>
  <si>
    <t>ZZRJ GR Equity</t>
  </si>
  <si>
    <t>RCMBRAT LX Equity</t>
  </si>
  <si>
    <t>MWORLEE LX Equity</t>
  </si>
  <si>
    <t>CIEGIZE LX Equity</t>
  </si>
  <si>
    <t>CAPIBBE LX Equity</t>
  </si>
  <si>
    <t>CREISCI ID Equity</t>
  </si>
  <si>
    <t>FEGUCDE LX Equity</t>
  </si>
  <si>
    <t>FEGUCCE LX Equity</t>
  </si>
  <si>
    <t>ERDI GR Equity</t>
  </si>
  <si>
    <t>BlackRock Global Funds - US Growth Fund</t>
  </si>
  <si>
    <t>RCMEEGA LX Equity</t>
  </si>
  <si>
    <t>MGLOSCA LX Equity</t>
  </si>
  <si>
    <t>AXBI GZ Equity</t>
  </si>
  <si>
    <t>PBIERPI ID Equity</t>
  </si>
  <si>
    <t>PineBridge Global Funds - PineBridge Europe Research Enhanced Equity Fund</t>
  </si>
  <si>
    <t>AEITH2U LX Equity</t>
  </si>
  <si>
    <t>MLEUGRE LX Equity</t>
  </si>
  <si>
    <t>XC45 GR Equity</t>
  </si>
  <si>
    <t>CGAMCBG LX Equity</t>
  </si>
  <si>
    <t>DJEE GR Equity</t>
  </si>
  <si>
    <t>IGFCAEA LX Equity</t>
  </si>
  <si>
    <t>晋达环球策略基金-环球特许品牌基金</t>
  </si>
  <si>
    <t>CREISDI ID Equity</t>
  </si>
  <si>
    <t>DJEC GR Equity</t>
  </si>
  <si>
    <t>CMGISOI ID Equity</t>
  </si>
  <si>
    <t>ALELATC LX Equity</t>
  </si>
  <si>
    <t>BRGAUSE ID Equity</t>
  </si>
  <si>
    <t>BYQM GR Equity</t>
  </si>
  <si>
    <t>INVSLCC LX Equity</t>
  </si>
  <si>
    <t>FIDINAD LX Equity</t>
  </si>
  <si>
    <t>BAREBIN LN Equity</t>
  </si>
  <si>
    <t>JPMEADU LX Equity</t>
  </si>
  <si>
    <t>JPMEOAA LX Equity</t>
  </si>
  <si>
    <t>PARUSMC LX Equity</t>
  </si>
  <si>
    <t>PARUSMD LX Equity</t>
  </si>
  <si>
    <t>ACMBEVB LX Equity</t>
  </si>
  <si>
    <t>INVPESC LX Equity</t>
  </si>
  <si>
    <t>BARGGIS LN Equity</t>
  </si>
  <si>
    <t>XU6P GR Equity</t>
  </si>
  <si>
    <t>法国巴黎银行巴西股票基金</t>
  </si>
  <si>
    <t>RCMUSAD LX Equity</t>
  </si>
  <si>
    <t>HSBELXE LX Equity</t>
  </si>
  <si>
    <t>DJER GR Equity</t>
  </si>
  <si>
    <t>FIDELCA LX Equity</t>
  </si>
  <si>
    <t>富达基金-欧洲大型公司基金</t>
  </si>
  <si>
    <t>ALDRCT2 LX Equity</t>
  </si>
  <si>
    <t>RCMUEAT LX Equity</t>
  </si>
  <si>
    <t>MFSEGA1 LX Equity</t>
  </si>
  <si>
    <t>CN53 GR Equity</t>
  </si>
  <si>
    <t>FRINAAH LX Equity</t>
  </si>
  <si>
    <t>BARGGGI LN Equity</t>
  </si>
  <si>
    <t>AEF2 GR Equity</t>
  </si>
  <si>
    <t>HSBESIC LX Equity</t>
  </si>
  <si>
    <t>HSEUSAC LX Equity</t>
  </si>
  <si>
    <t>FEDWHCE LX Equity</t>
  </si>
  <si>
    <t>JM5M GR Equity</t>
  </si>
  <si>
    <t>HSBC Global Investment Funds - Asia Pacific ex Japan Equity High Dividend</t>
  </si>
  <si>
    <t>HSBESII LX Equity</t>
  </si>
  <si>
    <t>CIEIBDE LX Equity</t>
  </si>
  <si>
    <t>JSGY GR Equity</t>
  </si>
  <si>
    <t>INVSLCA LX Equity</t>
  </si>
  <si>
    <t>ALEEDVW LX Equity</t>
  </si>
  <si>
    <t>HSEUBCA LX Equity</t>
  </si>
  <si>
    <t>RCMBRCT LX Equity</t>
  </si>
  <si>
    <t>ALEEDWT LX Equity</t>
  </si>
  <si>
    <t>AEFD GR Equity</t>
  </si>
  <si>
    <t>CIFEIB2 LX Equity</t>
  </si>
  <si>
    <t>PBIEURL ID Equity</t>
  </si>
  <si>
    <t>MWORLCA LX Equity</t>
  </si>
  <si>
    <t>CIEBFDE LX Equity</t>
  </si>
  <si>
    <t>TEMBREU LX Equity</t>
  </si>
  <si>
    <t>RCMEGCT LX Equity</t>
  </si>
  <si>
    <t>AH8V SW Equity</t>
  </si>
  <si>
    <t>FRAINAA LX Equity</t>
  </si>
  <si>
    <t>JHS7 GR Equity</t>
  </si>
  <si>
    <t>31QF GR Equity</t>
  </si>
  <si>
    <t>MIGSEUI LX Equity</t>
  </si>
  <si>
    <t>PAREICE LX Equity</t>
  </si>
  <si>
    <t>RCEPTEI LX Equity</t>
  </si>
  <si>
    <t>FEINECC LX Equity</t>
  </si>
  <si>
    <t>MLEUGRC LX Equity</t>
  </si>
  <si>
    <t>TGEIAAE LX Equity</t>
  </si>
  <si>
    <t>AEAMH2U LX Equity</t>
  </si>
  <si>
    <t>MEURVDD LX Equity</t>
  </si>
  <si>
    <t>MAINDGI LX Equity</t>
  </si>
  <si>
    <t>PFLTMPC LX Equity</t>
  </si>
  <si>
    <t>ALEAMHS LX Equity</t>
  </si>
  <si>
    <t>ARCMEIT LX Equity</t>
  </si>
  <si>
    <t>AH88 GR Equity</t>
  </si>
  <si>
    <t>ALEEDIE LX Equity</t>
  </si>
  <si>
    <t>PBIEURA ID Equity</t>
  </si>
  <si>
    <t>ALEDPTE LX Equity</t>
  </si>
  <si>
    <t>ALEEDVP LX Equity</t>
  </si>
  <si>
    <t>MI93 GR Equity</t>
  </si>
  <si>
    <t>AEAH2US LX Equity</t>
  </si>
  <si>
    <t>BYQJ GR Equity</t>
  </si>
  <si>
    <t>INVSTRC LX Equity</t>
  </si>
  <si>
    <t>BAREUSI LN Equity</t>
  </si>
  <si>
    <t>XQ1S GR Equity</t>
  </si>
  <si>
    <t>Franklin Templeton Investment Funds - Franklin World Perspectives Fund</t>
  </si>
  <si>
    <t>PARUCHE LX Equity</t>
  </si>
  <si>
    <t>MEREMUI LX Equity</t>
  </si>
  <si>
    <t>BGGEE2E LX Equity</t>
  </si>
  <si>
    <t>贝莱德环球基金-系统性全球股票高收益基金</t>
  </si>
  <si>
    <t>ALTHAIT LX Equity</t>
  </si>
  <si>
    <t>ALEEDRT LX Equity</t>
  </si>
  <si>
    <t>ALEEDIR LX Equity</t>
  </si>
  <si>
    <t>ALEDAMN LX Equity</t>
  </si>
  <si>
    <t>AEAH2HK LX Equity</t>
  </si>
  <si>
    <t>MFRIAE1 LX Equity</t>
  </si>
  <si>
    <t>MFS Meridian Funds - Global Research Focused Fund</t>
  </si>
  <si>
    <t>INGSECI LX Equity</t>
  </si>
  <si>
    <t>ACMEGAI LX Equity</t>
  </si>
  <si>
    <t>联博SICAV I - 欧元区股票投资组合</t>
  </si>
  <si>
    <t>INVAMEI LX Equity</t>
  </si>
  <si>
    <t>Ninety One Global Strategy Fund - American Franchise Fund</t>
  </si>
  <si>
    <t>MLRSUUI LX Equity</t>
  </si>
  <si>
    <t>AGEXZ2E LX Equity</t>
  </si>
  <si>
    <t>BRGGGTA LN Equity</t>
  </si>
  <si>
    <t>BARGASI LN Equity</t>
  </si>
  <si>
    <t>JSGJ GR Equity</t>
  </si>
  <si>
    <t>ARGMFIE LX Equity</t>
  </si>
  <si>
    <t>UQ2P GR Equity</t>
  </si>
  <si>
    <t>FFEUGRC LX Equity</t>
  </si>
  <si>
    <t>富达基金-欧洲成长型基金</t>
  </si>
  <si>
    <t>ERDY GR Equity</t>
  </si>
  <si>
    <t>FSPOTEQ CH Equity</t>
  </si>
  <si>
    <t>富兰克林国海潜力组合混合型证券投资基金</t>
  </si>
  <si>
    <t>PIM3 GR Equity</t>
  </si>
  <si>
    <t>IPG5 GR Equity</t>
  </si>
  <si>
    <t>HSBPEAD LX Equity</t>
  </si>
  <si>
    <t>HSBPAEC LX Equity</t>
  </si>
  <si>
    <t>AEAMH2H LX Equity</t>
  </si>
  <si>
    <t>TEPU GR Equity</t>
  </si>
  <si>
    <t>HSASBGD LX Equity</t>
  </si>
  <si>
    <t>HSASBGA LX Equity</t>
  </si>
  <si>
    <t>XC4B GR Equity</t>
  </si>
  <si>
    <t>AWRDRI2 LX Equity</t>
  </si>
  <si>
    <t>H2ZM GR Equity</t>
  </si>
  <si>
    <t>FSCPMAH CH Equity</t>
  </si>
  <si>
    <t>XAY5 GR Equity</t>
  </si>
  <si>
    <t>MESCIE1 LX Equity</t>
  </si>
  <si>
    <t>MFS全盛基金-欧洲小型公司基金</t>
  </si>
  <si>
    <t>MERSMDU LX Equity</t>
  </si>
  <si>
    <t>AWREX2A LX Equity</t>
  </si>
  <si>
    <t>FRAINNA LX Equity</t>
  </si>
  <si>
    <t>AEAH2CZ LX Equity</t>
  </si>
  <si>
    <t>INVSTRA LX Equity</t>
  </si>
  <si>
    <t>FIEURAE LX Equity</t>
  </si>
  <si>
    <t>Fidelity Funds - Sustainable Eurozone Equity Fund</t>
  </si>
  <si>
    <t>BOCEURO HK Equity</t>
  </si>
  <si>
    <t>BOC-Prudential Unit Trust Fund - BOC-Prudential European Equity Fund</t>
  </si>
  <si>
    <t>ALEDATH LX Equity</t>
  </si>
  <si>
    <t>AZHT GR Equity</t>
  </si>
  <si>
    <t>INGSEAI LX Equity</t>
  </si>
  <si>
    <t>MEREUEI LX Equity</t>
  </si>
  <si>
    <t>AEFE GR Equity</t>
  </si>
  <si>
    <t>MLEUVAE LX Equity</t>
  </si>
  <si>
    <t>BRGLAME ID Equity</t>
  </si>
  <si>
    <t>MLEUVAA LX Equity</t>
  </si>
  <si>
    <t>FJRD GR Equity</t>
  </si>
  <si>
    <t>FJ2L GR Equity</t>
  </si>
  <si>
    <t>BGDYA2C LX Equity</t>
  </si>
  <si>
    <t>INVSLCB LX Equity</t>
  </si>
  <si>
    <t>ABEAOZU LX Equity</t>
  </si>
  <si>
    <t>安本标准SICAV I -北美股票基金</t>
  </si>
  <si>
    <t>MERSUUE LX Equity</t>
  </si>
  <si>
    <t>MAINDAG LX Equity</t>
  </si>
  <si>
    <t>TEPD GR Equity</t>
  </si>
  <si>
    <t>AH8I GR Equity</t>
  </si>
  <si>
    <t>UQ25 GR Equity</t>
  </si>
  <si>
    <t>PFPREMP LX Equity</t>
  </si>
  <si>
    <t>ALRGMMI LX Equity</t>
  </si>
  <si>
    <t>ARGMITE LX Equity</t>
  </si>
  <si>
    <t>PACU GR Equity</t>
  </si>
  <si>
    <t>BNP Paribas Funds Latin America Equity</t>
  </si>
  <si>
    <t>ALEEDAQ LX Equity</t>
  </si>
  <si>
    <t>ALEAZA2 LX Equity</t>
  </si>
  <si>
    <t>ARCMEAE LX Equity</t>
  </si>
  <si>
    <t>BYQG GR Equity</t>
  </si>
  <si>
    <t>XAYC GR Equity</t>
  </si>
  <si>
    <t>NIOGSAH LX Equity</t>
  </si>
  <si>
    <t>HSBESEC LX Equity</t>
  </si>
  <si>
    <t>AGSPT2E LX Equity</t>
  </si>
  <si>
    <t>Allianz Global Small Cap Equity</t>
  </si>
  <si>
    <t>AEAMRIE LX Equity</t>
  </si>
  <si>
    <t>BYQH GR Equity</t>
  </si>
  <si>
    <t>JHS5 GR Equity</t>
  </si>
  <si>
    <t>HSBC Global Investment Funds - Thai Equity</t>
  </si>
  <si>
    <t>THUKXAG LN Equity</t>
  </si>
  <si>
    <t>TDUSXNA LN Equity</t>
  </si>
  <si>
    <t>ERDV GR Equity</t>
  </si>
  <si>
    <t>贝莱德全球基金-世界健康科学基金</t>
  </si>
  <si>
    <t>AWRDRA2 LX Equity</t>
  </si>
  <si>
    <t>ALLITIE LX Equity</t>
  </si>
  <si>
    <t>AH8V GR Equity</t>
  </si>
  <si>
    <t>MLEUCCC LX Equity</t>
  </si>
  <si>
    <t>PBIINEY ID Equity</t>
  </si>
  <si>
    <t>CGEGIZS LX Equity</t>
  </si>
  <si>
    <t>MEURVAE LX Equity</t>
  </si>
  <si>
    <t>INGSAAA LX Equity</t>
  </si>
  <si>
    <t>AGINY2A LX Equity</t>
  </si>
  <si>
    <t>GUIABCI LX Equity</t>
  </si>
  <si>
    <t>MI9H SW Equity</t>
  </si>
  <si>
    <t>MFGGIU1 LX Equity</t>
  </si>
  <si>
    <t>ACMEGBI LX Equity</t>
  </si>
  <si>
    <t>TEMFMEA LX Equity</t>
  </si>
  <si>
    <t>PICWATP LX Equity</t>
  </si>
  <si>
    <t>ABDI GR Equity</t>
  </si>
  <si>
    <t>ABASCA2 LX Equity</t>
  </si>
  <si>
    <t>安本标准SICAV I-北美小型公司基金</t>
  </si>
  <si>
    <t>MFEVIE1 LX Equity</t>
  </si>
  <si>
    <t>MFS全盛基金 - 欧洲价值基金</t>
  </si>
  <si>
    <t>PBF1 GR Equity</t>
  </si>
  <si>
    <t>MEREMCC LX Equity</t>
  </si>
  <si>
    <t>INGSAAE LX Equity</t>
  </si>
  <si>
    <t>CIGEGZU LX Equity</t>
  </si>
  <si>
    <t>HSUEHCH ID Equity</t>
  </si>
  <si>
    <t>HSBC Global Funds ICAV - US Equity Index Fund</t>
  </si>
  <si>
    <t>ABD9 GR Equity</t>
  </si>
  <si>
    <t>PFLTHCE LX Equity</t>
  </si>
  <si>
    <t>ERDV SW Equity</t>
  </si>
  <si>
    <t>ABEAOIA LX Equity</t>
  </si>
  <si>
    <t>ALOIRTE LX Equity</t>
  </si>
  <si>
    <t>AGASY2A LX Equity</t>
  </si>
  <si>
    <t>MUSVIU1 LX Equity</t>
  </si>
  <si>
    <t>MUNIKCA LX Equity</t>
  </si>
  <si>
    <t>MFSESA1 LX Equity</t>
  </si>
  <si>
    <t>FIDEBCA LX Equity</t>
  </si>
  <si>
    <t>富达基金-欧元蓝筹基金</t>
  </si>
  <si>
    <t>BRGPACE ID Equity</t>
  </si>
  <si>
    <t>AGMEX2A LX Equity</t>
  </si>
  <si>
    <t>PJAM SW Equity</t>
  </si>
  <si>
    <t>TESD GR Equity</t>
  </si>
  <si>
    <t>THUKLAG LN Equity</t>
  </si>
  <si>
    <t>ARCMECT LX Equity</t>
  </si>
  <si>
    <t>ERDX GR Equity</t>
  </si>
  <si>
    <t>HSUEHCU ID Equity</t>
  </si>
  <si>
    <t>FK4H GR Equity</t>
  </si>
  <si>
    <t>MEREQAA LX Equity</t>
  </si>
  <si>
    <t>CHIEMOH CH Equity</t>
  </si>
  <si>
    <t>上投摩根新兴动力混合型证券投资基金</t>
  </si>
  <si>
    <t>MEMESDE LX Equity</t>
  </si>
  <si>
    <t>ARGMATE LX Equity</t>
  </si>
  <si>
    <t>SLEEUAU LX Equity</t>
  </si>
  <si>
    <t>Aberdeen Standard SICAV II-European Focused Equity</t>
  </si>
  <si>
    <t>BNPEECA LX Equity</t>
  </si>
  <si>
    <t>MFCEAU1 LX Equity</t>
  </si>
  <si>
    <t>ALLAMBI LX Equity</t>
  </si>
  <si>
    <t>MERWMEI LX Equity</t>
  </si>
  <si>
    <t>TDUSZNI LN Equity</t>
  </si>
  <si>
    <t>THTUSZG LN Equity</t>
  </si>
  <si>
    <t>ALLITAE LX Equity</t>
  </si>
  <si>
    <t>CIGEGZG LX Equity</t>
  </si>
  <si>
    <t>MANVDAA LX Equity</t>
  </si>
  <si>
    <t>Manulife Global Fund - Asia Value Dividend Equity Fund</t>
  </si>
  <si>
    <t>AGINDEE LX Equity</t>
  </si>
  <si>
    <t>AGEURA2 LX Equity</t>
  </si>
  <si>
    <t>ACMBAVE LX Equity</t>
  </si>
  <si>
    <t>XU82 GR Equity</t>
  </si>
  <si>
    <t>HSBC Global Investment Funds - BRIC Markets Equity</t>
  </si>
  <si>
    <t>MEURVCC LX Equity</t>
  </si>
  <si>
    <t>STAEUEA LX Equity</t>
  </si>
  <si>
    <t>Aberdeen Standard SICAV II-SLI European Equities</t>
  </si>
  <si>
    <t>TEMFMBX LX Equity</t>
  </si>
  <si>
    <t>CIGEGZH LX Equity</t>
  </si>
  <si>
    <t>TESS SW Equity</t>
  </si>
  <si>
    <t>GUIPRAA LX Equity</t>
  </si>
  <si>
    <t>晋达环球策略基金-环球策略股票基金</t>
  </si>
  <si>
    <t>ABWSCE2 LX Equity</t>
  </si>
  <si>
    <t>Aberdeen Standard SICAV I - World Smaller Companies Fund</t>
  </si>
  <si>
    <t>GUIGPRI LX Equity</t>
  </si>
  <si>
    <t>TDNUSG2 LN Equity</t>
  </si>
  <si>
    <t>THUKDAG LN Equity</t>
  </si>
  <si>
    <t>FTEAMUH LX Equity</t>
  </si>
  <si>
    <t>Franklin Templeton Investment Funds - Templeton European Dividend Fund</t>
  </si>
  <si>
    <t>AXAFEFH LX Equity</t>
  </si>
  <si>
    <t>IGEIAZU LX Equity</t>
  </si>
  <si>
    <t>AGASE1I LX Equity</t>
  </si>
  <si>
    <t>AH8X GR Equity</t>
  </si>
  <si>
    <t>CIGCCHF LX Equity</t>
  </si>
  <si>
    <t>GUIEURI LX Equity</t>
  </si>
  <si>
    <t>GUIEUAA LX Equity</t>
  </si>
  <si>
    <t>MFMGGAA LX Equity</t>
  </si>
  <si>
    <t>MUSGREC LX Equity</t>
  </si>
  <si>
    <t>THOORAT LX Equity</t>
  </si>
  <si>
    <t>CIGEGBH LX Equity</t>
  </si>
  <si>
    <t>LEEEAGA ID Equity</t>
  </si>
  <si>
    <t>SCHASAA LX Equity</t>
  </si>
  <si>
    <t>LEEEGAU ID Equity</t>
  </si>
  <si>
    <t>CIEBFDU LX Equity</t>
  </si>
  <si>
    <t>JM5J GR Equity</t>
  </si>
  <si>
    <t>MERHLEA LX Equity</t>
  </si>
  <si>
    <t>MFSEVA1 LX Equity</t>
  </si>
  <si>
    <t>ALLITCE LX Equity</t>
  </si>
  <si>
    <t>HSEACHU LX Equity</t>
  </si>
  <si>
    <t>AWRA2EH LX Equity</t>
  </si>
  <si>
    <t>LEEEUAA ID Equity</t>
  </si>
  <si>
    <t>JM5K GR Equity</t>
  </si>
  <si>
    <t>MIGSEII LX Equity</t>
  </si>
  <si>
    <t>MIGWMA2 LX Equity</t>
  </si>
  <si>
    <t>MLWORMC LX Equity</t>
  </si>
  <si>
    <t>TDNUSGI LN Equity</t>
  </si>
  <si>
    <t>AW4J GR Equity</t>
  </si>
  <si>
    <t>MFSCEEI LX Equity</t>
  </si>
  <si>
    <t>INGSAAU LX Equity</t>
  </si>
  <si>
    <t>PFAGRPC LX Equity</t>
  </si>
  <si>
    <t>HSGEHCK ID Equity</t>
  </si>
  <si>
    <t>HSBC Global Funds ICAV - Global Equity Index Fund</t>
  </si>
  <si>
    <t>MFSVAL1 LX Equity</t>
  </si>
  <si>
    <t>HSB5AMH LX Equity</t>
  </si>
  <si>
    <t>CBBFDHC LX Equity</t>
  </si>
  <si>
    <t>FREDAEU LX Equity</t>
  </si>
  <si>
    <t>SCHASA1 LX Equity</t>
  </si>
  <si>
    <t>AMAI3UA HK Equity</t>
  </si>
  <si>
    <t>Amundi HK - Global Ageing Planet Opportunities Fund</t>
  </si>
  <si>
    <t>CGGAA4C LX Equity</t>
  </si>
  <si>
    <t>AWRA2CH LX Equity</t>
  </si>
  <si>
    <t>FFSGYIS LX Equity</t>
  </si>
  <si>
    <t>Fidelity Funds - Singapore Fund</t>
  </si>
  <si>
    <t>RCMEEGP LX Equity</t>
  </si>
  <si>
    <t>FREDAYE LX Equity</t>
  </si>
  <si>
    <t>PEWHCXC LX Equity</t>
  </si>
  <si>
    <t>BNP Paribas Funds Health Care Innovators</t>
  </si>
  <si>
    <t>MERHLEE LX Equity</t>
  </si>
  <si>
    <t>ERDW GR Equity</t>
  </si>
  <si>
    <t>AEFM GR Equity</t>
  </si>
  <si>
    <t>CAGAZLC LX Equity</t>
  </si>
  <si>
    <t>AXAFEAH LX Equity</t>
  </si>
  <si>
    <t>ALORIA2 LX Equity</t>
  </si>
  <si>
    <t>AFLAAUC LX Equity</t>
  </si>
  <si>
    <t>AFLAAUD LX Equity</t>
  </si>
  <si>
    <t>JPJT GR Equity</t>
  </si>
  <si>
    <t>UQ29 TH Equity</t>
  </si>
  <si>
    <t>AFERAHU LX Equity</t>
  </si>
  <si>
    <t>AXAEDIC LX Equity</t>
  </si>
  <si>
    <t>TEMWPAE LX Equity</t>
  </si>
  <si>
    <t>AH89 GR Equity</t>
  </si>
  <si>
    <t>GUIWEUI LX Equity</t>
  </si>
  <si>
    <t>HSGEHCU ID Equity</t>
  </si>
  <si>
    <t>THODUSD LX Equity</t>
  </si>
  <si>
    <t>Allianz Global Hi-Tech Growth</t>
  </si>
  <si>
    <t>DREGSAX LX Equity</t>
  </si>
  <si>
    <t>MFMGVCR LX Equity</t>
  </si>
  <si>
    <t>AWRS2EH LX Equity</t>
  </si>
  <si>
    <t>JR69 GR Equity</t>
  </si>
  <si>
    <t>GUIWGPI LX Equity</t>
  </si>
  <si>
    <t>LATAEDC LX Equity</t>
  </si>
  <si>
    <t>MIGSEIE LX Equity</t>
  </si>
  <si>
    <t>CIGZCHA LX Equity</t>
  </si>
  <si>
    <t>AFERAHH LX Equity</t>
  </si>
  <si>
    <t>BRGHYBE ID Equity</t>
  </si>
  <si>
    <t>霸菱环球伞子基金-霸菱发达和新兴市场高收益债券基金</t>
  </si>
  <si>
    <t>AXAEDFD LX Equity</t>
  </si>
  <si>
    <t>AXAEDFC LX Equity</t>
  </si>
  <si>
    <t>THEUXAG LN Equity</t>
  </si>
  <si>
    <t>MFEEIE1 LX Equity</t>
  </si>
  <si>
    <t>MFS全盛基金 - 欧洲研究基金</t>
  </si>
  <si>
    <t>THEUXNA LN Equity</t>
  </si>
  <si>
    <t>XMHY GR Equity</t>
  </si>
  <si>
    <t>ALGTS1E LX Equity</t>
  </si>
  <si>
    <t>MERGDEU LX Equity</t>
  </si>
  <si>
    <t>JHS1 GR Equity</t>
  </si>
  <si>
    <t>PBF3 GR Equity</t>
  </si>
  <si>
    <t>百达-新兴市场</t>
  </si>
  <si>
    <t>ACMEQBB LX Equity</t>
  </si>
  <si>
    <t>DJEG GR Equity</t>
  </si>
  <si>
    <t>HSBAMCA LN Equity</t>
  </si>
  <si>
    <t>汇丰指数追踪投资基金-美国</t>
  </si>
  <si>
    <t>HSBAMCI LN Equity</t>
  </si>
  <si>
    <t>HSCSUSI HK Equity</t>
  </si>
  <si>
    <t>Hang Seng Corporate Sustainability Index Fund</t>
  </si>
  <si>
    <t>XC4G GR Equity</t>
  </si>
  <si>
    <t>MFSVAC1 LX Equity</t>
  </si>
  <si>
    <t>PEQWTXC LX Equity</t>
  </si>
  <si>
    <t>BNP Paribas Funds Disruptive Technology</t>
  </si>
  <si>
    <t>FFEMAAE LX Equity</t>
  </si>
  <si>
    <t>富达基金-欧洲动态增长基金</t>
  </si>
  <si>
    <t>AEFJ GR Equity</t>
  </si>
  <si>
    <t>Aberdeen Standard SICAV I - Global Innovation Equity Fund</t>
  </si>
  <si>
    <t>ALHDAPI LX Equity</t>
  </si>
  <si>
    <t>HS4AMHR LX Equity</t>
  </si>
  <si>
    <t>ALORAHU LX Equity</t>
  </si>
  <si>
    <t>CAPIBCD LX Equity</t>
  </si>
  <si>
    <t>B3FZ GR Equity</t>
  </si>
  <si>
    <t>BlackRock Global Funds - Japan Flexible Equity Fund</t>
  </si>
  <si>
    <t>MWORHCA LX Equity</t>
  </si>
  <si>
    <t>GUIGEQI LX Equity</t>
  </si>
  <si>
    <t>Ninety One Global Strategy Fund - Global Equity Fund</t>
  </si>
  <si>
    <t>INGEQAA LX Equity</t>
  </si>
  <si>
    <t>CAPIBCU LX Equity</t>
  </si>
  <si>
    <t>IGEIRAU LX Equity</t>
  </si>
  <si>
    <t>RCMESAT LX Equity</t>
  </si>
  <si>
    <t>ALLATIE LX Equity</t>
  </si>
  <si>
    <t>BYQB TH Equity</t>
  </si>
  <si>
    <t>ALHDAME LX Equity</t>
  </si>
  <si>
    <t>XC4G SW Equity</t>
  </si>
  <si>
    <t>FHTA GR Equity</t>
  </si>
  <si>
    <t>IGEIAEH LX Equity</t>
  </si>
  <si>
    <t>TESM GR Equity</t>
  </si>
  <si>
    <t>THEULIG LN Equity</t>
  </si>
  <si>
    <t>BRGEGRI LN Equity</t>
  </si>
  <si>
    <t>THEULAG LN Equity</t>
  </si>
  <si>
    <t>TEPB GR Equity</t>
  </si>
  <si>
    <t>MEMESCA LX Equity</t>
  </si>
  <si>
    <t>PARBRCE LX Equity</t>
  </si>
  <si>
    <t>HS100IS LN Equity</t>
  </si>
  <si>
    <t>HSBC指数追踪投资基金-富时100指数基金</t>
  </si>
  <si>
    <t>MFSCEEA LX Equity</t>
  </si>
  <si>
    <t>ERDI TH Equity</t>
  </si>
  <si>
    <t>ACMBAEA LX Equity</t>
  </si>
  <si>
    <t>ABGZUDA LX Equity</t>
  </si>
  <si>
    <t>MUSVIG2 LX Equity</t>
  </si>
  <si>
    <t>AEFL GR Equity</t>
  </si>
  <si>
    <t>Aberdeen Standard SICAV I - UK Equity Fund</t>
  </si>
  <si>
    <t>AXAEDAD LX Equity</t>
  </si>
  <si>
    <t>AXAEDAC LX Equity</t>
  </si>
  <si>
    <t>HS100AS LN Equity</t>
  </si>
  <si>
    <t>HS100CA LN Equity</t>
  </si>
  <si>
    <t>BAGRIEI ID Equity</t>
  </si>
  <si>
    <t>JYJE GR Equity</t>
  </si>
  <si>
    <t>ALLITGA LX Equity</t>
  </si>
  <si>
    <t>HUFAM3R LX Equity</t>
  </si>
  <si>
    <t>HSBC Global Investment Funds - US Income Focused</t>
  </si>
  <si>
    <t>TEP3 GR Equity</t>
  </si>
  <si>
    <t>HWS5BCU LX Equity</t>
  </si>
  <si>
    <t>MERGDCU LX Equity</t>
  </si>
  <si>
    <t>CAPIZLU LX Equity</t>
  </si>
  <si>
    <t>HS100CI LN Equity</t>
  </si>
  <si>
    <t>THRZNIG LN Equity</t>
  </si>
  <si>
    <t>THEUZNA LN Equity</t>
  </si>
  <si>
    <t>ERDR GR Equity</t>
  </si>
  <si>
    <t>贝莱德全球基金-可持续能源基金</t>
  </si>
  <si>
    <t>PFLDCPE LX Equity</t>
  </si>
  <si>
    <t>TEMBRIA LX Equity</t>
  </si>
  <si>
    <t>TEP6 GR Equity</t>
  </si>
  <si>
    <t>PARWTPR LX Equity</t>
  </si>
  <si>
    <t>PALVCUM LX Equity</t>
  </si>
  <si>
    <t>MFGEIU1 LX Equity</t>
  </si>
  <si>
    <t>XMHY GZ Equity</t>
  </si>
  <si>
    <t>THONKRI LX Equity</t>
  </si>
  <si>
    <t>Allianz Korea Equity</t>
  </si>
  <si>
    <t>CAIBZLD LX Equity</t>
  </si>
  <si>
    <t>IGSGFAP LX Equity</t>
  </si>
  <si>
    <t>TDNEUGA LN Equity</t>
  </si>
  <si>
    <t>THEUDAG LN Equity</t>
  </si>
  <si>
    <t>HSBEICA LN Equity</t>
  </si>
  <si>
    <t>汇丰指数追踪投资基金-欧洲指数基金</t>
  </si>
  <si>
    <t>HSBEICI LN Equity</t>
  </si>
  <si>
    <t>MLINDED LX Equity</t>
  </si>
  <si>
    <t>GUIGEQC LX Equity</t>
  </si>
  <si>
    <t>CAPIBZD LX Equity</t>
  </si>
  <si>
    <t>MFSEEA1 LX Equity</t>
  </si>
  <si>
    <t>XQ1H GR Equity</t>
  </si>
  <si>
    <t>ABELVSD LX Equity</t>
  </si>
  <si>
    <t>CIFEECU LX Equity</t>
  </si>
  <si>
    <t>HWS5AMH LX Equity</t>
  </si>
  <si>
    <t>ALLATAE LX Equity</t>
  </si>
  <si>
    <t>ALLGLAE LX Equity</t>
  </si>
  <si>
    <t>CIGCCEU LX Equity</t>
  </si>
  <si>
    <t>CAPIBZU LX Equity</t>
  </si>
  <si>
    <t>TEBRAAH LX Equity</t>
  </si>
  <si>
    <t>TESR GR Equity</t>
  </si>
  <si>
    <t>GEQ4309 LX Equity</t>
  </si>
  <si>
    <t>GEQ4308 LX Equity</t>
  </si>
  <si>
    <t>HSW4AMH LX Equity</t>
  </si>
  <si>
    <t>AH8T GR Equity</t>
  </si>
  <si>
    <t>HSBRCIE LX Equity</t>
  </si>
  <si>
    <t>TESQ GR Equity</t>
  </si>
  <si>
    <t>ALLHDAT LX Equity</t>
  </si>
  <si>
    <t>PARGECU LX Equity</t>
  </si>
  <si>
    <t>BRGEGTI LN Equity</t>
  </si>
  <si>
    <t>BRGOCPE ID Equity</t>
  </si>
  <si>
    <t>PFEMERP LX Equity</t>
  </si>
  <si>
    <t>CAWSHDZ LX Equity</t>
  </si>
  <si>
    <t>TESW GR Equity</t>
  </si>
  <si>
    <t>CIPETCC LX Equity</t>
  </si>
  <si>
    <t>AXAEDEC LX Equity</t>
  </si>
  <si>
    <t>HSBC5AA LX Equity</t>
  </si>
  <si>
    <t>PBISEAI ID Equity</t>
  </si>
  <si>
    <t>PineBridge Asia ex Japan Small Cap Equity Fund</t>
  </si>
  <si>
    <t>HSWS5AM LX Equity</t>
  </si>
  <si>
    <t>CAIBZHG LX Equity</t>
  </si>
  <si>
    <t>CPBFDHK LX Equity</t>
  </si>
  <si>
    <t>ALZGSWT LX Equity</t>
  </si>
  <si>
    <t>HWS5AMS LX Equity</t>
  </si>
  <si>
    <t>TDNEUGI LN Equity</t>
  </si>
  <si>
    <t>ABELV1D LX Equity</t>
  </si>
  <si>
    <t>ALHDAPA LX Equity</t>
  </si>
  <si>
    <t>HWS5BCH LX Equity</t>
  </si>
  <si>
    <t>AGBWEI2 LX Equity</t>
  </si>
  <si>
    <t>ACMGGCE LX Equity</t>
  </si>
  <si>
    <t>AGWEX2A LX Equity</t>
  </si>
  <si>
    <t>MLEUURA LX Equity</t>
  </si>
  <si>
    <t>IPGC SW Equity</t>
  </si>
  <si>
    <t>ZZRY GR Equity</t>
  </si>
  <si>
    <t>IGFAAHK LX Equity</t>
  </si>
  <si>
    <t>IGFAIN2 LX Equity</t>
  </si>
  <si>
    <t>TEMBRAC LX Equity</t>
  </si>
  <si>
    <t>MLINC2D LX Equity</t>
  </si>
  <si>
    <t>CAGGAZE LX Equity</t>
  </si>
  <si>
    <t>GEQ4287 LX Equity</t>
  </si>
  <si>
    <t>GEQ4286 LX Equity</t>
  </si>
  <si>
    <t>MLWMADS LX Equity</t>
  </si>
  <si>
    <t>AXAIHDG LX Equity</t>
  </si>
  <si>
    <t>ABELVSH LX Equity</t>
  </si>
  <si>
    <t>AH8I TH Equity</t>
  </si>
  <si>
    <t>MFMGEAA LX Equity</t>
  </si>
  <si>
    <t>XU81 GR Equity</t>
  </si>
  <si>
    <t>CAGGAPE LX Equity</t>
  </si>
  <si>
    <t>HSGCADH LX Equity</t>
  </si>
  <si>
    <t>HSBC Global Investment Funds - Global Lower Carbon Equity</t>
  </si>
  <si>
    <t>AGASCL2 LX Equity</t>
  </si>
  <si>
    <t>AGAER2A LX Equity</t>
  </si>
  <si>
    <t>CIEGIZU LX Equity</t>
  </si>
  <si>
    <t>ABADISG LX Equity</t>
  </si>
  <si>
    <t>CIEGZDU LX Equity</t>
  </si>
  <si>
    <t>TGEIADI LX Equity</t>
  </si>
  <si>
    <t>CAIBZHE LX Equity</t>
  </si>
  <si>
    <t>PESMCCU LX Equity</t>
  </si>
  <si>
    <t>CAPIBBU LX Equity</t>
  </si>
  <si>
    <t>ABELVID LX Equity</t>
  </si>
  <si>
    <t>CAPBBFD LX Equity</t>
  </si>
  <si>
    <t>ALJEATU LX Equity</t>
  </si>
  <si>
    <t>CGGAZDE LX Equity</t>
  </si>
  <si>
    <t>IGFCASA LX Equity</t>
  </si>
  <si>
    <t>BRAUIUA ID Equity</t>
  </si>
  <si>
    <t>IGFAIGU LX Equity</t>
  </si>
  <si>
    <t>IGFAIRU LX Equity</t>
  </si>
  <si>
    <t>IGFAAGU LX Equity</t>
  </si>
  <si>
    <t>CAPIBBD LX Equity</t>
  </si>
  <si>
    <t>CIGZGDE LX Equity</t>
  </si>
  <si>
    <t>TGEIAAC LX Equity</t>
  </si>
  <si>
    <t>CIGZEUA LX Equity</t>
  </si>
  <si>
    <t>CCCIBZH LX Equity</t>
  </si>
  <si>
    <t>CPBFDHS LX Equity</t>
  </si>
  <si>
    <t>TEMFIIA LX Equity</t>
  </si>
  <si>
    <t>CPTOLZC LX Equity</t>
  </si>
  <si>
    <t>CIEEPCF LX Equity</t>
  </si>
  <si>
    <t>CIETR7S LX Equity</t>
  </si>
  <si>
    <t>RCMAMGH LX Equity</t>
  </si>
  <si>
    <t>CIEPDCF LX Equity</t>
  </si>
  <si>
    <t>MLEUURE LX Equity</t>
  </si>
  <si>
    <t>CIETZLD LX Equity</t>
  </si>
  <si>
    <t>ALLGLBE LX Equity</t>
  </si>
  <si>
    <t>HSBC5AG LX Equity</t>
  </si>
  <si>
    <t>HSGLCAD LX Equity</t>
  </si>
  <si>
    <t>HSGLCAC LX Equity</t>
  </si>
  <si>
    <t>ACMEGAD LX Equity</t>
  </si>
  <si>
    <t>MFUKAU1 LX Equity</t>
  </si>
  <si>
    <t>MFS Meridian Funds - U.K. Equity Fund</t>
  </si>
  <si>
    <t>HWS5BHE LX Equity</t>
  </si>
  <si>
    <t>PGMTPHK LX Equity</t>
  </si>
  <si>
    <t>IGFCA2D LX Equity</t>
  </si>
  <si>
    <t>HWS5AMG LX Equity</t>
  </si>
  <si>
    <t>PBISEAS ID Equity</t>
  </si>
  <si>
    <t>ABELVS1 LX Equity</t>
  </si>
  <si>
    <t>RMBRATD LX Equity</t>
  </si>
  <si>
    <t>TEMBRNA LX Equity</t>
  </si>
  <si>
    <t>AINFN1A LX Equity</t>
  </si>
  <si>
    <t>安本环球-新兴市场基础设施股票基金</t>
  </si>
  <si>
    <t>FEINCDU LX Equity</t>
  </si>
  <si>
    <t>ALZORAT LX Equity</t>
  </si>
  <si>
    <t>CIEMTCZ LX Equity</t>
  </si>
  <si>
    <t>FEINCCU LX Equity</t>
  </si>
  <si>
    <t>CIEZDIC LX Equity</t>
  </si>
  <si>
    <t>CAIBBHG LX Equity</t>
  </si>
  <si>
    <t>BRGEUAI ID Equity</t>
  </si>
  <si>
    <t>F7R9 GR Equity</t>
  </si>
  <si>
    <t>Templeton Emerging Markets Dynamic Income Fund</t>
  </si>
  <si>
    <t>XU81 QT Equity</t>
  </si>
  <si>
    <t>CPBBFDH LX Equity</t>
  </si>
  <si>
    <t>UQ2L GR Equity</t>
  </si>
  <si>
    <t>Allianz Emerging Asia Equity</t>
  </si>
  <si>
    <t>ALLIGEP LX Equity</t>
  </si>
  <si>
    <t>FJ25 GR Equity</t>
  </si>
  <si>
    <t>AJEITHE LX Equity</t>
  </si>
  <si>
    <t>CAPIBHG LX Equity</t>
  </si>
  <si>
    <t>MFRIIU1 LX Equity</t>
  </si>
  <si>
    <t>UQ29 GR Equity</t>
  </si>
  <si>
    <t>IPGC GR Equity</t>
  </si>
  <si>
    <t>H2Z GZ Equity</t>
  </si>
  <si>
    <t>CBBFDHA LX Equity</t>
  </si>
  <si>
    <t>MGFEUBE LX Equity</t>
  </si>
  <si>
    <t>Momentum Global Funds - Harmony Portfolios Europe Diversified Fund</t>
  </si>
  <si>
    <t>CAPGHC5 LX Equity</t>
  </si>
  <si>
    <t>HUFAM2H LX Equity</t>
  </si>
  <si>
    <t>FTIFAHK LX Equity</t>
  </si>
  <si>
    <t>HWS5AHA LX Equity</t>
  </si>
  <si>
    <t>MFMGECR LX Equity</t>
  </si>
  <si>
    <t>PFLGMPC LX Equity</t>
  </si>
  <si>
    <t>ABELVIH LX Equity</t>
  </si>
  <si>
    <t>ZZRZ GR Equity</t>
  </si>
  <si>
    <t>HWS4BAU LX Equity</t>
  </si>
  <si>
    <t>ABEASGH LX Equity</t>
  </si>
  <si>
    <t>MGFEUBA LX Equity</t>
  </si>
  <si>
    <t>HWS5AMA LX Equity</t>
  </si>
  <si>
    <t>BRGAUSI ID Equity</t>
  </si>
  <si>
    <t>MLGEEAU LX Equity</t>
  </si>
  <si>
    <t>ABEAODA LX Equity</t>
  </si>
  <si>
    <t>ABEMIAE LX Equity</t>
  </si>
  <si>
    <t>联博SICAV I-新兴市场多重资产投资组合</t>
  </si>
  <si>
    <t>ABANZDH LX Equity</t>
  </si>
  <si>
    <t>ABELVAD LX Equity</t>
  </si>
  <si>
    <t>RCMAMGU LX Equity</t>
  </si>
  <si>
    <t>CIFEIB1 LX Equity</t>
  </si>
  <si>
    <t>CIEIBDU LX Equity</t>
  </si>
  <si>
    <t>CIGBEUR LX Equity</t>
  </si>
  <si>
    <t>HSBAEBC LX Equity</t>
  </si>
  <si>
    <t>CIGBDEU LX Equity</t>
  </si>
  <si>
    <t>ABEADUS LX Equity</t>
  </si>
  <si>
    <t>ABADSGH LX Equity</t>
  </si>
  <si>
    <t>ABADNZH LX Equity</t>
  </si>
  <si>
    <t>CAPIBCG LX Equity</t>
  </si>
  <si>
    <t>MLGESA2 LX Equity</t>
  </si>
  <si>
    <t>HSBC5AH LX Equity</t>
  </si>
  <si>
    <t>HUFAM2U LX Equity</t>
  </si>
  <si>
    <t>BRGLAIA ID Equity</t>
  </si>
  <si>
    <t>MGFEUBB LX Equity</t>
  </si>
  <si>
    <t>ABITPS1 LX Equity</t>
  </si>
  <si>
    <t>HWS5AME LX Equity</t>
  </si>
  <si>
    <t>MFEGAU1 LX Equity</t>
  </si>
  <si>
    <t>ABEEZAE LX Equity</t>
  </si>
  <si>
    <t>Aberdeen Standard SICAV I - European Equity Fund</t>
  </si>
  <si>
    <t>HSBRZAC LX Equity</t>
  </si>
  <si>
    <t>MLEUURC LX Equity</t>
  </si>
  <si>
    <t>FIWLAAH LX Equity</t>
  </si>
  <si>
    <t>富达基金-世界基金</t>
  </si>
  <si>
    <t>INGLFCA LX Equity</t>
  </si>
  <si>
    <t>INGLFCI LX Equity</t>
  </si>
  <si>
    <t>BOCPASP HK Equity</t>
  </si>
  <si>
    <t>ABAAUDH LX Equity</t>
  </si>
  <si>
    <t>CAIBLBE LX Equity</t>
  </si>
  <si>
    <t>HWS4AMH LX Equity</t>
  </si>
  <si>
    <t>ABADCAH LX Equity</t>
  </si>
  <si>
    <t>JM5L GR Equity</t>
  </si>
  <si>
    <t>ABADAUH LX Equity</t>
  </si>
  <si>
    <t>HS4AMFH LX Equity</t>
  </si>
  <si>
    <t>TEMFIAI LX Equity</t>
  </si>
  <si>
    <t>IOFAEFF LX Equity</t>
  </si>
  <si>
    <t>Eastspring Investments - Asian Equity Fund</t>
  </si>
  <si>
    <t>AW4G GR Equity</t>
  </si>
  <si>
    <t>AXA World Funds - Framlington Longevity Economy</t>
  </si>
  <si>
    <t>ALLINTI LX Equity</t>
  </si>
  <si>
    <t>CBBFDHE LX Equity</t>
  </si>
  <si>
    <t>CIGCHJP LX Equity</t>
  </si>
  <si>
    <t>CAPIBLD LX Equity</t>
  </si>
  <si>
    <t>XU8E GR Equity</t>
  </si>
  <si>
    <t>HUFAM3C LX Equity</t>
  </si>
  <si>
    <t>MGFEUBC LX Equity</t>
  </si>
  <si>
    <t>ABGWEQC LX Equity</t>
  </si>
  <si>
    <t>HSBAMHK LX Equity</t>
  </si>
  <si>
    <t>HSBC Global Investment Funds - Global Equity Dividend</t>
  </si>
  <si>
    <t>MFGEIG2 LX Equity</t>
  </si>
  <si>
    <t>ASXJPNA LX Equity</t>
  </si>
  <si>
    <t>AB FCP I - Asia Ex-Japan Equity Portfolio</t>
  </si>
  <si>
    <t>AH8H GR Equity</t>
  </si>
  <si>
    <t>IGQEAI2 LX Equity</t>
  </si>
  <si>
    <t>天达环球策略基金-环球优质股票收益型基金</t>
  </si>
  <si>
    <t>ACMGGGA LX Equity</t>
  </si>
  <si>
    <t>CMGHKTI ID Equity</t>
  </si>
  <si>
    <t>First Sentier Investors Global Umbrella Fund plc - FSSA Hong Kong Growth Fund</t>
  </si>
  <si>
    <t>ALLATGA LX Equity</t>
  </si>
  <si>
    <t>INVGQEA LX Equity</t>
  </si>
  <si>
    <t>HUFAM3G LX Equity</t>
  </si>
  <si>
    <t>TFIAUH1 LX Equity</t>
  </si>
  <si>
    <t>IGBOEQA LX Equity</t>
  </si>
  <si>
    <t>FFSIYUI LX Equity</t>
  </si>
  <si>
    <t>HSBC4AA LX Equity</t>
  </si>
  <si>
    <t>IGFSASF LX Equity</t>
  </si>
  <si>
    <t>CAIBLZG LX Equity</t>
  </si>
  <si>
    <t>CIEMTBC LX Equity</t>
  </si>
  <si>
    <t>HS4AMFL LX Equity</t>
  </si>
  <si>
    <t>ACMEGBD LX Equity</t>
  </si>
  <si>
    <t>JPGEAAU LX Equity</t>
  </si>
  <si>
    <t>MLJOPAY LX Equity</t>
  </si>
  <si>
    <t>MERSUUI LX Equity</t>
  </si>
  <si>
    <t>FORGRTC LX Equity</t>
  </si>
  <si>
    <t>BNP Paribas Funds Green Tigers</t>
  </si>
  <si>
    <t>FGRTGCD LX Equity</t>
  </si>
  <si>
    <t>HUFAM3E LX Equity</t>
  </si>
  <si>
    <t>HSWS4AM LX Equity</t>
  </si>
  <si>
    <t>FH4D GR Equity</t>
  </si>
  <si>
    <t>FLEFGCI LX Equity</t>
  </si>
  <si>
    <t>CAINDCD LX Equity</t>
  </si>
  <si>
    <t>JM5C GR Equity</t>
  </si>
  <si>
    <t>THOLIAA LX Equity</t>
  </si>
  <si>
    <t>HWS4BCH LX Equity</t>
  </si>
  <si>
    <t>ABD9 SW Equity</t>
  </si>
  <si>
    <t>HUFAM3A LX Equity</t>
  </si>
  <si>
    <t>HSBGEAM LX Equity</t>
  </si>
  <si>
    <t>HSBGEAC LX Equity</t>
  </si>
  <si>
    <t>CAIBZDG LX Equity</t>
  </si>
  <si>
    <t>TEMFIXI LX Equity</t>
  </si>
  <si>
    <t>MFSUKEI LX Equity</t>
  </si>
  <si>
    <t>MFMRIAA LX Equity</t>
  </si>
  <si>
    <t>AADEURH LX Equity</t>
  </si>
  <si>
    <t>BRLDDCE ID Equity</t>
  </si>
  <si>
    <t>Barings Global Umbrella Fund - Barings Global Leaders Fund</t>
  </si>
  <si>
    <t>AFIAUUA LX Equity</t>
  </si>
  <si>
    <t>AJEATHE LX Equity</t>
  </si>
  <si>
    <t>AH8H QT Equity</t>
  </si>
  <si>
    <t>CIPETCE LX Equity</t>
  </si>
  <si>
    <t>ABEMAAE LX Equity</t>
  </si>
  <si>
    <t>PFLGMSR LX Equity</t>
  </si>
  <si>
    <t>CIFEEIG LX Equity</t>
  </si>
  <si>
    <t>ALGEUIT LX Equity</t>
  </si>
  <si>
    <t>XC4X GR Equity</t>
  </si>
  <si>
    <t>富达基金-中国焦点基金</t>
  </si>
  <si>
    <t>FJRG GR Equity</t>
  </si>
  <si>
    <t>富达基金-亚洲特殊情况基金</t>
  </si>
  <si>
    <t>AXAIMEU LX Equity</t>
  </si>
  <si>
    <t>安盛世界基金-Framlington新兴市场</t>
  </si>
  <si>
    <t>BRGLAMI ID Equity</t>
  </si>
  <si>
    <t>BRGEATU LN Equity</t>
  </si>
  <si>
    <t>AGINDZ1 LX Equity</t>
  </si>
  <si>
    <t>AGINZUS LX Equity</t>
  </si>
  <si>
    <t>STAGLEA LX Equity</t>
  </si>
  <si>
    <t>Aberdeen Standard SICAV II-Global Equities</t>
  </si>
  <si>
    <t>ABEEMIA LX Equity</t>
  </si>
  <si>
    <t>ABEEMX2 LX Equity</t>
  </si>
  <si>
    <t>CAPIBZG LX Equity</t>
  </si>
  <si>
    <t>MLGEEEA LX Equity</t>
  </si>
  <si>
    <t>AGSCITE LX Equity</t>
  </si>
  <si>
    <t>XMHX GR Equity</t>
  </si>
  <si>
    <t>CMGHKII ID Equity</t>
  </si>
  <si>
    <t>ABSCZAC LX Equity</t>
  </si>
  <si>
    <t>PGMSHPA LX Equity</t>
  </si>
  <si>
    <t>ERD9 SW Equity</t>
  </si>
  <si>
    <t>贝莱德环球基金-亚洲巨龙基金</t>
  </si>
  <si>
    <t>TEGAUH1 LX Equity</t>
  </si>
  <si>
    <t>MLJOPEY LX Equity</t>
  </si>
  <si>
    <t>AWFEEME LX Equity</t>
  </si>
  <si>
    <t>JM5K SW Equity</t>
  </si>
  <si>
    <t>MLGEEUC LX Equity</t>
  </si>
  <si>
    <t>MLGEECU LX Equity</t>
  </si>
  <si>
    <t>ABD1 GR Equity</t>
  </si>
  <si>
    <t>PFLGHPE LX Equity</t>
  </si>
  <si>
    <t>F7RJ GR Equity</t>
  </si>
  <si>
    <t>富兰克林邓普顿投资基金-邓普顿环球收益基金</t>
  </si>
  <si>
    <t>AGSCPTE LX Equity</t>
  </si>
  <si>
    <t>HSBC4AG LX Equity</t>
  </si>
  <si>
    <t>MLGEEAE LX Equity</t>
  </si>
  <si>
    <t>TEMWPIU LX Equity</t>
  </si>
  <si>
    <t>ALJPECT LX Equity</t>
  </si>
  <si>
    <t>MERGAAA LX Equity</t>
  </si>
  <si>
    <t>贝莱德全球基金-环球资产配置基金</t>
  </si>
  <si>
    <t>HSW4AMG LX Equity</t>
  </si>
  <si>
    <t>MERLADE LX Equity</t>
  </si>
  <si>
    <t>CIEGA4G LX Equity</t>
  </si>
  <si>
    <t>HWSBCHE LX Equity</t>
  </si>
  <si>
    <t>AGSRTHE LX Equity</t>
  </si>
  <si>
    <t>ZZR6 GR Equity</t>
  </si>
  <si>
    <t>TEMGROA LX Equity</t>
  </si>
  <si>
    <t>HWS4AMG LX Equity</t>
  </si>
  <si>
    <t>MFGEAG2 LX Equity</t>
  </si>
  <si>
    <t>BRGEATI LN Equity</t>
  </si>
  <si>
    <t>MLINADS LX Equity</t>
  </si>
  <si>
    <t>BRGEAIS LN Equity</t>
  </si>
  <si>
    <t>MLGEEEE LX Equity</t>
  </si>
  <si>
    <t>MEURVEE LX Equity</t>
  </si>
  <si>
    <t>CETOZLE LX Equity</t>
  </si>
  <si>
    <t>MIRAPAE LX Equity</t>
  </si>
  <si>
    <t>Mirae Asset Global Discovery Fund - Mirae Asset Asia Pacific Equity Fund</t>
  </si>
  <si>
    <t>CIPA9EU LX Equity</t>
  </si>
  <si>
    <t>CIETEUR LX Equity</t>
  </si>
  <si>
    <t>INVGQEC LX Equity</t>
  </si>
  <si>
    <t>AGMAIH1 LX Equity</t>
  </si>
  <si>
    <t>Aberdeen Standard SICAV I - Diversified Income Fund</t>
  </si>
  <si>
    <t>F7RH GR Equity</t>
  </si>
  <si>
    <t>IGQECI2 LX Equity</t>
  </si>
  <si>
    <t>AGMAIY1 LX Equity</t>
  </si>
  <si>
    <t>MLGEEE5 LX Equity</t>
  </si>
  <si>
    <t>VALHDSZ HK Equity</t>
  </si>
  <si>
    <t>惠理高息股票基金</t>
  </si>
  <si>
    <t>SCHAGRA HK Equity</t>
  </si>
  <si>
    <t>Schroder Growth Fund</t>
  </si>
  <si>
    <t>MFMRICR LX Equity</t>
  </si>
  <si>
    <t>TEMDGGI LX Equity</t>
  </si>
  <si>
    <t>MGFHAGE LX Equity</t>
  </si>
  <si>
    <t>Momentum Global Funds - Harmony Portfolios Australian Dollar Growth Fund</t>
  </si>
  <si>
    <t>FJRG TH Equity</t>
  </si>
  <si>
    <t>MLJOAEH LX Equity</t>
  </si>
  <si>
    <t>ALLINTC LX Equity</t>
  </si>
  <si>
    <t>CIEGZDG LX Equity</t>
  </si>
  <si>
    <t>CIEMTOP LX Equity</t>
  </si>
  <si>
    <t>CIETR7E LX Equity</t>
  </si>
  <si>
    <t>HS4AMHA LX Equity</t>
  </si>
  <si>
    <t>CES4 GR Equity</t>
  </si>
  <si>
    <t>CIEMZGE LX Equity</t>
  </si>
  <si>
    <t>CAIBBDG LX Equity</t>
  </si>
  <si>
    <t>HWS4AHA LX Equity</t>
  </si>
  <si>
    <t>CIEGIZG LX Equity</t>
  </si>
  <si>
    <t>PFLGPDS LX Equity</t>
  </si>
  <si>
    <t>AXAFFEU LX Equity</t>
  </si>
  <si>
    <t>ABEEMAA LX Equity</t>
  </si>
  <si>
    <t>HWS4AMA LX Equity</t>
  </si>
  <si>
    <t>MGFADGA LX Equity</t>
  </si>
  <si>
    <t>DJEN GR Equity</t>
  </si>
  <si>
    <t>MERNEEA LX Equity</t>
  </si>
  <si>
    <t>CIEMTEZ LX Equity</t>
  </si>
  <si>
    <t>CIEZDEU LX Equity</t>
  </si>
  <si>
    <t>MGLOEEE LX Equity</t>
  </si>
  <si>
    <t>SCHGTDI HK Equity</t>
  </si>
  <si>
    <t>MLJOPCY LX Equity</t>
  </si>
  <si>
    <t>ALGTRSU LX Equity</t>
  </si>
  <si>
    <t>MLWORHD LX Equity</t>
  </si>
  <si>
    <t>ALDETAT LX Equity</t>
  </si>
  <si>
    <t>HSBC4AH LX Equity</t>
  </si>
  <si>
    <t>AGINDI2 LX Equity</t>
  </si>
  <si>
    <t>AWFEEFC LX Equity</t>
  </si>
  <si>
    <t>HSW4AHE LX Equity</t>
  </si>
  <si>
    <t>AGINX2A LX Equity</t>
  </si>
  <si>
    <t>HWS4AME LX Equity</t>
  </si>
  <si>
    <t>HS4AMFE LX Equity</t>
  </si>
  <si>
    <t>MEREQGA LX Equity</t>
  </si>
  <si>
    <t>AGSCWTA LX Equity</t>
  </si>
  <si>
    <t>MFSUKEA LX Equity</t>
  </si>
  <si>
    <t>FTEDAMU LX Equity</t>
  </si>
  <si>
    <t>AGASMI2 LX Equity</t>
  </si>
  <si>
    <t>ALTRASP LX Equity</t>
  </si>
  <si>
    <t>XAYA GR Equity</t>
  </si>
  <si>
    <t>MEMESDU LX Equity</t>
  </si>
  <si>
    <t>ABEEMS2 LX Equity</t>
  </si>
  <si>
    <t>MI98 GR Equity</t>
  </si>
  <si>
    <t>PRINASD LX Equity</t>
  </si>
  <si>
    <t>AGMAIE1 LX Equity</t>
  </si>
  <si>
    <t>ALLINTB LX Equity</t>
  </si>
  <si>
    <t>ABWSCI2 LX Equity</t>
  </si>
  <si>
    <t>TEMWPAU LX Equity</t>
  </si>
  <si>
    <t>MLATAEA LX Equity</t>
  </si>
  <si>
    <t>HSBMNGP HK Equity</t>
  </si>
  <si>
    <t>HSBC Managed Growth Fund</t>
  </si>
  <si>
    <t>MGFADGC LX Equity</t>
  </si>
  <si>
    <t>ERD9 GR Equity</t>
  </si>
  <si>
    <t>BRGETBS LN Equity</t>
  </si>
  <si>
    <t>HSEAEAH HK Equity</t>
  </si>
  <si>
    <t>HSBC Collective Investment Trust - HSBC Evolving Asia Equity Fund</t>
  </si>
  <si>
    <t>MESCAU1 LX Equity</t>
  </si>
  <si>
    <t>HANHKMA HK Equity</t>
  </si>
  <si>
    <t>Hang Seng Investment Series - Hang Seng MidCap Index Fund</t>
  </si>
  <si>
    <t>MEURVCA LX Equity</t>
  </si>
  <si>
    <t>AGASX2A LX Equity</t>
  </si>
  <si>
    <t>HANKMAI HK Equity</t>
  </si>
  <si>
    <t>BRGPACI ID Equity</t>
  </si>
  <si>
    <t>BRGEATA LN Equity</t>
  </si>
  <si>
    <t>JP52 GR Equity</t>
  </si>
  <si>
    <t>ACMBAVB LX Equity</t>
  </si>
  <si>
    <t>TEMLAIA LX Equity</t>
  </si>
  <si>
    <t>ALTHAEA LX Equity</t>
  </si>
  <si>
    <t>FH4C GR Equity</t>
  </si>
  <si>
    <t>AGSCEIT LX Equity</t>
  </si>
  <si>
    <t>AGSCATE LX Equity</t>
  </si>
  <si>
    <t>HSEAEAU HK Equity</t>
  </si>
  <si>
    <t>ALHDIHE LX Equity</t>
  </si>
  <si>
    <t>AXAFEEA LX Equity</t>
  </si>
  <si>
    <t>MERNEEE LX Equity</t>
  </si>
  <si>
    <t>JPJ3 GR Equity</t>
  </si>
  <si>
    <t>摩根大通基金-美国科技基金</t>
  </si>
  <si>
    <t>CIFEIB3 LX Equity</t>
  </si>
  <si>
    <t>CIEIBDG LX Equity</t>
  </si>
  <si>
    <t>ABGWR1I LX Equity</t>
  </si>
  <si>
    <t>ABGWR2A LX Equity</t>
  </si>
  <si>
    <t>MUSGREE LX Equity</t>
  </si>
  <si>
    <t>VALHA2N HK Equity</t>
  </si>
  <si>
    <t>ALGIHKD LX Equity</t>
  </si>
  <si>
    <t>VALHA2S HK Equity</t>
  </si>
  <si>
    <t>MGLOACC LX Equity</t>
  </si>
  <si>
    <t>ALGTS1U LX Equity</t>
  </si>
  <si>
    <t>TEPT GR Equity</t>
  </si>
  <si>
    <t>VALHDSF HK Equity</t>
  </si>
  <si>
    <t>XQ1R GR Equity</t>
  </si>
  <si>
    <t>HCARSJP HK Equity</t>
  </si>
  <si>
    <t>Harvest China A Research Select Fund</t>
  </si>
  <si>
    <t>CIEMTBE LX Equity</t>
  </si>
  <si>
    <t>TEPS TH Equity</t>
  </si>
  <si>
    <t>富兰克林邓普顿投资基金-邓普顿亚洲增长基金</t>
  </si>
  <si>
    <t>SCGRUAA HK Equity</t>
  </si>
  <si>
    <t>CIETBDE LX Equity</t>
  </si>
  <si>
    <t>AWFEEAD LX Equity</t>
  </si>
  <si>
    <t>VALHA2C HK Equity</t>
  </si>
  <si>
    <t>CIETOPE LX Equity</t>
  </si>
  <si>
    <t>AGINDA2 LX Equity</t>
  </si>
  <si>
    <t>AWFEEAC LX Equity</t>
  </si>
  <si>
    <t>HSBTHIA LX Equity</t>
  </si>
  <si>
    <t>ALIAMHZ LX Equity</t>
  </si>
  <si>
    <t>MLATEEE LX Equity</t>
  </si>
  <si>
    <t>CIGGAZE LX Equity</t>
  </si>
  <si>
    <t>GUIUKFI LX Equity</t>
  </si>
  <si>
    <t>Ninety One Global Strategy Fund - UK Alpha Fund</t>
  </si>
  <si>
    <t>MGFUSGE LX Equity</t>
  </si>
  <si>
    <t>Momentum Global Funds - Harmony Portfolios US Dollar Growth Fund</t>
  </si>
  <si>
    <t>MIGSEMI LX Equity</t>
  </si>
  <si>
    <t>WYJ8 GR Equity</t>
  </si>
  <si>
    <t>POLMKFI KY Equity</t>
  </si>
  <si>
    <t>Haitong Middle Kingdom Fund</t>
  </si>
  <si>
    <t>BGMA2EU LX Equity</t>
  </si>
  <si>
    <t>MERPEDE LX Equity</t>
  </si>
  <si>
    <t>BlackRock Global Funds - Pacific Equity Fund</t>
  </si>
  <si>
    <t>TGINACE LX Equity</t>
  </si>
  <si>
    <t>ALTRPIN LX Equity</t>
  </si>
  <si>
    <t>INUKAAG LX Equity</t>
  </si>
  <si>
    <t>ALEARTE LX Equity</t>
  </si>
  <si>
    <t>ALLATII LX Equity</t>
  </si>
  <si>
    <t>CGGAZHE LX Equity</t>
  </si>
  <si>
    <t>MLJVA2Y LX Equity</t>
  </si>
  <si>
    <t>HSBMGAI HK Equity</t>
  </si>
  <si>
    <t>JPJ2 GR Equity</t>
  </si>
  <si>
    <t>FH4E GR Equity</t>
  </si>
  <si>
    <t>MEMEEUR LX Equity</t>
  </si>
  <si>
    <t>MFS Meridian Funds - Emerging Markets Equity Fund</t>
  </si>
  <si>
    <t>PIRPUSD LX Equity</t>
  </si>
  <si>
    <t>百达机器人基金</t>
  </si>
  <si>
    <t>BGMAA3E LX Equity</t>
  </si>
  <si>
    <t>MGFUSGA LX Equity</t>
  </si>
  <si>
    <t>AGSCCTE LX Equity</t>
  </si>
  <si>
    <t>PRINASE LX Equity</t>
  </si>
  <si>
    <t>MERNECA LX Equity</t>
  </si>
  <si>
    <t>PFAGPCU LX Equity</t>
  </si>
  <si>
    <t>MFEVAU1 LX Equity</t>
  </si>
  <si>
    <t>ABGWED1 LX Equity</t>
  </si>
  <si>
    <t>ABGWED2 LX Equity</t>
  </si>
  <si>
    <t>ABD1 TH Equity</t>
  </si>
  <si>
    <t>MFGBAE1 LX Equity</t>
  </si>
  <si>
    <t>MFS全盛基金-环球总回报基金</t>
  </si>
  <si>
    <t>TEMGAAH LX Equity</t>
  </si>
  <si>
    <t>INVGDZU LX Equity</t>
  </si>
  <si>
    <t>Ninety One Global Strategy Fund - Global Dynamic Fund</t>
  </si>
  <si>
    <t>TES6 GR Equity</t>
  </si>
  <si>
    <t>FFIFAEA LX Equity</t>
  </si>
  <si>
    <t>富达基金-伊比利亚基金</t>
  </si>
  <si>
    <t>MERHLTE LX Equity</t>
  </si>
  <si>
    <t>FFFOCUA LX Equity</t>
  </si>
  <si>
    <t>MGFUSGB LX Equity</t>
  </si>
  <si>
    <t>AXAFEUA LX Equity</t>
  </si>
  <si>
    <t>MUSGRCA LX Equity</t>
  </si>
  <si>
    <t>HSIJZDU LX Equity</t>
  </si>
  <si>
    <t>TEMLATA LX Equity</t>
  </si>
  <si>
    <t>TEMLAAI LX Equity</t>
  </si>
  <si>
    <t>ALZORIA LX Equity</t>
  </si>
  <si>
    <t>ALZORDI LX Equity</t>
  </si>
  <si>
    <t>MIGSEME LX Equity</t>
  </si>
  <si>
    <t>THOORNI LX Equity</t>
  </si>
  <si>
    <t>FJRK GR Equity</t>
  </si>
  <si>
    <t>ALGAHKD LX Equity</t>
  </si>
  <si>
    <t>ALTRAEA LX Equity</t>
  </si>
  <si>
    <t>TEMGGAA LX Equity</t>
  </si>
  <si>
    <t>TEMGGRI LX Equity</t>
  </si>
  <si>
    <t>AGSCATU LX Equity</t>
  </si>
  <si>
    <t>XMHX GZ Equity</t>
  </si>
  <si>
    <t>AWFEEAE LX Equity</t>
  </si>
  <si>
    <t>CIETOCC LX Equity</t>
  </si>
  <si>
    <t>ERDT GR Equity</t>
  </si>
  <si>
    <t>MGFUSGC LX Equity</t>
  </si>
  <si>
    <t>MLJVE2Y LX Equity</t>
  </si>
  <si>
    <t>ABD0 GR Equity</t>
  </si>
  <si>
    <t>MI9V GR Equity</t>
  </si>
  <si>
    <t>贝莱德全球基金-世界科技基金</t>
  </si>
  <si>
    <t>ABD2 GR Equity</t>
  </si>
  <si>
    <t>MLATACC LX Equity</t>
  </si>
  <si>
    <t>GUIIEQA LX Equity</t>
  </si>
  <si>
    <t>INGLEQI LX Equity</t>
  </si>
  <si>
    <t>INUKEQC LX Equity</t>
  </si>
  <si>
    <t>MLUKGBD LX Equity</t>
  </si>
  <si>
    <t>AEF8 GR Equity</t>
  </si>
  <si>
    <t>MLRPEAI LX Equity</t>
  </si>
  <si>
    <t>HSIJZDI LX Equity</t>
  </si>
  <si>
    <t>HSIICUS LX Equity</t>
  </si>
  <si>
    <t>HSBTHAC LX Equity</t>
  </si>
  <si>
    <t>HSELU LX Equity</t>
  </si>
  <si>
    <t>PARBRAP LX Equity</t>
  </si>
  <si>
    <t>CIGBDHE LX Equity</t>
  </si>
  <si>
    <t>CIGBHEU LX Equity</t>
  </si>
  <si>
    <t>ALTRPAN LX Equity</t>
  </si>
  <si>
    <t>HSJBCUS LX Equity</t>
  </si>
  <si>
    <t>THOTIGI LX Equity</t>
  </si>
  <si>
    <t>MLJVAEH LX Equity</t>
  </si>
  <si>
    <t>XMHA GZ Equity</t>
  </si>
  <si>
    <t>贝莱德全球基金-中国基金</t>
  </si>
  <si>
    <t>MI9E GR Equity</t>
  </si>
  <si>
    <t>JSG2 SW Equity</t>
  </si>
  <si>
    <t>TEMLABI LX Equity</t>
  </si>
  <si>
    <t>MHRGRWE LX Equity</t>
  </si>
  <si>
    <t>Momentum Global Funds - Harmony Portfolios Sterling Growth Fund</t>
  </si>
  <si>
    <t>ALGTASH LX Equity</t>
  </si>
  <si>
    <t>MACSMCI LX Equity</t>
  </si>
  <si>
    <t>Matthews Asia Funds - China Small Companies Fund</t>
  </si>
  <si>
    <t>MLWORHC LX Equity</t>
  </si>
  <si>
    <t>HS3AMHR LX Equity</t>
  </si>
  <si>
    <t>XAYJ GR Equity</t>
  </si>
  <si>
    <t>联博FCP I-新兴市场成长组合</t>
  </si>
  <si>
    <t>AGTRIEH LX Equity</t>
  </si>
  <si>
    <t>HSBWAMH LX Equity</t>
  </si>
  <si>
    <t>XAYQ GR Equity</t>
  </si>
  <si>
    <t>MGFSTGA LX Equity</t>
  </si>
  <si>
    <t>PHSIHPC HK Equity</t>
  </si>
  <si>
    <t>瑞士百达策略收益基金</t>
  </si>
  <si>
    <t>AEFW GR Equity</t>
  </si>
  <si>
    <t>MAAEIDU LX Equity</t>
  </si>
  <si>
    <t>Matthews Asia Funds - Asia ex Japan Dividend Fund</t>
  </si>
  <si>
    <t>AEF0 GR Equity</t>
  </si>
  <si>
    <t>AEF1 GR Equity</t>
  </si>
  <si>
    <t>ERDP GR Equity</t>
  </si>
  <si>
    <t>HSIJPNA LX Equity</t>
  </si>
  <si>
    <t>HSBCADU LX Equity</t>
  </si>
  <si>
    <t>MAAEIAU LX Equity</t>
  </si>
  <si>
    <t>ALGIAAH LX Equity</t>
  </si>
  <si>
    <t>ACMBALB LX Equity</t>
  </si>
  <si>
    <t>HSBTHEC LX Equity</t>
  </si>
  <si>
    <t>TEMGBLA LX Equity</t>
  </si>
  <si>
    <t>MLACEEE LX Equity</t>
  </si>
  <si>
    <t>TEMGBLI LX Equity</t>
  </si>
  <si>
    <t>ABD3 GR Equity</t>
  </si>
  <si>
    <t>MEMESCC LX Equity</t>
  </si>
  <si>
    <t>MGFSTGB LX Equity</t>
  </si>
  <si>
    <t>ACMGGCI LX Equity</t>
  </si>
  <si>
    <t>FAHMDGH LX Equity</t>
  </si>
  <si>
    <t>富达基金-亚太股利基金</t>
  </si>
  <si>
    <t>TEMGGXA LX Equity</t>
  </si>
  <si>
    <t>PRUASIE LX Equity</t>
  </si>
  <si>
    <t>ZPJ4 GR Equity</t>
  </si>
  <si>
    <t>施罗德国际精选基金-香港股票</t>
  </si>
  <si>
    <t>CATOLZC LX Equity</t>
  </si>
  <si>
    <t>ALGTRCU LX Equity</t>
  </si>
  <si>
    <t>BNPWHCR LX Equity</t>
  </si>
  <si>
    <t>MLJMC2Y LX Equity</t>
  </si>
  <si>
    <t>IEMEQYA LX Equity</t>
  </si>
  <si>
    <t>Ninety One Global Strategy Fund - Emerging Markets Equity Fund</t>
  </si>
  <si>
    <t>MLJEHE2 LX Equity</t>
  </si>
  <si>
    <t>BYQI GR Equity</t>
  </si>
  <si>
    <t>ABEMIUS LX Equity</t>
  </si>
  <si>
    <t>DRORINR LX Equity</t>
  </si>
  <si>
    <t>ALORIAA LX Equity</t>
  </si>
  <si>
    <t>ACMGCAE LX Equity</t>
  </si>
  <si>
    <t>MLUKADS LX Equity</t>
  </si>
  <si>
    <t>CGGIBCJ LX Equity</t>
  </si>
  <si>
    <t>ACGCEA2 LX Equity</t>
  </si>
  <si>
    <t>PIRHPEU LX Equity</t>
  </si>
  <si>
    <t>33UQ GR Equity</t>
  </si>
  <si>
    <t>PIPTELP LX Equity</t>
  </si>
  <si>
    <t>CIEMZHC LX Equity</t>
  </si>
  <si>
    <t>HSAM3OR LX Equity</t>
  </si>
  <si>
    <t>ALIRH2R LX Equity</t>
  </si>
  <si>
    <t>THONJPF LX Equity</t>
  </si>
  <si>
    <t>MGFSTGC LX Equity</t>
  </si>
  <si>
    <t>PTGNTXC LX Equity</t>
  </si>
  <si>
    <t>AGEUR2A LX Equity</t>
  </si>
  <si>
    <t>ERD3 GR Equity</t>
  </si>
  <si>
    <t>AGLTEI2 LX Equity</t>
  </si>
  <si>
    <t>ERDD GR Equity</t>
  </si>
  <si>
    <t>AEFG GR Equity</t>
  </si>
  <si>
    <t>AGLTX2A LX Equity</t>
  </si>
  <si>
    <t>FLPI GZ Equity</t>
  </si>
  <si>
    <t>ABEFRY2 LX Equity</t>
  </si>
  <si>
    <t>MGFHEAL LX Equity</t>
  </si>
  <si>
    <t>Manulife Global Fund - Healthcare Fund</t>
  </si>
  <si>
    <t>INVGDYC LX Equity</t>
  </si>
  <si>
    <t>ABD4 GR Equity</t>
  </si>
  <si>
    <t>ZJPF GR Equity</t>
  </si>
  <si>
    <t>BAGIGUA ID Equity</t>
  </si>
  <si>
    <t>TEMEMIA LX Equity</t>
  </si>
  <si>
    <t>PARBRCD LX Equity</t>
  </si>
  <si>
    <t>AGSCWTG LX Equity</t>
  </si>
  <si>
    <t>PARBRCC LX Equity</t>
  </si>
  <si>
    <t>XMHA GR Equity</t>
  </si>
  <si>
    <t>CIGCUSD LX Equity</t>
  </si>
  <si>
    <t>BRGHYBI ID Equity</t>
  </si>
  <si>
    <t>MLEUWAA LX Equity</t>
  </si>
  <si>
    <t>ALLGLBI LX Equity</t>
  </si>
  <si>
    <t>MEVLADS LX Equity</t>
  </si>
  <si>
    <t>ALLATBI LX Equity</t>
  </si>
  <si>
    <t>PARWTCI LX Equity</t>
  </si>
  <si>
    <t>PARWTCA LX Equity</t>
  </si>
  <si>
    <t>GANB GR Equity</t>
  </si>
  <si>
    <t>Amundi Funds - Asia Equity Concentrated</t>
  </si>
  <si>
    <t>AGTRAEH LX Equity</t>
  </si>
  <si>
    <t>GUIASAA LX Equity</t>
  </si>
  <si>
    <t>晋达环球策略基金-亚洲股票基金</t>
  </si>
  <si>
    <t>PIEOHPU LX Equity</t>
  </si>
  <si>
    <t>MIGSUKE LX Equity</t>
  </si>
  <si>
    <t>MERDRBB LX Equity</t>
  </si>
  <si>
    <t>MLACECA LX Equity</t>
  </si>
  <si>
    <t>MAAEADU LX Equity</t>
  </si>
  <si>
    <t>JPJ3 TH Equity</t>
  </si>
  <si>
    <t>MFMEEAA LX Equity</t>
  </si>
  <si>
    <t>PIPUEMI LX Equity</t>
  </si>
  <si>
    <t>AGSCPT2 LX Equity</t>
  </si>
  <si>
    <t>AEFB GR Equity</t>
  </si>
  <si>
    <t>AEFA GR Equity</t>
  </si>
  <si>
    <t>HSBREJ1 LX Equity</t>
  </si>
  <si>
    <t>ABEMUS1 LX Equity</t>
  </si>
  <si>
    <t>HSBRZIA LX Equity</t>
  </si>
  <si>
    <t>JPJ0 GR Equity</t>
  </si>
  <si>
    <t>SCAAAHR HK Equity</t>
  </si>
  <si>
    <t>施羅德傘型基金II - 施羅德亞洲高息股債基金</t>
  </si>
  <si>
    <t>HSBRICL LX Equity</t>
  </si>
  <si>
    <t>BRGHYSH ID Equity</t>
  </si>
  <si>
    <t>HARGINH CH Equity</t>
  </si>
  <si>
    <t>嘉实成长收益证券投资基金</t>
  </si>
  <si>
    <t>CAGGAAU LX Equity</t>
  </si>
  <si>
    <t>TEMKAAH LX Equity</t>
  </si>
  <si>
    <t>HSBRICU LX Equity</t>
  </si>
  <si>
    <t>ABEMIDU LX Equity</t>
  </si>
  <si>
    <t>THODGHI LX Equity</t>
  </si>
  <si>
    <t>CIETZLE LX Equity</t>
  </si>
  <si>
    <t>MWOTEEA LX Equity</t>
  </si>
  <si>
    <t>BCGIIWA LN Equity</t>
  </si>
  <si>
    <t>BNY Mellon Global Infrastructure Income Fund</t>
  </si>
  <si>
    <t>ABEMIUI LX Equity</t>
  </si>
  <si>
    <t>CIEPHEU LX Equity</t>
  </si>
  <si>
    <t>ABAPEY2 LX Equity</t>
  </si>
  <si>
    <t>AEIAEUC LX Equity</t>
  </si>
  <si>
    <t>东方汇理基金-新兴市场股票焦点基金</t>
  </si>
  <si>
    <t>HSBRIJ1 LX Equity</t>
  </si>
  <si>
    <t>HSBRCIB LX Equity</t>
  </si>
  <si>
    <t>AGSPTCA LX Equity</t>
  </si>
  <si>
    <t>AGIEIGW LX Equity</t>
  </si>
  <si>
    <t>Allianz Global Investors Fund - Allianz Europe Income and Growth</t>
  </si>
  <si>
    <t>CAGGAZU LX Equity</t>
  </si>
  <si>
    <t>ABEFRE2 LX Equity</t>
  </si>
  <si>
    <t>HWS3BBU LX Equity</t>
  </si>
  <si>
    <t>AEIGAMU LX Equity</t>
  </si>
  <si>
    <t>BRGOCPI ID Equity</t>
  </si>
  <si>
    <t>ALJPEWT LX Equity</t>
  </si>
  <si>
    <t>HSBRICI LX Equity</t>
  </si>
  <si>
    <t>CIETZHE LX Equity</t>
  </si>
  <si>
    <t>FLPI GR Equity</t>
  </si>
  <si>
    <t>PIEMPDE LX Equity</t>
  </si>
  <si>
    <t>MWO TH Equity</t>
  </si>
  <si>
    <t>PIEMSPE LX Equity</t>
  </si>
  <si>
    <t>AEIGAMS LX Equity</t>
  </si>
  <si>
    <t>MI9E GZ Equity</t>
  </si>
  <si>
    <t>AGIEIAM LX Equity</t>
  </si>
  <si>
    <t>ALJPEAT LX Equity</t>
  </si>
  <si>
    <t>CIGZUSA LX Equity</t>
  </si>
  <si>
    <t>CIGZGDU LX Equity</t>
  </si>
  <si>
    <t>HWS3BCH LX Equity</t>
  </si>
  <si>
    <t>TEMEMKI LX Equity</t>
  </si>
  <si>
    <t>AEIGAMH LX Equity</t>
  </si>
  <si>
    <t>CGGAZDU LX Equity</t>
  </si>
  <si>
    <t>IEMEQYC LX Equity</t>
  </si>
  <si>
    <t>TEMEMAA LX Equity</t>
  </si>
  <si>
    <t>AGINR2A LX Equity</t>
  </si>
  <si>
    <t>AGLTECA LX Equity</t>
  </si>
  <si>
    <t>CIEMBHC LX Equity</t>
  </si>
  <si>
    <t>ABEMIGH LX Equity</t>
  </si>
  <si>
    <t>MLNIKCA LX Equity</t>
  </si>
  <si>
    <t>HSBPICI LN Equity</t>
  </si>
  <si>
    <t>HSBC Index Tracker Investment Funds - Pacific Index Fund</t>
  </si>
  <si>
    <t>HWS3AMH LX Equity</t>
  </si>
  <si>
    <t>HSBPIAS LN Equity</t>
  </si>
  <si>
    <t>HSBPIIS LN Equity</t>
  </si>
  <si>
    <t>HS3AMFH LX Equity</t>
  </si>
  <si>
    <t>MLWOTEE LX Equity</t>
  </si>
  <si>
    <t>AGLTES2 LX Equity</t>
  </si>
  <si>
    <t>HSBRIM2 LX Equity</t>
  </si>
  <si>
    <t>HSBRM2D LX Equity</t>
  </si>
  <si>
    <t>HSGBS3D LX Equity</t>
  </si>
  <si>
    <t>MLAEUA1 LX Equity</t>
  </si>
  <si>
    <t>MFS Meridian Funds - Latin American Equity Fund</t>
  </si>
  <si>
    <t>HSBZIUX LX Equity</t>
  </si>
  <si>
    <t>PHSIPHK HK Equity</t>
  </si>
  <si>
    <t>SCAAAUI HK Equity</t>
  </si>
  <si>
    <t>FUHYAEA LX Equity</t>
  </si>
  <si>
    <t>富达基金-美国高收益基金</t>
  </si>
  <si>
    <t>MFEEIG2 LX Equity</t>
  </si>
  <si>
    <t>INAEAAH LX Equity</t>
  </si>
  <si>
    <t>BRGHYEH ID Equity</t>
  </si>
  <si>
    <t>AGASIAC LX Equity</t>
  </si>
  <si>
    <t>BRGHYMD ID Equity</t>
  </si>
  <si>
    <t>HBRICAC LX Equity</t>
  </si>
  <si>
    <t>JM5C SW Equity</t>
  </si>
  <si>
    <t>AEIGAMG LX Equity</t>
  </si>
  <si>
    <t>HSWS3AM LX Equity</t>
  </si>
  <si>
    <t>JPJ7 GR Equity</t>
  </si>
  <si>
    <t>HSBC3AA LX Equity</t>
  </si>
  <si>
    <t>HS3AMFL LX Equity</t>
  </si>
  <si>
    <t>AAPEE2A LX Equity</t>
  </si>
  <si>
    <t>TEMEMXA LX Equity</t>
  </si>
  <si>
    <t>ZSRD GR Equity</t>
  </si>
  <si>
    <t>HSBRCAC LX Equity</t>
  </si>
  <si>
    <t>HSBRMDA LX Equity</t>
  </si>
  <si>
    <t>HSBBREQ LX Equity</t>
  </si>
  <si>
    <t>GUIASFI LX Equity</t>
  </si>
  <si>
    <t>VLCHCRH HK Equity</t>
  </si>
  <si>
    <t>IGSRGRG KY Equity</t>
  </si>
  <si>
    <t>INVESCO Select Retirement Fund - Growth Fund</t>
  </si>
  <si>
    <t>HSBZIDU LX Equity</t>
  </si>
  <si>
    <t>PHSIPAU HK Equity</t>
  </si>
  <si>
    <t>ABEMAAU LX Equity</t>
  </si>
  <si>
    <t>SCHBAIA HK Equity</t>
  </si>
  <si>
    <t>Schroder Balanced Investment Fund</t>
  </si>
  <si>
    <t>MDRAGCC LX Equity</t>
  </si>
  <si>
    <t>AGIEGAM LX Equity</t>
  </si>
  <si>
    <t>SCHBAII HK Equity</t>
  </si>
  <si>
    <t>ERD3 GZ Equity</t>
  </si>
  <si>
    <t>HSBBZEB LX Equity</t>
  </si>
  <si>
    <t>HSBBEBU LX Equity</t>
  </si>
  <si>
    <t>HSASPAM LX Equity</t>
  </si>
  <si>
    <t>SCAAHCD HK Equity</t>
  </si>
  <si>
    <t>SCAAHCA HK Equity</t>
  </si>
  <si>
    <t>HSBRICA LX Equity</t>
  </si>
  <si>
    <t>HSBRCIA LX Equity</t>
  </si>
  <si>
    <t>FPIH GZ Equity</t>
  </si>
  <si>
    <t>富达基金-欧洲多资产收入基金</t>
  </si>
  <si>
    <t>XU8I GR Equity</t>
  </si>
  <si>
    <t>HSBC Global Investment Funds - Global Emerging Markets Equity</t>
  </si>
  <si>
    <t>VLPARBI HK Equity</t>
  </si>
  <si>
    <t>PIEMKHP LX Equity</t>
  </si>
  <si>
    <t>CIEMBHE LX Equity</t>
  </si>
  <si>
    <t>HSB3AHS LX Equity</t>
  </si>
  <si>
    <t>HWS3AMS LX Equity</t>
  </si>
  <si>
    <t>MI9E SW Equity</t>
  </si>
  <si>
    <t>AGINDD2 LX Equity</t>
  </si>
  <si>
    <t>VLCHCHH HK Equity</t>
  </si>
  <si>
    <t>CIGBDUS LX Equity</t>
  </si>
  <si>
    <t>AEIGAME LX Equity</t>
  </si>
  <si>
    <t>CIGBUSD LX Equity</t>
  </si>
  <si>
    <t>BNPGTUD LX Equity</t>
  </si>
  <si>
    <t>VLPARCI HK Equity</t>
  </si>
  <si>
    <t>IGSRGRS KY Equity</t>
  </si>
  <si>
    <t>ALIRMHK LX Equity</t>
  </si>
  <si>
    <t>ABEMIEH LX Equity</t>
  </si>
  <si>
    <t>BGGAX2J LX Equity</t>
  </si>
  <si>
    <t>MGFASGE LX Equity</t>
  </si>
  <si>
    <t>Momentum Global Funds - Harmony Portfolios Asian Growth Fund</t>
  </si>
  <si>
    <t>ALHDAMU LX Equity</t>
  </si>
  <si>
    <t>AGASMD2 LX Equity</t>
  </si>
  <si>
    <t>ABEMACU LX Equity</t>
  </si>
  <si>
    <t>ABEMAGH LX Equity</t>
  </si>
  <si>
    <t>SCAAUCA HK Equity</t>
  </si>
  <si>
    <t>HSASAMU LX Equity</t>
  </si>
  <si>
    <t>SCAAUCD HK Equity</t>
  </si>
  <si>
    <t>SCHBAUA HK Equity</t>
  </si>
  <si>
    <t>HSBASPH LX Equity</t>
  </si>
  <si>
    <t>HSBASPD LX Equity</t>
  </si>
  <si>
    <t>ALZIGIT LX Equity</t>
  </si>
  <si>
    <t>AGSCRTG LX Equity</t>
  </si>
  <si>
    <t>HSBC3AG LX Equity</t>
  </si>
  <si>
    <t>MGFASGA LX Equity</t>
  </si>
  <si>
    <t>ALLPMIU LX Equity</t>
  </si>
  <si>
    <t>ALZIGRP LX Equity</t>
  </si>
  <si>
    <t>IOFAPFD LX Equity</t>
  </si>
  <si>
    <t>Eastspring Investments - Asian Property Securities Fund</t>
  </si>
  <si>
    <t>MEREGBE LX Equity</t>
  </si>
  <si>
    <t>BlackRock Global Funds - ESG Multi-Asset Fund</t>
  </si>
  <si>
    <t>IOFAPFS LX Equity</t>
  </si>
  <si>
    <t>HS3AMFG LX Equity</t>
  </si>
  <si>
    <t>HWS3AMG LX Equity</t>
  </si>
  <si>
    <t>ALIRTUS LX Equity</t>
  </si>
  <si>
    <t>HSB3BHE LX Equity</t>
  </si>
  <si>
    <t>F7RC GR Equity</t>
  </si>
  <si>
    <t>ABGEX2A LX Equity</t>
  </si>
  <si>
    <t>ABGER1I LX Equity</t>
  </si>
  <si>
    <t>ALIRMUS LX Equity</t>
  </si>
  <si>
    <t>ABEMICH LX Equity</t>
  </si>
  <si>
    <t>IU15 GR Equity</t>
  </si>
  <si>
    <t>Invesco China Focus Equity Fund</t>
  </si>
  <si>
    <t>HSBRZAD LX Equity</t>
  </si>
  <si>
    <t>FTEUAAU LX Equity</t>
  </si>
  <si>
    <t>HSBRICE LX Equity</t>
  </si>
  <si>
    <t>ABGEZ2E LX Equity</t>
  </si>
  <si>
    <t>ALZIGPM LX Equity</t>
  </si>
  <si>
    <t>MGFASGB LX Equity</t>
  </si>
  <si>
    <t>HSDLU LX Equity</t>
  </si>
  <si>
    <t>FFEBAAE LX Equity</t>
  </si>
  <si>
    <t>ALIRH2S LX Equity</t>
  </si>
  <si>
    <t>FTEAYDU LX Equity</t>
  </si>
  <si>
    <t>SCHBACH HK Equity</t>
  </si>
  <si>
    <t>P3IB GR Equity</t>
  </si>
  <si>
    <t>GUIASCI LX Equity</t>
  </si>
  <si>
    <t>ALLDMAE LX Equity</t>
  </si>
  <si>
    <t>ALIRH2C LX Equity</t>
  </si>
  <si>
    <t>IUGH TH Equity</t>
  </si>
  <si>
    <t>景顺大中华股票基金</t>
  </si>
  <si>
    <t>ARMBPA2 LX Equity</t>
  </si>
  <si>
    <t>联博SICAV I-人民币收益加投资组合</t>
  </si>
  <si>
    <t>ALGTRIG LX Equity</t>
  </si>
  <si>
    <t>MGAFUDD LX Equity</t>
  </si>
  <si>
    <t>MIGJODE LX Equity</t>
  </si>
  <si>
    <t>INAPAAU LX Equity</t>
  </si>
  <si>
    <t>Ninety One Global Strategy Fund - Asia Pacific Equity Opportunities Fund</t>
  </si>
  <si>
    <t>HWS3AMA LX Equity</t>
  </si>
  <si>
    <t>CAPGHC4 LX Equity</t>
  </si>
  <si>
    <t>SCAAHAD HK Equity</t>
  </si>
  <si>
    <t>JSGZ GR Equity</t>
  </si>
  <si>
    <t>HS3AMHA LX Equity</t>
  </si>
  <si>
    <t>HWSAHAU LX Equity</t>
  </si>
  <si>
    <t>TEPY GR Equity</t>
  </si>
  <si>
    <t>SCHBACU HK Equity</t>
  </si>
  <si>
    <t>CIPETPC LX Equity</t>
  </si>
  <si>
    <t>HSBBRAZ LX Equity</t>
  </si>
  <si>
    <t>HSBBRAD LX Equity</t>
  </si>
  <si>
    <t>JPEMDAI LX Equity</t>
  </si>
  <si>
    <t>摩根大通新兴市场股利基金</t>
  </si>
  <si>
    <t>MGFASGC LX Equity</t>
  </si>
  <si>
    <t>XQ10 GR Equity</t>
  </si>
  <si>
    <t>VLCHCPR HK Equity</t>
  </si>
  <si>
    <t>CIEMTCJ LX Equity</t>
  </si>
  <si>
    <t>PHSIHPA HK Equity</t>
  </si>
  <si>
    <t>ABEMIBU LX Equity</t>
  </si>
  <si>
    <t>BGMIA8C LX Equity</t>
  </si>
  <si>
    <t>BNPADCL LX Equity</t>
  </si>
  <si>
    <t>F7R4 GR Equity</t>
  </si>
  <si>
    <t>CIGCGBP LX Equity</t>
  </si>
  <si>
    <t>FFEMACE LX Equity</t>
  </si>
  <si>
    <t>富达基金-新兴亚洲基金</t>
  </si>
  <si>
    <t>MEURGCA LX Equity</t>
  </si>
  <si>
    <t>FFUSGAU LX Equity</t>
  </si>
  <si>
    <t>JPMorgan Funds - US Growth Fund</t>
  </si>
  <si>
    <t>SCAAUAA HK Equity</t>
  </si>
  <si>
    <t>SCAAUAD HK Equity</t>
  </si>
  <si>
    <t>FFEMEAE LX Equity</t>
  </si>
  <si>
    <t>TEPR GR Equity</t>
  </si>
  <si>
    <t>JPEMDAD LX Equity</t>
  </si>
  <si>
    <t>HSBC3AH LX Equity</t>
  </si>
  <si>
    <t>ALZIBAU LX Equity</t>
  </si>
  <si>
    <t>MIRAPKU LX Equity</t>
  </si>
  <si>
    <t>XQ1L GR Equity</t>
  </si>
  <si>
    <t>MAAEIAG LX Equity</t>
  </si>
  <si>
    <t>IGSRSGG KY Equity</t>
  </si>
  <si>
    <t>INVESCO Select Retirement Fund - Strategic Growth Fund</t>
  </si>
  <si>
    <t>HS3AMHE LX Equity</t>
  </si>
  <si>
    <t>MAAEIDG LX Equity</t>
  </si>
  <si>
    <t>XQ1Q GR Equity</t>
  </si>
  <si>
    <t>ALIRMHA LX Equity</t>
  </si>
  <si>
    <t>HWS3AME LX Equity</t>
  </si>
  <si>
    <t>TGINIAC LX Equity</t>
  </si>
  <si>
    <t>ALZAH2C LX Equity</t>
  </si>
  <si>
    <t>AETUKEI LX Equity</t>
  </si>
  <si>
    <t>AETUKD1 LX Equity</t>
  </si>
  <si>
    <t>HSB3ADE LX Equity</t>
  </si>
  <si>
    <t>ALIGH2S LX Equity</t>
  </si>
  <si>
    <t>MI9V TH Equity</t>
  </si>
  <si>
    <t>ALLIGIT LX Equity</t>
  </si>
  <si>
    <t>P3IA GR Equity</t>
  </si>
  <si>
    <t>PARLAPV LX Equity</t>
  </si>
  <si>
    <t>MERNEDU LX Equity</t>
  </si>
  <si>
    <t>CAPGCR4 LX Equity</t>
  </si>
  <si>
    <t>CIGGA7G LX Equity</t>
  </si>
  <si>
    <t>AH8Y GR Equity</t>
  </si>
  <si>
    <t>BGMAIX2 LX Equity</t>
  </si>
  <si>
    <t>ABEMACH LX Equity</t>
  </si>
  <si>
    <t>HSBMNBP HK Equity</t>
  </si>
  <si>
    <t>HSBC Managed Balanced Fund</t>
  </si>
  <si>
    <t>ALLPH2E LX Equity</t>
  </si>
  <si>
    <t>BNEURUS LX Equity</t>
  </si>
  <si>
    <t>BNEMCRU LX Equity</t>
  </si>
  <si>
    <t>MLUDEE2 LX Equity</t>
  </si>
  <si>
    <t>贝莱德全球基金-美元高收益债券基金</t>
  </si>
  <si>
    <t>IUGM GR Equity</t>
  </si>
  <si>
    <t>INAPAIU LX Equity</t>
  </si>
  <si>
    <t>HSBZECU LX Equity</t>
  </si>
  <si>
    <t>IGSRSGS KY Equity</t>
  </si>
  <si>
    <t>MGFSTBE LX Equity</t>
  </si>
  <si>
    <t>Momentum Global Funds - Harmony Portfolios Sterling Balanced Fund</t>
  </si>
  <si>
    <t>MLLATJ2 LX Equity</t>
  </si>
  <si>
    <t>ALIGRTE LX Equity</t>
  </si>
  <si>
    <t>VLCHCAD HK Equity</t>
  </si>
  <si>
    <t>HSBZEDU LX Equity</t>
  </si>
  <si>
    <t>TES9 GR Equity</t>
  </si>
  <si>
    <t>CGGA4GB LX Equity</t>
  </si>
  <si>
    <t>CAGGAAG LX Equity</t>
  </si>
  <si>
    <t>CIPA9UA LX Equity</t>
  </si>
  <si>
    <t>ALIRMHE LX Equity</t>
  </si>
  <si>
    <t>ALLIGIE LX Equity</t>
  </si>
  <si>
    <t>MIGSJJI LX Equity</t>
  </si>
  <si>
    <t>ALAMH2N LX Equity</t>
  </si>
  <si>
    <t>BNMICRC LX Equity</t>
  </si>
  <si>
    <t>ALGTRAG LX Equity</t>
  </si>
  <si>
    <t>JFGCAIH LX Equity</t>
  </si>
  <si>
    <t>CIPELDU LX Equity</t>
  </si>
  <si>
    <t>CIGHZDC LX Equity</t>
  </si>
  <si>
    <t>XMHP GZ Equity</t>
  </si>
  <si>
    <t>MGFSTBA LX Equity</t>
  </si>
  <si>
    <t>CAGAZLG LX Equity</t>
  </si>
  <si>
    <t>SCAAIAA HK Equity</t>
  </si>
  <si>
    <t>CIGHIOC LX Equity</t>
  </si>
  <si>
    <t>JPEDAHG LX Equity</t>
  </si>
  <si>
    <t>MGHUSBE LX Equity</t>
  </si>
  <si>
    <t>Momentum Global Funds - Harmony Portfolios US Dollar Balanced Fund</t>
  </si>
  <si>
    <t>CIETLZU LX Equity</t>
  </si>
  <si>
    <t>CAMCXRH CH Equity</t>
  </si>
  <si>
    <t>华夏兴华混合型证券投资基金</t>
  </si>
  <si>
    <t>MIRAPEU LX Equity</t>
  </si>
  <si>
    <t>MI90 GR Equity</t>
  </si>
  <si>
    <t>CICHIZC LX Equity</t>
  </si>
  <si>
    <t>BNMICRA LX Equity</t>
  </si>
  <si>
    <t>BNEMARC LX Equity</t>
  </si>
  <si>
    <t>BNEMICR LX Equity</t>
  </si>
  <si>
    <t>TFGIAQH LX Equity</t>
  </si>
  <si>
    <t>CIETUSD LX Equity</t>
  </si>
  <si>
    <t>AGHYEA2 LX Equity</t>
  </si>
  <si>
    <t>RCMABRI HK Equity</t>
  </si>
  <si>
    <t>Allianz Global Investors Choice Fund - Allianz Choice Flexi Balanced Fund</t>
  </si>
  <si>
    <t>ALLDMBE LX Equity</t>
  </si>
  <si>
    <t>VLCHCRM HK Equity</t>
  </si>
  <si>
    <t>CAEMPUS LX Equity</t>
  </si>
  <si>
    <t>MGFUSBA LX Equity</t>
  </si>
  <si>
    <t>BGMX5GH LX Equity</t>
  </si>
  <si>
    <t>CAGGAZG LX Equity</t>
  </si>
  <si>
    <t>CAEPUSD LX Equity</t>
  </si>
  <si>
    <t>CIETR7U LX Equity</t>
  </si>
  <si>
    <t>JPEMAUD LX Equity</t>
  </si>
  <si>
    <t>MGAFEHD LX Equity</t>
  </si>
  <si>
    <t>MGFSTBB LX Equity</t>
  </si>
  <si>
    <t>BGMAX8A LX Equity</t>
  </si>
  <si>
    <t>UQ24 GR Equity</t>
  </si>
  <si>
    <t>FLEFGCA LX Equity</t>
  </si>
  <si>
    <t>JPGCAAU LX Equity</t>
  </si>
  <si>
    <t>FIDAAAU LX Equity</t>
  </si>
  <si>
    <t>富达基金-东盟基金</t>
  </si>
  <si>
    <t>CIEMZGU LX Equity</t>
  </si>
  <si>
    <t>ESHYAZD LX Equity</t>
  </si>
  <si>
    <t>瀚亚投资-美国高收益债券基金</t>
  </si>
  <si>
    <t>ACMHYAE LX Equity</t>
  </si>
  <si>
    <t>CGGAZDG LX Equity</t>
  </si>
  <si>
    <t>THONTIA LX Equity</t>
  </si>
  <si>
    <t>CIGZGBA LX Equity</t>
  </si>
  <si>
    <t>CIEMTUZ LX Equity</t>
  </si>
  <si>
    <t>FSTASIN ID Equity</t>
  </si>
  <si>
    <t>First Sentier Investors Global Umbrella Fund plc - FSSA Asia Opportunities Fund</t>
  </si>
  <si>
    <t>UQ2G GR Equity</t>
  </si>
  <si>
    <t>CIEZDUS LX Equity</t>
  </si>
  <si>
    <t>MGHUSBB LX Equity</t>
  </si>
  <si>
    <t>FFASPEY LX Equity</t>
  </si>
  <si>
    <t>NCBCHBA HK Equity</t>
  </si>
  <si>
    <t>NCB Investment Funds - NCB China Balanced Fund</t>
  </si>
  <si>
    <t>ESUHAZD LX Equity</t>
  </si>
  <si>
    <t>TEPS GR Equity</t>
  </si>
  <si>
    <t>AGLTR2A LX Equity</t>
  </si>
  <si>
    <t>TGINAAC LX Equity</t>
  </si>
  <si>
    <t>MGLOAEE LX Equity</t>
  </si>
  <si>
    <t>TGINADI LX Equity</t>
  </si>
  <si>
    <t>MIGSJJE LX Equity</t>
  </si>
  <si>
    <t>AXAIAUS LX Equity</t>
  </si>
  <si>
    <t>BGMAI2U LX Equity</t>
  </si>
  <si>
    <t>ALIGAH2 LX Equity</t>
  </si>
  <si>
    <t>BAGIGAG ID Equity</t>
  </si>
  <si>
    <t>MIRAPAU LX Equity</t>
  </si>
  <si>
    <t>AGMAII1 LX Equity</t>
  </si>
  <si>
    <t>MGFSTBC LX Equity</t>
  </si>
  <si>
    <t>ALLIATH LX Equity</t>
  </si>
  <si>
    <t>INAPCIU LX Equity</t>
  </si>
  <si>
    <t>ABEMSAS LX Equity</t>
  </si>
  <si>
    <t>HAFGACH LX Equity</t>
  </si>
  <si>
    <t>HSBC Global Investment Funds - Managed Solutions - Asia Focused Growth</t>
  </si>
  <si>
    <t>AGMAIX1 LX Equity</t>
  </si>
  <si>
    <t>HSBMNGI HK Equity</t>
  </si>
  <si>
    <t>HSBJPEB LX Equity</t>
  </si>
  <si>
    <t>BGMAD2U LX Equity</t>
  </si>
  <si>
    <t>AINSY2A LX Equity</t>
  </si>
  <si>
    <t>BGMAD6U LX Equity</t>
  </si>
  <si>
    <t>VLCHAUD HK Equity</t>
  </si>
  <si>
    <t>JPGHYAH LX Equity</t>
  </si>
  <si>
    <t>摩根大通投资基金-全球高收益债券基金</t>
  </si>
  <si>
    <t>MGFUSBC LX Equity</t>
  </si>
  <si>
    <t>FIEMAAU LX Equity</t>
  </si>
  <si>
    <t>富达基金-新兴市场基金</t>
  </si>
  <si>
    <t>ABEEU2A LX Equity</t>
  </si>
  <si>
    <t>BPEMACC LX Equity</t>
  </si>
  <si>
    <t>BNEMICM LX Equity</t>
  </si>
  <si>
    <t>AXAFEFU LX Equity</t>
  </si>
  <si>
    <t>FSASOIH ID Equity</t>
  </si>
  <si>
    <t>IOFAPSD LX Equity</t>
  </si>
  <si>
    <t>VLCHNZD HK Equity</t>
  </si>
  <si>
    <t>AFRHLFU LX Equity</t>
  </si>
  <si>
    <t>PARLACC LX Equity</t>
  </si>
  <si>
    <t>PARLACD LX Equity</t>
  </si>
  <si>
    <t>IUGH GR Equity</t>
  </si>
  <si>
    <t>ABD2 SW Equity</t>
  </si>
  <si>
    <t>CIEECHS LX Equity</t>
  </si>
  <si>
    <t>AMIAI2A LX Equity</t>
  </si>
  <si>
    <t>CIETCDH LX Equity</t>
  </si>
  <si>
    <t>HSAFGAC LX Equity</t>
  </si>
  <si>
    <t>CAPGHB4 LX Equity</t>
  </si>
  <si>
    <t>JSG3 GR Equity</t>
  </si>
  <si>
    <t>CGHYBDC LX Equity</t>
  </si>
  <si>
    <t>AH8R GR Equity</t>
  </si>
  <si>
    <t>Allianz China Multi Income Plus</t>
  </si>
  <si>
    <t>F7R4 GZ Equity</t>
  </si>
  <si>
    <t>ABD4 SW Equity</t>
  </si>
  <si>
    <t>JM53 GR Equity</t>
  </si>
  <si>
    <t>MGHMLA2 LX Equity</t>
  </si>
  <si>
    <t>CES8 GR Equity</t>
  </si>
  <si>
    <t>MGAHGA1 LX Equity</t>
  </si>
  <si>
    <t>MERNEWE LX Equity</t>
  </si>
  <si>
    <t>MFGBIU1 LX Equity</t>
  </si>
  <si>
    <t>ARMBI2E LX Equity</t>
  </si>
  <si>
    <t>AH81 GR Equity</t>
  </si>
  <si>
    <t>XU8H GR Equity</t>
  </si>
  <si>
    <t>TGINNAC LX Equity</t>
  </si>
  <si>
    <t>ALSMPAA LX Equity</t>
  </si>
  <si>
    <t>FSTAITI ID Equity</t>
  </si>
  <si>
    <t>CIETOPU LX Equity</t>
  </si>
  <si>
    <t>ACDMS1A LX Equity</t>
  </si>
  <si>
    <t>CIPA9DH LX Equity</t>
  </si>
  <si>
    <t>MGLOACA LX Equity</t>
  </si>
  <si>
    <t>MERLADU LX Equity</t>
  </si>
  <si>
    <t>BRGOCPS ID Equity</t>
  </si>
  <si>
    <t>FIDASAA LX Equity</t>
  </si>
  <si>
    <t>ABEMS1A LX Equity</t>
  </si>
  <si>
    <t>THONTHI LX Equity</t>
  </si>
  <si>
    <t>ABGAPL2 LX Equity</t>
  </si>
  <si>
    <t>ABMIA2A LX Equity</t>
  </si>
  <si>
    <t>CIPETPB LX Equity</t>
  </si>
  <si>
    <t>ALLIGCT LX Equity</t>
  </si>
  <si>
    <t>AXAIHRU LX Equity</t>
  </si>
  <si>
    <t>AH82 GR Equity</t>
  </si>
  <si>
    <t>CIETBDU LX Equity</t>
  </si>
  <si>
    <t>BGMI2EH LX Equity</t>
  </si>
  <si>
    <t>AXAGAHU LX Equity</t>
  </si>
  <si>
    <t>CAPGHYD LX Equity</t>
  </si>
  <si>
    <t>ACDMIUA LX Equity</t>
  </si>
  <si>
    <t>CAPGHY6 LX Equity</t>
  </si>
  <si>
    <t>FOREGCE LX Equity</t>
  </si>
  <si>
    <t>FORECEC LX Equity</t>
  </si>
  <si>
    <t>CIPA9HG LX Equity</t>
  </si>
  <si>
    <t>AGLTED2 LX Equity</t>
  </si>
  <si>
    <t>BGMAI5G LX Equity</t>
  </si>
  <si>
    <t>CIEMTGB LX Equity</t>
  </si>
  <si>
    <t>BGMAIA2 LX Equity</t>
  </si>
  <si>
    <t>BGMA4GU LX Equity</t>
  </si>
  <si>
    <t>MERPEDU LX Equity</t>
  </si>
  <si>
    <t>AGMII1E LX Equity</t>
  </si>
  <si>
    <t>AXAFEAU LX Equity</t>
  </si>
  <si>
    <t>TGHAMEU LX Equity</t>
  </si>
  <si>
    <t>Franklin Templeton Investment Funds - Templeton Global High Yield Fund</t>
  </si>
  <si>
    <t>AGMIX1E LX Equity</t>
  </si>
  <si>
    <t>ZZR5 GR Equity</t>
  </si>
  <si>
    <t>ALTRIT2 LX Equity</t>
  </si>
  <si>
    <t>CIPPHGB LX Equity</t>
  </si>
  <si>
    <t>ALZEAWT LX Equity</t>
  </si>
  <si>
    <t>DRDTRAI LX Equity</t>
  </si>
  <si>
    <t>BGMAA5G LX Equity</t>
  </si>
  <si>
    <t>HSBEMAE LX Equity</t>
  </si>
  <si>
    <t>BGMAIA6 LX Equity</t>
  </si>
  <si>
    <t>AFRHLAC LX Equity</t>
  </si>
  <si>
    <t>ARMBA2E LX Equity</t>
  </si>
  <si>
    <t>CIEMA7H LX Equity</t>
  </si>
  <si>
    <t>CAPEMCY LX Equity</t>
  </si>
  <si>
    <t>Capital International Fund - Capital Group Emerging Markets Local Currency Debt</t>
  </si>
  <si>
    <t>BGMAD2E LX Equity</t>
  </si>
  <si>
    <t>CIEMZHG LX Equity</t>
  </si>
  <si>
    <t>BGMAD4E LX Equity</t>
  </si>
  <si>
    <t>ALAMAMR LX Equity</t>
  </si>
  <si>
    <t>Allianz Global Investors Fund - Allianz Asian Multi Income Plus</t>
  </si>
  <si>
    <t>BGMA5SH LX Equity</t>
  </si>
  <si>
    <t>BGMAA8N LX Equity</t>
  </si>
  <si>
    <t>CIEA7GB LX Equity</t>
  </si>
  <si>
    <t>ALSMPAE LX Equity</t>
  </si>
  <si>
    <t>BGMAA6S LX Equity</t>
  </si>
  <si>
    <t>CIPEZHG LX Equity</t>
  </si>
  <si>
    <t>PBILATI ID Equity</t>
  </si>
  <si>
    <t>PineBridge Latin America Equity Fund</t>
  </si>
  <si>
    <t>MLRNECA LX Equity</t>
  </si>
  <si>
    <t>AEF6 GR Equity</t>
  </si>
  <si>
    <t>ACMCONA LX Equity</t>
  </si>
  <si>
    <t>CAPA7EU LX Equity</t>
  </si>
  <si>
    <t>CIEOZDS LX Equity</t>
  </si>
  <si>
    <t>HAFGACA LX Equity</t>
  </si>
  <si>
    <t>AXGIFRD LX Equity</t>
  </si>
  <si>
    <t>BGMD4GC LX Equity</t>
  </si>
  <si>
    <t>ACMCNA2 LX Equity</t>
  </si>
  <si>
    <t>BGMAA5A LX Equity</t>
  </si>
  <si>
    <t>BGMD2CH LX Equity</t>
  </si>
  <si>
    <t>CIPETCG LX Equity</t>
  </si>
  <si>
    <t>BGMAA8G LX Equity</t>
  </si>
  <si>
    <t>AAMAH2R LX Equity</t>
  </si>
  <si>
    <t>MEMEUSD LX Equity</t>
  </si>
  <si>
    <t>CAPGER4 LX Equity</t>
  </si>
  <si>
    <t>BGMAA8C LX Equity</t>
  </si>
  <si>
    <t>AXAFRIE LX Equity</t>
  </si>
  <si>
    <t>ALZEAIT LX Equity</t>
  </si>
  <si>
    <t>IPEAAUH LX Equity</t>
  </si>
  <si>
    <t>景顺泛欧高收益基金</t>
  </si>
  <si>
    <t>MFMGBAA LX Equity</t>
  </si>
  <si>
    <t>ALLCPTE LX Equity</t>
  </si>
  <si>
    <t>CN59 GR Equity</t>
  </si>
  <si>
    <t>MERLTAI LX Equity</t>
  </si>
  <si>
    <t>BGMA8AH LX Equity</t>
  </si>
  <si>
    <t>AXGIFRC LX Equity</t>
  </si>
  <si>
    <t>HAFGACE LX Equity</t>
  </si>
  <si>
    <t>FFOCHNC LX Equity</t>
  </si>
  <si>
    <t>AXAGIRE LX Equity</t>
  </si>
  <si>
    <t>ACDMAUA LX Equity</t>
  </si>
  <si>
    <t>IPEHAMN LX Equity</t>
  </si>
  <si>
    <t>ALSMPBE LX Equity</t>
  </si>
  <si>
    <t>AGMIA1E LX Equity</t>
  </si>
  <si>
    <t>IPAM1UH LX Equity</t>
  </si>
  <si>
    <t>CN58 GR Equity</t>
  </si>
  <si>
    <t>ALTRATH LX Equity</t>
  </si>
  <si>
    <t>MLJVA2E LX Equity</t>
  </si>
  <si>
    <t>CIGHZDE LX Equity</t>
  </si>
  <si>
    <t>BRGEIEA ID Equity</t>
  </si>
  <si>
    <t>CIGHIOE LX Equity</t>
  </si>
  <si>
    <t>ALTRAMH LX Equity</t>
  </si>
  <si>
    <t>CICHIZE LX Equity</t>
  </si>
  <si>
    <t>ALLCHWE LX Equity</t>
  </si>
  <si>
    <t>AXAGIHC LX Equity</t>
  </si>
  <si>
    <t>IPEUHAU LX Equity</t>
  </si>
  <si>
    <t>MFMGBAI LX Equity</t>
  </si>
  <si>
    <t>HBRCGBA LX Equity</t>
  </si>
  <si>
    <t>HBRCGBD LX Equity</t>
  </si>
  <si>
    <t>BGMAA2E LX Equity</t>
  </si>
  <si>
    <t>HANFLXA HK Equity</t>
  </si>
  <si>
    <t>Hang Seng Financial Sector FlexiPower Fund</t>
  </si>
  <si>
    <t>TEPC GR Equity</t>
  </si>
  <si>
    <t>CIPA9DG LX Equity</t>
  </si>
  <si>
    <t>AXAGARE LX Equity</t>
  </si>
  <si>
    <t>IPEHAMC LX Equity</t>
  </si>
  <si>
    <t>BGMAA4G LX Equity</t>
  </si>
  <si>
    <t>CIPA9GB LX Equity</t>
  </si>
  <si>
    <t>FIDIJPN LX Equity</t>
  </si>
  <si>
    <t>Fidelity Funds - Institutional Japan Fund</t>
  </si>
  <si>
    <t>XQ1Y GR Equity</t>
  </si>
  <si>
    <t>AEMCBY2 LX Equity</t>
  </si>
  <si>
    <t>安本标准SICAV I-新兴市场公司债券基金</t>
  </si>
  <si>
    <t>AEMCBY1 LX Equity</t>
  </si>
  <si>
    <t>ALTRAMU LX Equity</t>
  </si>
  <si>
    <t>ABEMZZU LX Equity</t>
  </si>
  <si>
    <t>DRDTRAE LX Equity</t>
  </si>
  <si>
    <t>HSGIA3H LX Equity</t>
  </si>
  <si>
    <t>HSBC Global Investment Funds - US High Yield Bond</t>
  </si>
  <si>
    <t>JPGHBAH LX Equity</t>
  </si>
  <si>
    <t>PBILATA ID Equity</t>
  </si>
  <si>
    <t>AXAGAHC LX Equity</t>
  </si>
  <si>
    <t>DRDTRAA LX Equity</t>
  </si>
  <si>
    <t>MLATAEE LX Equity</t>
  </si>
  <si>
    <t>CIETGBP LX Equity</t>
  </si>
  <si>
    <t>ALRAAMU LX Equity</t>
  </si>
  <si>
    <t>ABUHYS1 LX Equity</t>
  </si>
  <si>
    <t>AB SICAV I - US High Yield Portfolio</t>
  </si>
  <si>
    <t>THONPAT LX Equity</t>
  </si>
  <si>
    <t>CETOZLG LX Equity</t>
  </si>
  <si>
    <t>CIEPGBP LX Equity</t>
  </si>
  <si>
    <t>CIETXR7 LX Equity</t>
  </si>
  <si>
    <t>ABDC GR Equity</t>
  </si>
  <si>
    <t>GUIIBGA LX Equity</t>
  </si>
  <si>
    <t>晋达环球策略基金-环球策略管理基金</t>
  </si>
  <si>
    <t>JPINAMC LX Equity</t>
  </si>
  <si>
    <t>JPMorgan Funds - Income Fund</t>
  </si>
  <si>
    <t>ESGCEDU LX Equity</t>
  </si>
  <si>
    <t>瀚亚投资-大中华股票基金</t>
  </si>
  <si>
    <t>INGEAAE LX Equity</t>
  </si>
  <si>
    <t>GUIGBGI LX Equity</t>
  </si>
  <si>
    <t>HUSSECI CH Equity</t>
  </si>
  <si>
    <t>华安MSCI中国股指数增强型证券投资基金</t>
  </si>
  <si>
    <t>CIEMTGZ LX Equity</t>
  </si>
  <si>
    <t>IPAMD1E LX Equity</t>
  </si>
  <si>
    <t>HSWAMHR LX Equity</t>
  </si>
  <si>
    <t>MPACEEE LX Equity</t>
  </si>
  <si>
    <t>ACMCONB LX Equity</t>
  </si>
  <si>
    <t>INPEAQE LX Equity</t>
  </si>
  <si>
    <t>MLJVEEU LX Equity</t>
  </si>
  <si>
    <t>MEMCUSD LX Equity</t>
  </si>
  <si>
    <t>BGMA4GC LX Equity</t>
  </si>
  <si>
    <t>ACMCNB2 LX Equity</t>
  </si>
  <si>
    <t>BGMAIC2 LX Equity</t>
  </si>
  <si>
    <t>MFMGBCI LX Equity</t>
  </si>
  <si>
    <t>BGMAE2H LX Equity</t>
  </si>
  <si>
    <t>BGMAE5G LX Equity</t>
  </si>
  <si>
    <t>TESA GR Equity</t>
  </si>
  <si>
    <t>ALTRAAM LX Equity</t>
  </si>
  <si>
    <t>CIEZDGB LX Equity</t>
  </si>
  <si>
    <t>JPGHYAU LX Equity</t>
  </si>
  <si>
    <t>MFMGBCR LX Equity</t>
  </si>
  <si>
    <t>JPMGHAU LX Equity</t>
  </si>
  <si>
    <t>BGMA2CH LX Equity</t>
  </si>
  <si>
    <t>BGMAAC6 LX Equity</t>
  </si>
  <si>
    <t>ASEIU1I LX Equity</t>
  </si>
  <si>
    <t>PBIGCEY ID Equity</t>
  </si>
  <si>
    <t>PineBridge Global Funds - PineBridge Greater China Equity Fund</t>
  </si>
  <si>
    <t>CIEMZGG LX Equity</t>
  </si>
  <si>
    <t>JPEHYMR HK Equity</t>
  </si>
  <si>
    <t>JPMorgan Europe High Yield Bond Fund</t>
  </si>
  <si>
    <t>XRU9 GR Equity</t>
  </si>
  <si>
    <t>JPGANZD LX Equity</t>
  </si>
  <si>
    <t>HSBRZBD LX Equity</t>
  </si>
  <si>
    <t>CGHYBDE LX Equity</t>
  </si>
  <si>
    <t>PRUUHYD LX Equity</t>
  </si>
  <si>
    <t>JPGAAUD LX Equity</t>
  </si>
  <si>
    <t>HSBRZBA LX Equity</t>
  </si>
  <si>
    <t>CAPIGB2 LX Equity</t>
  </si>
  <si>
    <t>JPGACAD LX Equity</t>
  </si>
  <si>
    <t>JHS2 GR Equity</t>
  </si>
  <si>
    <t>HSBC Global Investment Funds - US Dollar Bond</t>
  </si>
  <si>
    <t>BGMAE9E LX Equity</t>
  </si>
  <si>
    <t>CIGBGDE LX Equity</t>
  </si>
  <si>
    <t>AAMUITU LX Equity</t>
  </si>
  <si>
    <t>HSBRADS LX Equity</t>
  </si>
  <si>
    <t>HSBRAAS LX Equity</t>
  </si>
  <si>
    <t>IGFAIAG LX Equity</t>
  </si>
  <si>
    <t>MLULDEA LX Equity</t>
  </si>
  <si>
    <t>SCHSGUA HK Equity</t>
  </si>
  <si>
    <t>Schroder Stable Growth Fund</t>
  </si>
  <si>
    <t>VOYZECH HK Equity</t>
  </si>
  <si>
    <t>行健宏扬中国基金</t>
  </si>
  <si>
    <t>ABEAPZ2 LX Equity</t>
  </si>
  <si>
    <t>PBISOUI ID Equity</t>
  </si>
  <si>
    <t>PineBridge Asia ex Japan Equity Fund</t>
  </si>
  <si>
    <t>MAPEAE1 LX Equity</t>
  </si>
  <si>
    <t>MFS Meridian Funds - Asia Ex-Japan Fund</t>
  </si>
  <si>
    <t>SCHSTGA HK Equity</t>
  </si>
  <si>
    <t>BRGGEME ID Equity</t>
  </si>
  <si>
    <t>AH8M GR Equity</t>
  </si>
  <si>
    <t>ACDMBUA LX Equity</t>
  </si>
  <si>
    <t>AEMCE1I LX Equity</t>
  </si>
  <si>
    <t>BYQZ GR Equity</t>
  </si>
  <si>
    <t>FFEUHYA LX Equity</t>
  </si>
  <si>
    <t>富达基金-欧洲高收益基金</t>
  </si>
  <si>
    <t>CIHIOTE LX Equity</t>
  </si>
  <si>
    <t>INVCFEE LX Equity</t>
  </si>
  <si>
    <t>CGHIOTE LX Equity</t>
  </si>
  <si>
    <t>JPUHAHK LX Equity</t>
  </si>
  <si>
    <t>JPMorgan Funds - US High Yield Plus Bond Fund</t>
  </si>
  <si>
    <t>CGHOTDE LX Equity</t>
  </si>
  <si>
    <t>BRLDDCS ID Equity</t>
  </si>
  <si>
    <t>ALUDHWT LX Equity</t>
  </si>
  <si>
    <t>安联环球投资基金-安联美国短期高收益债券</t>
  </si>
  <si>
    <t>MFGBIG2 LX Equity</t>
  </si>
  <si>
    <t>MGFASBE LX Equity</t>
  </si>
  <si>
    <t>Momentum Global Funds - Harmony Portfolios Asian Balanced Fund</t>
  </si>
  <si>
    <t>BRGHKGE ID Equity</t>
  </si>
  <si>
    <t>ALLCHAE LX Equity</t>
  </si>
  <si>
    <t>FLEFLAI LX Equity</t>
  </si>
  <si>
    <t>MLATACA LX Equity</t>
  </si>
  <si>
    <t>JPLAAAU LX Equity</t>
  </si>
  <si>
    <t>FIDEHYA LX Equity</t>
  </si>
  <si>
    <t>GUIWBGI LX Equity</t>
  </si>
  <si>
    <t>FFLXF US Equity</t>
  </si>
  <si>
    <t>ALAMAMH LX Equity</t>
  </si>
  <si>
    <t>ALTRAMA LX Equity</t>
  </si>
  <si>
    <t>MIR30IK LX Equity</t>
  </si>
  <si>
    <t>Mirae Asset GEM Sector Leader Equity Fund</t>
  </si>
  <si>
    <t>PBISOUL ID Equity</t>
  </si>
  <si>
    <t>MIRAPIB LX Equity</t>
  </si>
  <si>
    <t>PRUGRCH LX Equity</t>
  </si>
  <si>
    <t>MPACECA LX Equity</t>
  </si>
  <si>
    <t>MLLEBNE LX Equity</t>
  </si>
  <si>
    <t>MLEMEA2 LX Equity</t>
  </si>
  <si>
    <t>贝莱德环球基金-新兴市场债券基金</t>
  </si>
  <si>
    <t>IGSRBLG KY Equity</t>
  </si>
  <si>
    <t>INVESCO Select Retirement Fund - Balanced Fund</t>
  </si>
  <si>
    <t>MGFASBA LX Equity</t>
  </si>
  <si>
    <t>ABUHYA2 LX Equity</t>
  </si>
  <si>
    <t>MLEMEA3 LX Equity</t>
  </si>
  <si>
    <t>ABEA1UI LX Equity</t>
  </si>
  <si>
    <t>FRNBAAH LX Equity</t>
  </si>
  <si>
    <t>Franklin NextStep Balanced Growth Fund</t>
  </si>
  <si>
    <t>FRNBAMH LX Equity</t>
  </si>
  <si>
    <t>ABEFRIA LX Equity</t>
  </si>
  <si>
    <t>ABEMG2A LX Equity</t>
  </si>
  <si>
    <t>ABEFRID LX Equity</t>
  </si>
  <si>
    <t>ABSHA3U LX Equity</t>
  </si>
  <si>
    <t>ALUSDIT LX Equity</t>
  </si>
  <si>
    <t>ABEACHE LX Equity</t>
  </si>
  <si>
    <t>ABEFRX1 LX Equity</t>
  </si>
  <si>
    <t>ABEFRX2 LX Equity</t>
  </si>
  <si>
    <t>TEMAAAE LX Equity</t>
  </si>
  <si>
    <t>ALUSDHP LX Equity</t>
  </si>
  <si>
    <t>ALUSDPM LX Equity</t>
  </si>
  <si>
    <t>ALASMAM LX Equity</t>
  </si>
  <si>
    <t>PCMCRHU LX Equity</t>
  </si>
  <si>
    <t>VOYZECU HK Equity</t>
  </si>
  <si>
    <t>ARMBSA2 LX Equity</t>
  </si>
  <si>
    <t>BNPCWUA LX Equity</t>
  </si>
  <si>
    <t>FH7A GR Equity</t>
  </si>
  <si>
    <t>BNY Mellon Global Funds PLC - Asian Equity Fund</t>
  </si>
  <si>
    <t>ABRMBPS LX Equity</t>
  </si>
  <si>
    <t>FFEUBAM LX Equity</t>
  </si>
  <si>
    <t>THONCCT LX Equity</t>
  </si>
  <si>
    <t>JPUHAUI LX Equity</t>
  </si>
  <si>
    <t>MLJVC2E LX Equity</t>
  </si>
  <si>
    <t>ABHYAA2 LX Equity</t>
  </si>
  <si>
    <t>JPUHYAA LX Equity</t>
  </si>
  <si>
    <t>CGGIBCC LX Equity</t>
  </si>
  <si>
    <t>HSGBAMH LX Equity</t>
  </si>
  <si>
    <t>VOYZECR HK Equity</t>
  </si>
  <si>
    <t>BYQS GR Equity</t>
  </si>
  <si>
    <t>CIEMTBG LX Equity</t>
  </si>
  <si>
    <t>ABEEHIA LX Equity</t>
  </si>
  <si>
    <t>PRUUHYB LX Equity</t>
  </si>
  <si>
    <t>MGFASBB LX Equity</t>
  </si>
  <si>
    <t>CIETBDG LX Equity</t>
  </si>
  <si>
    <t>ABEEHX2 LX Equity</t>
  </si>
  <si>
    <t>ABEEHX1 LX Equity</t>
  </si>
  <si>
    <t>PFLCLEN LX Equity</t>
  </si>
  <si>
    <t>PBIGCEA ID Equity</t>
  </si>
  <si>
    <t>ABHYIA1 LX Equity</t>
  </si>
  <si>
    <t>SCSGUAA HK Equity</t>
  </si>
  <si>
    <t>ESUHYBU LX Equity</t>
  </si>
  <si>
    <t>MERTEPI LX Equity</t>
  </si>
  <si>
    <t>ABUHYIE LX Equity</t>
  </si>
  <si>
    <t>ALAMIAM LX Equity</t>
  </si>
  <si>
    <t>ALASMAU LX Equity</t>
  </si>
  <si>
    <t>AUSHRAM LX Equity</t>
  </si>
  <si>
    <t>德盛全球投资基金-德盛美元高收益基金</t>
  </si>
  <si>
    <t>FRNBAAU LX Equity</t>
  </si>
  <si>
    <t>FRNBAMU LX Equity</t>
  </si>
  <si>
    <t>MLRLTAA LX Equity</t>
  </si>
  <si>
    <t>MLAMADS LX Equity</t>
  </si>
  <si>
    <t>IGSRBLS KY Equity</t>
  </si>
  <si>
    <t>MLEMEA1 LX Equity</t>
  </si>
  <si>
    <t>ESCECEH LX Equity</t>
  </si>
  <si>
    <t>瀚亚投资-中国股票基金</t>
  </si>
  <si>
    <t>FRNBAAS LX Equity</t>
  </si>
  <si>
    <t>ABEHYSE LX Equity</t>
  </si>
  <si>
    <t>THONJIA LX Equity</t>
  </si>
  <si>
    <t>ABCAH2A LX Equity</t>
  </si>
  <si>
    <t>ESUSHRU LX Equity</t>
  </si>
  <si>
    <t>FRNBAMS LX Equity</t>
  </si>
  <si>
    <t>HSBRZAG LX Equity</t>
  </si>
  <si>
    <t>ALAMAMS LX Equity</t>
  </si>
  <si>
    <t>MLEMBEE LX Equity</t>
  </si>
  <si>
    <t>HSGBAM2 LX Equity</t>
  </si>
  <si>
    <t>MDRAGEE LX Equity</t>
  </si>
  <si>
    <t>CGGIA4C LX Equity</t>
  </si>
  <si>
    <t>HSBZADG LX Equity</t>
  </si>
  <si>
    <t>ALQAFRI LX Equity</t>
  </si>
  <si>
    <t>Alquity SICAV - Alquity Africa Fund</t>
  </si>
  <si>
    <t>MGFASBC LX Equity</t>
  </si>
  <si>
    <t>JSGT GR Equity</t>
  </si>
  <si>
    <t>PBISOUA ID Equity</t>
  </si>
  <si>
    <t>JFPACSI HK Equity</t>
  </si>
  <si>
    <t>摩根太平洋证券基金</t>
  </si>
  <si>
    <t>TEBAMDH LX Equity</t>
  </si>
  <si>
    <t>PIEMPDU LX Equity</t>
  </si>
  <si>
    <t>PIEMSPU LX Equity</t>
  </si>
  <si>
    <t>SCHUSAA LX Equity</t>
  </si>
  <si>
    <t>Schroder International Selection Fund - US Dollar Liquidity</t>
  </si>
  <si>
    <t>CAASGAI LX Equity</t>
  </si>
  <si>
    <t>ALUP2HE LX Equity</t>
  </si>
  <si>
    <t>ALUSDAM LX Equity</t>
  </si>
  <si>
    <t>ALAMAMC LX Equity</t>
  </si>
  <si>
    <t>JFAAUTI HK Equity</t>
  </si>
  <si>
    <t>JPMorgan Australia Fund</t>
  </si>
  <si>
    <t>FSTAE3U ID Equity</t>
  </si>
  <si>
    <t>首域投资公共有限公司-亚洲股本优点基金</t>
  </si>
  <si>
    <t>FSA3AUS ID Equity</t>
  </si>
  <si>
    <t>ABEAPIA LX Equity</t>
  </si>
  <si>
    <t>ABEAPID LX Equity</t>
  </si>
  <si>
    <t>MERNADS LX Equity</t>
  </si>
  <si>
    <t>HSCGLHC ID Equity</t>
  </si>
  <si>
    <t>HSBC Global Funds ICAV - China Government Local Bond Index Fund</t>
  </si>
  <si>
    <t>ALUSDAT LX Equity</t>
  </si>
  <si>
    <t>MIR30AU LX Equity</t>
  </si>
  <si>
    <t>ABAPEX1 LX Equity</t>
  </si>
  <si>
    <t>ABAPEX2 LX Equity</t>
  </si>
  <si>
    <t>XC4E GR Equity</t>
  </si>
  <si>
    <t>富达基金-美元现金基金</t>
  </si>
  <si>
    <t>HSGAMHM LX Equity</t>
  </si>
  <si>
    <t>汇丰环球投资基金-环球高收益债券</t>
  </si>
  <si>
    <t>ALUDRHE LX Equity</t>
  </si>
  <si>
    <t>JFTHAII HK Equity</t>
  </si>
  <si>
    <t>JPMorgan Thailand Fund</t>
  </si>
  <si>
    <t>MWOTEEE LX Equity</t>
  </si>
  <si>
    <t>ABEEHYB LX Equity</t>
  </si>
  <si>
    <t>ABEEHYA LX Equity</t>
  </si>
  <si>
    <t>ABSEHA3 LX Equity</t>
  </si>
  <si>
    <t>BGUSBX2 LX Equity</t>
  </si>
  <si>
    <t>TEMAQDU LX Equity</t>
  </si>
  <si>
    <t>ABUHYAE LX Equity</t>
  </si>
  <si>
    <t>ABEFRAD LX Equity</t>
  </si>
  <si>
    <t>ABEFROA LX Equity</t>
  </si>
  <si>
    <t>CRECHGI ID Equity</t>
  </si>
  <si>
    <t>首域环球伞子基金公共有限公司-FSSA中国成长基金</t>
  </si>
  <si>
    <t>TEMBAMU LX Equity</t>
  </si>
  <si>
    <t>BRGHKU4 ID Equity</t>
  </si>
  <si>
    <t>CGGIBZC LX Equity</t>
  </si>
  <si>
    <t>IOGCAHH LX Equity</t>
  </si>
  <si>
    <t>JPUTAAH LX Equity</t>
  </si>
  <si>
    <t>MFGBAG2 LX Equity</t>
  </si>
  <si>
    <t>FIAEPIH ID Equity</t>
  </si>
  <si>
    <t>HWS2BAU LX Equity</t>
  </si>
  <si>
    <t>MEATAEE LX Equity</t>
  </si>
  <si>
    <t>ALAMAMG LX Equity</t>
  </si>
  <si>
    <t>TEMBAAU LX Equity</t>
  </si>
  <si>
    <t>HSBC2ZH LX Equity</t>
  </si>
  <si>
    <t>ALLDMAI LX Equity</t>
  </si>
  <si>
    <t>AMIAARH LX Equity</t>
  </si>
  <si>
    <t>ALUDRTH LX Equity</t>
  </si>
  <si>
    <t>HCCGHCU ID Equity</t>
  </si>
  <si>
    <t>FORBCWC LX Equity</t>
  </si>
  <si>
    <t>ABEHS1E LX Equity</t>
  </si>
  <si>
    <t>BUCGAHD HK Equity</t>
  </si>
  <si>
    <t>ABEFRS2 LX Equity</t>
  </si>
  <si>
    <t>ALQAFMI LX Equity</t>
  </si>
  <si>
    <t>PARCBWC LX Equity</t>
  </si>
  <si>
    <t>ALQAFZU LX Equity</t>
  </si>
  <si>
    <t>HWS2ZDH LX Equity</t>
  </si>
  <si>
    <t>ALQAFRA LX Equity</t>
  </si>
  <si>
    <t>ALAMAMA LX Equity</t>
  </si>
  <si>
    <t>INEMAUA LX Equity</t>
  </si>
  <si>
    <t>Ninety One Global Strategy Fund - Emerging Markets Multi-Asset Fund</t>
  </si>
  <si>
    <t>ALAMAMN LX Equity</t>
  </si>
  <si>
    <t>HWS2AMH LX Equity</t>
  </si>
  <si>
    <t>ESHYADM LX Equity</t>
  </si>
  <si>
    <t>PRUHYBA LX Equity</t>
  </si>
  <si>
    <t>PAMACED LX Equity</t>
  </si>
  <si>
    <t>BNP Paribas Funds Emerging Multi-Asset Income</t>
  </si>
  <si>
    <t>IOHYADM LX Equity</t>
  </si>
  <si>
    <t>VOYZCHD HK Equity</t>
  </si>
  <si>
    <t>FLEUSTI LX Equity</t>
  </si>
  <si>
    <t>ABHYHAT LX Equity</t>
  </si>
  <si>
    <t>ABEHI2E LX Equity</t>
  </si>
  <si>
    <t>ABSDHYS LX Equity</t>
  </si>
  <si>
    <t>联博短期高收益投资组合</t>
  </si>
  <si>
    <t>ESHYAND LX Equity</t>
  </si>
  <si>
    <t>AAMIPAM LX Equity</t>
  </si>
  <si>
    <t>ESUHAND LX Equity</t>
  </si>
  <si>
    <t>ABEHYIE LX Equity</t>
  </si>
  <si>
    <t>FSTAEPI ID Equity</t>
  </si>
  <si>
    <t>MDRAGCA LX Equity</t>
  </si>
  <si>
    <t>INUHMDU LX Equity</t>
  </si>
  <si>
    <t>Invesco US High Yield Bond Fund</t>
  </si>
  <si>
    <t>FSTAEPA ID Equity</t>
  </si>
  <si>
    <t>PRUGRCA LX Equity</t>
  </si>
  <si>
    <t>AGHI2SH LX Equity</t>
  </si>
  <si>
    <t>MANRMBI KY Equity</t>
  </si>
  <si>
    <t>Manulife Advanced Fund SPC - Renminbi Bond Segregated Portfolio</t>
  </si>
  <si>
    <t>XC4E GZ Equity</t>
  </si>
  <si>
    <t>THONJPI LX Equity</t>
  </si>
  <si>
    <t>JPIFAIH LX Equity</t>
  </si>
  <si>
    <t>ABEAUDI LX Equity</t>
  </si>
  <si>
    <t>BUCGAUD HK Equity</t>
  </si>
  <si>
    <t>THONHAT LX Equity</t>
  </si>
  <si>
    <t>CRECHOI ID Equity</t>
  </si>
  <si>
    <t>CRECHID ID Equity</t>
  </si>
  <si>
    <t>ESHYAAD LX Equity</t>
  </si>
  <si>
    <t>HWS2BCH LX Equity</t>
  </si>
  <si>
    <t>HSWS2AM LX Equity</t>
  </si>
  <si>
    <t>HSBC2AA LX Equity</t>
  </si>
  <si>
    <t>ALAMAME LX Equity</t>
  </si>
  <si>
    <t>ALUSAME LX Equity</t>
  </si>
  <si>
    <t>BUCGAUA HK Equity</t>
  </si>
  <si>
    <t>I5VD GR Equity</t>
  </si>
  <si>
    <t>Ninety One Global Strategy Fund - US Dollar Money Fund</t>
  </si>
  <si>
    <t>ESUHADM LX Equity</t>
  </si>
  <si>
    <t>AUSSDAM LX Equity</t>
  </si>
  <si>
    <t>ABEAPAD LX Equity</t>
  </si>
  <si>
    <t>MAREBAA KY Equity</t>
  </si>
  <si>
    <t>AETASEI LX Equity</t>
  </si>
  <si>
    <t>JFASDOM HK Equity</t>
  </si>
  <si>
    <t>摩根亚洲增长基金</t>
  </si>
  <si>
    <t>ALQAFRB LX Equity</t>
  </si>
  <si>
    <t>HWS2XCH LX Equity</t>
  </si>
  <si>
    <t>ALUDAH2 LX Equity</t>
  </si>
  <si>
    <t>TEP1 GR Equity</t>
  </si>
  <si>
    <t>JPINASD LX Equity</t>
  </si>
  <si>
    <t>MWOTECA LX Equity</t>
  </si>
  <si>
    <t>PBIASBI ID Equity</t>
  </si>
  <si>
    <t>PineBridge Global Funds - PineBridge Asia Dynamic Asset Allocation Fund</t>
  </si>
  <si>
    <t>CHCOAAE LX Equity</t>
  </si>
  <si>
    <t>华夏中国机会基金</t>
  </si>
  <si>
    <t>JPINCAA LX Equity</t>
  </si>
  <si>
    <t>MATACNI LX Equity</t>
  </si>
  <si>
    <t>Matthews Asia Funds - China Fund</t>
  </si>
  <si>
    <t>SCHHEAA LX Equity</t>
  </si>
  <si>
    <t>FIAEPIS ID Equity</t>
  </si>
  <si>
    <t>ABEHATE LX Equity</t>
  </si>
  <si>
    <t>ABEHA2E LX Equity</t>
  </si>
  <si>
    <t>INVPNEC LX Equity</t>
  </si>
  <si>
    <t>Invesco Nippon Small/Mid Cap Equity Fund</t>
  </si>
  <si>
    <t>ABEAPS2 LX Equity</t>
  </si>
  <si>
    <t>ABSDHS1 LX Equity</t>
  </si>
  <si>
    <t>INUHCAD LX Equity</t>
  </si>
  <si>
    <t>CMGAGTI ID Equity</t>
  </si>
  <si>
    <t>首域环球伞子基金公共有限公司 - FSSA亚洲成长基金</t>
  </si>
  <si>
    <t>JPTEAHK LX Equity</t>
  </si>
  <si>
    <t>JPMorgan Funds - Total Emerging Markets Income Fund</t>
  </si>
  <si>
    <t>INUHYCA LX Equity</t>
  </si>
  <si>
    <t>ESCEAEH LX Equity</t>
  </si>
  <si>
    <t>JPINCUA LX Equity</t>
  </si>
  <si>
    <t>FFEMEAC LX Equity</t>
  </si>
  <si>
    <t>ABAPI2E LX Equity</t>
  </si>
  <si>
    <t>HSDBBZQ LX Equity</t>
  </si>
  <si>
    <t>HSGBHAU LX Equity</t>
  </si>
  <si>
    <t>HGIGHZC LX Equity</t>
  </si>
  <si>
    <t>HSACIM2 HK Equity</t>
  </si>
  <si>
    <t>ABEEHAD LX Equity</t>
  </si>
  <si>
    <t>HAMAINA HK Equity</t>
  </si>
  <si>
    <t>恒生中國內地債券基金</t>
  </si>
  <si>
    <t>ABSDHI2 LX Equity</t>
  </si>
  <si>
    <t>HSBUHZD LX Equity</t>
  </si>
  <si>
    <t>JPINAGD LX Equity</t>
  </si>
  <si>
    <t>ABEEMEC LX Equity</t>
  </si>
  <si>
    <t>MI9V SW Equity</t>
  </si>
  <si>
    <t>INEMCUA LX Equity</t>
  </si>
  <si>
    <t>ABSBGIT LX Equity</t>
  </si>
  <si>
    <t>HAMACHB HK Equity</t>
  </si>
  <si>
    <t>VOYZECA HK Equity</t>
  </si>
  <si>
    <t>I5VD GZ Equity</t>
  </si>
  <si>
    <t>ALLDMBI LX Equity</t>
  </si>
  <si>
    <t>ACMHYAI LX Equity</t>
  </si>
  <si>
    <t>INUHMDH LX Equity</t>
  </si>
  <si>
    <t>SCKUAAU LX Equity</t>
  </si>
  <si>
    <t>HWS2ADH LX Equity</t>
  </si>
  <si>
    <t>NATHIAA LX Equity</t>
  </si>
  <si>
    <t>Ostrum Euro High Income Fund</t>
  </si>
  <si>
    <t>HSDZQSG LX Equity</t>
  </si>
  <si>
    <t>HSBC2AG LX Equity</t>
  </si>
  <si>
    <t>AAXJA2D LX Equity</t>
  </si>
  <si>
    <t>JPINAAD LX Equity</t>
  </si>
  <si>
    <t>AAXJA2C LX Equity</t>
  </si>
  <si>
    <t>MFSGLIU LX Equity</t>
  </si>
  <si>
    <t>MFS全盛基金 - 稳健财富基金</t>
  </si>
  <si>
    <t>HSHIAME HK Equity</t>
  </si>
  <si>
    <t>汇丰亚洲高入息债券基金</t>
  </si>
  <si>
    <t>JPTEMAU LX Equity</t>
  </si>
  <si>
    <t>HSBZQHG LX Equity</t>
  </si>
  <si>
    <t>AUSHWTU LX Equity</t>
  </si>
  <si>
    <t>JPTAUSI LX Equity</t>
  </si>
  <si>
    <t>ABEMY2A LX Equity</t>
  </si>
  <si>
    <t>ABEMY1I LX Equity</t>
  </si>
  <si>
    <t>CAASGAS LX Equity</t>
  </si>
  <si>
    <t>CAASGDC LX Equity</t>
  </si>
  <si>
    <t>FT9T TH Equity</t>
  </si>
  <si>
    <t>HWS2AMG LX Equity</t>
  </si>
  <si>
    <t>ABSI2SH LX Equity</t>
  </si>
  <si>
    <t>SODUOLA CH Equity</t>
  </si>
  <si>
    <t>南方多利增强债券型证券投资基金</t>
  </si>
  <si>
    <t>SCHHEHC LX Equity</t>
  </si>
  <si>
    <t>HSGHYZD LX Equity</t>
  </si>
  <si>
    <t>ARMBISU LX Equity</t>
  </si>
  <si>
    <t>SCHHEA1 LX Equity</t>
  </si>
  <si>
    <t>JPEHYMA HK Equity</t>
  </si>
  <si>
    <t>ABD6 GR Equity</t>
  </si>
  <si>
    <t>ABEHC2E LX Equity</t>
  </si>
  <si>
    <t>ABEHYCE LX Equity</t>
  </si>
  <si>
    <t>HSW2BCE LX Equity</t>
  </si>
  <si>
    <t>HSZM1HJ LX Equity</t>
  </si>
  <si>
    <t>HSDZQAU LX Equity</t>
  </si>
  <si>
    <t>HSHZQ1J LX Equity</t>
  </si>
  <si>
    <t>ABEFA2A LX Equity</t>
  </si>
  <si>
    <t>CGGIBCE LX Equity</t>
  </si>
  <si>
    <t>MLUSHYA LX Equity</t>
  </si>
  <si>
    <t>JYJF GR Equity</t>
  </si>
  <si>
    <t>摩根大通基金-新兴市场债务基金</t>
  </si>
  <si>
    <t>INUHAAU LX Equity</t>
  </si>
  <si>
    <t>AUSHYIT LX Equity</t>
  </si>
  <si>
    <t>CGGHBFC LX Equity</t>
  </si>
  <si>
    <t>HSACID2 HK Equity</t>
  </si>
  <si>
    <t>MLYGHYU LX Equity</t>
  </si>
  <si>
    <t>NIFLEIG LX Equity</t>
  </si>
  <si>
    <t>HWS2AMA LX Equity</t>
  </si>
  <si>
    <t>JPEHYMH HK Equity</t>
  </si>
  <si>
    <t>ALAMITE LX Equity</t>
  </si>
  <si>
    <t>HSGHBXC LX Equity</t>
  </si>
  <si>
    <t>MEREHUI LX Equity</t>
  </si>
  <si>
    <t>ABSHAAH LX Equity</t>
  </si>
  <si>
    <t>HGSDACS LX Equity</t>
  </si>
  <si>
    <t>HSBC Global Investment Funds - Global Short Duration Bond</t>
  </si>
  <si>
    <t>ABD5 GR Equity</t>
  </si>
  <si>
    <t>ALQASU2 LX Equity</t>
  </si>
  <si>
    <t>ABSATGH LX Equity</t>
  </si>
  <si>
    <t>AUSHIAM LX Equity</t>
  </si>
  <si>
    <t>INVPNEI LX Equity</t>
  </si>
  <si>
    <t>ABSDHAT LX Equity</t>
  </si>
  <si>
    <t>ACMAIAE LX Equity</t>
  </si>
  <si>
    <t>CMGAGOI ID Equity</t>
  </si>
  <si>
    <t>HSGHYID LX Equity</t>
  </si>
  <si>
    <t>CMGAGID ID Equity</t>
  </si>
  <si>
    <t>HSGHYIC LX Equity</t>
  </si>
  <si>
    <t>FT9T GR Equity</t>
  </si>
  <si>
    <t>JPINAED LX Equity</t>
  </si>
  <si>
    <t>AUSHATH LX Equity</t>
  </si>
  <si>
    <t>MLRPEAA LX Equity</t>
  </si>
  <si>
    <t>SCKUAA1 LX Equity</t>
  </si>
  <si>
    <t>TEHYAIU LX Equity</t>
  </si>
  <si>
    <t>AETASBI LX Equity</t>
  </si>
  <si>
    <t>ABEAPEC LX Equity</t>
  </si>
  <si>
    <t>MI9W GR Equity</t>
  </si>
  <si>
    <t>TEPR SW Equity</t>
  </si>
  <si>
    <t>MERCAOI LX Equity</t>
  </si>
  <si>
    <t>HSHIAMA HK Equity</t>
  </si>
  <si>
    <t>ABSATCH LX Equity</t>
  </si>
  <si>
    <t>MI9J GR Equity</t>
  </si>
  <si>
    <t>ABSATSH LX Equity</t>
  </si>
  <si>
    <t>2UJ GR Equity</t>
  </si>
  <si>
    <t>AAPAE2A LX Equity</t>
  </si>
  <si>
    <t>ABSATUH LX Equity</t>
  </si>
  <si>
    <t>ALQAFIG LX Equity</t>
  </si>
  <si>
    <t>HSBC2AH LX Equity</t>
  </si>
  <si>
    <t>ABSI2EH LX Equity</t>
  </si>
  <si>
    <t>ABSA2SH LX Equity</t>
  </si>
  <si>
    <t>SCHHKAD LX Equity</t>
  </si>
  <si>
    <t>THONCAT LX Equity</t>
  </si>
  <si>
    <t>JPEHYMU HK Equity</t>
  </si>
  <si>
    <t>PARAHKD HK Equity</t>
  </si>
  <si>
    <t>Ping An of China SIF - RMB Bond Fund</t>
  </si>
  <si>
    <t>MUSHYEE LX Equity</t>
  </si>
  <si>
    <t>HSGHZHE LX Equity</t>
  </si>
  <si>
    <t>HSDZQEU LX Equity</t>
  </si>
  <si>
    <t>NATEHIA LX Equity</t>
  </si>
  <si>
    <t>ABEHB2E LX Equity</t>
  </si>
  <si>
    <t>HSDUAMH LX Equity</t>
  </si>
  <si>
    <t>JPTEMAH LX Equity</t>
  </si>
  <si>
    <t>MFSJEAE LX Equity</t>
  </si>
  <si>
    <t>MFS Meridian Funds - Japan Equity Fund</t>
  </si>
  <si>
    <t>JPEHYME HK Equity</t>
  </si>
  <si>
    <t>ARMBS1U LX Equity</t>
  </si>
  <si>
    <t>ARMBITU LX Equity</t>
  </si>
  <si>
    <t>HWS2AME LX Equity</t>
  </si>
  <si>
    <t>HSB2ADH LX Equity</t>
  </si>
  <si>
    <t>AUSHATU LX Equity</t>
  </si>
  <si>
    <t>HS22P3R LX Equity</t>
  </si>
  <si>
    <t>HSBC Global Investment Funds - Global Corporate Fixed Term Bond 2022</t>
  </si>
  <si>
    <t>ACMHYTI LX Equity</t>
  </si>
  <si>
    <t>ACMBATE LX Equity</t>
  </si>
  <si>
    <t>MIGSJOI LX Equity</t>
  </si>
  <si>
    <t>BRGAST2 ID Equity</t>
  </si>
  <si>
    <t>Barings Global Opportunities Umbrella Fund - Barings Asia Balanced Fund</t>
  </si>
  <si>
    <t>MERHYAD LX Equity</t>
  </si>
  <si>
    <t>ABEMCDS LX Equity</t>
  </si>
  <si>
    <t>AB SICAV I - Emerging Market Corporate Debt Portfolio</t>
  </si>
  <si>
    <t>MEREYEI LX Equity</t>
  </si>
  <si>
    <t>FT9K GR Equity</t>
  </si>
  <si>
    <t>BRGASTI ID Equity</t>
  </si>
  <si>
    <t>ABRMBI2 LX Equity</t>
  </si>
  <si>
    <t>FFASIAU LX Equity</t>
  </si>
  <si>
    <t>富达基金-亚洲高收益基金</t>
  </si>
  <si>
    <t>AINI2UA LX Equity</t>
  </si>
  <si>
    <t>MEMDAE1 LX Equity</t>
  </si>
  <si>
    <t>MFS全盛基金-新兴市场债务基金</t>
  </si>
  <si>
    <t>FFASIAM LX Equity</t>
  </si>
  <si>
    <t>CHIYIAI LX Equity</t>
  </si>
  <si>
    <t>东方汇理基金-欧元高收益债券</t>
  </si>
  <si>
    <t>ABSDHC2 LX Equity</t>
  </si>
  <si>
    <t>MERAEE2 LX Equity</t>
  </si>
  <si>
    <t>贝莱德全球基金-亚洲老虎债券基金</t>
  </si>
  <si>
    <t>ACMGHYP LX Equity</t>
  </si>
  <si>
    <t>AUAMH2N LX Equity</t>
  </si>
  <si>
    <t>FIAEPIA ID Equity</t>
  </si>
  <si>
    <t>ACMHYBI LX Equity</t>
  </si>
  <si>
    <t>ALSMPAU LX Equity</t>
  </si>
  <si>
    <t>AUSHGAM LX Equity</t>
  </si>
  <si>
    <t>AUSHAAM LX Equity</t>
  </si>
  <si>
    <t>FT9K SW Equity</t>
  </si>
  <si>
    <t>HSDZQCH LX Equity</t>
  </si>
  <si>
    <t>AUSHCAM LX Equity</t>
  </si>
  <si>
    <t>INBAIAI LX Equity</t>
  </si>
  <si>
    <t>景顺亚洲资产分配基金</t>
  </si>
  <si>
    <t>AXWHACU LX Equity</t>
  </si>
  <si>
    <t>安盛世界基金 - 全球高收益债券</t>
  </si>
  <si>
    <t>ACMAMBE LX Equity</t>
  </si>
  <si>
    <t>AXGHYBA LX Equity</t>
  </si>
  <si>
    <t>XQ12 GR Equity</t>
  </si>
  <si>
    <t>HSGHYAC LX Equity</t>
  </si>
  <si>
    <t>ARMBHAT LX Equity</t>
  </si>
  <si>
    <t>AUAMH2S LX Equity</t>
  </si>
  <si>
    <t>HSBMSGP HK Equity</t>
  </si>
  <si>
    <t>HSBC Managed Stable Growth Fund</t>
  </si>
  <si>
    <t>ABSBTCH LX Equity</t>
  </si>
  <si>
    <t>ARMBHA2 LX Equity</t>
  </si>
  <si>
    <t>HSGHYAD LX Equity</t>
  </si>
  <si>
    <t>PARAUSD HK Equity</t>
  </si>
  <si>
    <t>TGHYACU LX Equity</t>
  </si>
  <si>
    <t>HCFIAMU HK Equity</t>
  </si>
  <si>
    <t>ALAMEWT LX Equity</t>
  </si>
  <si>
    <t>MERCAA2 LX Equity</t>
  </si>
  <si>
    <t>ALGLBAE LX Equity</t>
  </si>
  <si>
    <t>TEMFHYI LX Equity</t>
  </si>
  <si>
    <t>ABSHYAE LX Equity</t>
  </si>
  <si>
    <t>TGHYAMU LX Equity</t>
  </si>
  <si>
    <t>MFGCAUS LX Equity</t>
  </si>
  <si>
    <t>FT9A GR Equity</t>
  </si>
  <si>
    <t>AXWHYAH LX Equity</t>
  </si>
  <si>
    <t>TEMFHAC LX Equity</t>
  </si>
  <si>
    <t>AUSIH2E LX Equity</t>
  </si>
  <si>
    <t>ALAMH2U LX Equity</t>
  </si>
  <si>
    <t>INUHAAE LX Equity</t>
  </si>
  <si>
    <t>INUHADE LX Equity</t>
  </si>
  <si>
    <t>ALQAFAG LX Equity</t>
  </si>
  <si>
    <t>HSGYACC LX Equity</t>
  </si>
  <si>
    <t>AUSHYAT LX Equity</t>
  </si>
  <si>
    <t>MEREHYI LX Equity</t>
  </si>
  <si>
    <t>ABSATEH LX Equity</t>
  </si>
  <si>
    <t>ABRMBIS LX Equity</t>
  </si>
  <si>
    <t>HSBGCUS LX Equity</t>
  </si>
  <si>
    <t>ABSA2EH LX Equity</t>
  </si>
  <si>
    <t>ABSDHB2 LX Equity</t>
  </si>
  <si>
    <t>HSGYACG LX Equity</t>
  </si>
  <si>
    <t>MLYGHYE LX Equity</t>
  </si>
  <si>
    <t>ABSDHBT LX Equity</t>
  </si>
  <si>
    <t>MIGSJOE LX Equity</t>
  </si>
  <si>
    <t>HSGICHE LX Equity</t>
  </si>
  <si>
    <t>ALQAFBG LX Equity</t>
  </si>
  <si>
    <t>HSDUECA LX Equity</t>
  </si>
  <si>
    <t>ALEHYIT LX Equity</t>
  </si>
  <si>
    <t>IPRHY2C HK Equity</t>
  </si>
  <si>
    <t>IRHY2AA HK Equity</t>
  </si>
  <si>
    <t>ALEHYPI LX Equity</t>
  </si>
  <si>
    <t>IPRHY2A HK Equity</t>
  </si>
  <si>
    <t>DADOCGH CH Equity</t>
  </si>
  <si>
    <t>大成内需增长混合型证券投资基金</t>
  </si>
  <si>
    <t>BUSSCEA LX Equity</t>
  </si>
  <si>
    <t>BNP Paribas Funds US Short Duration Bond</t>
  </si>
  <si>
    <t>ARMBUAT LX Equity</t>
  </si>
  <si>
    <t>AUSHEAM LX Equity</t>
  </si>
  <si>
    <t>ALEHYBR LX Equity</t>
  </si>
  <si>
    <t>HSDBAMA LX Equity</t>
  </si>
  <si>
    <t>CIFDBAH CH Equity</t>
  </si>
  <si>
    <t>上投摩根双息平衡混合型证券投资基金</t>
  </si>
  <si>
    <t>NATEHRA LX Equity</t>
  </si>
  <si>
    <t>INABAIH LX Equity</t>
  </si>
  <si>
    <t>景顺亚洲灵活债券基金</t>
  </si>
  <si>
    <t>ALEHYRT LX Equity</t>
  </si>
  <si>
    <t>TEP0 GR Equity</t>
  </si>
  <si>
    <t>THAMAH1 LX Equity</t>
  </si>
  <si>
    <t>INABCAU LX Equity</t>
  </si>
  <si>
    <t>MUSHYCA LX Equity</t>
  </si>
  <si>
    <t>AUHYAHE LX Equity</t>
  </si>
  <si>
    <t>ALEHATP LX Equity</t>
  </si>
  <si>
    <t>ACMSMBI LX Equity</t>
  </si>
  <si>
    <t>MEUHYCC LX Equity</t>
  </si>
  <si>
    <t>IGACA3H LX Equity</t>
  </si>
  <si>
    <t>Ninety One Global Strategy Fund - All China Bond Fund</t>
  </si>
  <si>
    <t>JHSK GR Equity</t>
  </si>
  <si>
    <t>ASRJ GR Equity</t>
  </si>
  <si>
    <t>BNP Paribas Funds Emerging Equity</t>
  </si>
  <si>
    <t>MEREHYE LX Equity</t>
  </si>
  <si>
    <t>INASBEA LX Equity</t>
  </si>
  <si>
    <t>AINSA1I LX Equity</t>
  </si>
  <si>
    <t>MERDRAA LX Equity</t>
  </si>
  <si>
    <t>AINA2UA LX Equity</t>
  </si>
  <si>
    <t>ABEFRR2 LX Equity</t>
  </si>
  <si>
    <t>MDRGADS LX Equity</t>
  </si>
  <si>
    <t>TEMFHXA LX Equity</t>
  </si>
  <si>
    <t>CIZDCHF LX Equity</t>
  </si>
  <si>
    <t>MUSHYCD LX Equity</t>
  </si>
  <si>
    <t>MERHYID LX Equity</t>
  </si>
  <si>
    <t>MLUGEE2 LX Equity</t>
  </si>
  <si>
    <t>CIPEMZC LX Equity</t>
  </si>
  <si>
    <t>HCFIAMR HK Equity</t>
  </si>
  <si>
    <t>HCFIACR HK Equity</t>
  </si>
  <si>
    <t>CHIYICD LX Equity</t>
  </si>
  <si>
    <t>FSAE3GI ID Equity</t>
  </si>
  <si>
    <t>INABAIU LX Equity</t>
  </si>
  <si>
    <t>MFGCUSD LX Equity</t>
  </si>
  <si>
    <t>INABAAU LX Equity</t>
  </si>
  <si>
    <t>TEPX GR Equity</t>
  </si>
  <si>
    <t>IGACA3U LX Equity</t>
  </si>
  <si>
    <t>ABRMBS1 LX Equity</t>
  </si>
  <si>
    <t>CEHKBRA HK Equity</t>
  </si>
  <si>
    <t>CSOP Shen Zhou Fund - CSOP Select US Dollar Bond Fund</t>
  </si>
  <si>
    <t>ARMBCTU LX Equity</t>
  </si>
  <si>
    <t>AINFS2A LX Equity</t>
  </si>
  <si>
    <t>ABEMCI2 LX Equity</t>
  </si>
  <si>
    <t>IGSRBFA LX Equity</t>
  </si>
  <si>
    <t>HSAM3HR LX Equity</t>
  </si>
  <si>
    <t>PJAA GR Equity</t>
  </si>
  <si>
    <t>BEHA2EC LX Equity</t>
  </si>
  <si>
    <t>ARMBC2U LX Equity</t>
  </si>
  <si>
    <t>FIAEP3G ID Equity</t>
  </si>
  <si>
    <t>CGGCZAE LX Equity</t>
  </si>
  <si>
    <t>Capital Group Global Corporate Bond Fund LUX</t>
  </si>
  <si>
    <t>HSDBAME LX Equity</t>
  </si>
  <si>
    <t>AXWHYAC LX Equity</t>
  </si>
  <si>
    <t>ARMBIIT LX Equity</t>
  </si>
  <si>
    <t>MEUHCCC LX Equity</t>
  </si>
  <si>
    <t>IIBAEAD LX Equity</t>
  </si>
  <si>
    <t>景顺印度债券基金</t>
  </si>
  <si>
    <t>ABRMGI2 LX Equity</t>
  </si>
  <si>
    <t>HSBSIUD LX Equity</t>
  </si>
  <si>
    <t>ALEHYAT LX Equity</t>
  </si>
  <si>
    <t>ACMGBTE LX Equity</t>
  </si>
  <si>
    <t>HSGEEXC LX Equity</t>
  </si>
  <si>
    <t>MLERTEA LX Equity</t>
  </si>
  <si>
    <t>ALAMEUR LX Equity</t>
  </si>
  <si>
    <t>CHIYIAS LX Equity</t>
  </si>
  <si>
    <t>MLAPOCA LX Equity</t>
  </si>
  <si>
    <t>IEMCCAU LX Equity</t>
  </si>
  <si>
    <t>Invesco新兴市场公司债券基金</t>
  </si>
  <si>
    <t>MERWEE2 LX Equity</t>
  </si>
  <si>
    <t>BlackRock Global Funds - World Bond Fund</t>
  </si>
  <si>
    <t>AEIXE2A LX Equity</t>
  </si>
  <si>
    <t>NSTHIAU LX Equity</t>
  </si>
  <si>
    <t>Ostrum Short Term Global High Income Fund</t>
  </si>
  <si>
    <t>AINI2EA LX Equity</t>
  </si>
  <si>
    <t>THONHAI LX Equity</t>
  </si>
  <si>
    <t>CAECBAI LX Equity</t>
  </si>
  <si>
    <t>Amundi Funds - Global Convertible Bond</t>
  </si>
  <si>
    <t>INGTAAU LX Equity</t>
  </si>
  <si>
    <t>Ninety One Global Strategy Fund - Global Total Return Credit Fund</t>
  </si>
  <si>
    <t>HSBGEIC LX Equity</t>
  </si>
  <si>
    <t>CGGZGDE LX Equity</t>
  </si>
  <si>
    <t>CAPGHYC LX Equity</t>
  </si>
  <si>
    <t>JFPTECI HK Equity</t>
  </si>
  <si>
    <t>摩根太平洋科技基金</t>
  </si>
  <si>
    <t>FSAPIII ID Equity</t>
  </si>
  <si>
    <t>First Sentier Investors Global Umbrella Fund plc - FSSA Asia Focus Fund</t>
  </si>
  <si>
    <t>CAPGH10 LX Equity</t>
  </si>
  <si>
    <t>HSGYECH LX Equity</t>
  </si>
  <si>
    <t>CGGCZDE LX Equity</t>
  </si>
  <si>
    <t>HSBGMBC LX Equity</t>
  </si>
  <si>
    <t>AEMDEA2 LX Equity</t>
  </si>
  <si>
    <t>联博FCP I - 新兴市场债务投资组合</t>
  </si>
  <si>
    <t>IGAAI3A LX Equity</t>
  </si>
  <si>
    <t>NEFMBRH HK Equity</t>
  </si>
  <si>
    <t>New Capital Wealthy Nations Fixed Maturity Bond Fund 2024</t>
  </si>
  <si>
    <t>FSAEIAG ID Equity</t>
  </si>
  <si>
    <t>TEMFAIA LX Equity</t>
  </si>
  <si>
    <t>ZSRP GR Equity</t>
  </si>
  <si>
    <t>ABEATSH LX Equity</t>
  </si>
  <si>
    <t>ABAPER2 LX Equity</t>
  </si>
  <si>
    <t>ABEA2SH LX Equity</t>
  </si>
  <si>
    <t>ABEMCA2 LX Equity</t>
  </si>
  <si>
    <t>CAPEMCC LX Equity</t>
  </si>
  <si>
    <t>ABEAASH LX Equity</t>
  </si>
  <si>
    <t>MEUHYCA LX Equity</t>
  </si>
  <si>
    <t>HSBAMHR LX Equity</t>
  </si>
  <si>
    <t>PARRMBA HK Equity</t>
  </si>
  <si>
    <t>ABEFRDA LX Equity</t>
  </si>
  <si>
    <t>AGEMDEA LX Equity</t>
  </si>
  <si>
    <t>FIATRYU LX Equity</t>
  </si>
  <si>
    <t>Fidelity Funds - Asia Pacific Strategic Income Fund</t>
  </si>
  <si>
    <t>ABRMBAT LX Equity</t>
  </si>
  <si>
    <t>ABEATNH LX Equity</t>
  </si>
  <si>
    <t>ABRMBA2 LX Equity</t>
  </si>
  <si>
    <t>HSBIEUP LX Equity</t>
  </si>
  <si>
    <t>AFASBIE LX Equity</t>
  </si>
  <si>
    <t>安联灵活亚洲债券</t>
  </si>
  <si>
    <t>JHSB GR Equity</t>
  </si>
  <si>
    <t>ASRJ GZ Equity</t>
  </si>
  <si>
    <t>HSBIEMP LX Equity</t>
  </si>
  <si>
    <t>CIEMDBC LX Equity</t>
  </si>
  <si>
    <t>PEQWEXC LX Equity</t>
  </si>
  <si>
    <t>法国巴黎银行能源转型基金</t>
  </si>
  <si>
    <t>INAAI3R LX Equity</t>
  </si>
  <si>
    <t>CAPA7US LX Equity</t>
  </si>
  <si>
    <t>ABEA2CH LX Equity</t>
  </si>
  <si>
    <t>FDHGIAA LX Equity</t>
  </si>
  <si>
    <t>Fidelity Funds - Global Short Duration Income Fund</t>
  </si>
  <si>
    <t>ABEATCH LX Equity</t>
  </si>
  <si>
    <t>ABEA2GH LX Equity</t>
  </si>
  <si>
    <t>ABEA2AH LX Equity</t>
  </si>
  <si>
    <t>FDHGIAI LX Equity</t>
  </si>
  <si>
    <t>SCHCAPA HK Equity</t>
  </si>
  <si>
    <t>Schroder Capital Stable Fund</t>
  </si>
  <si>
    <t>IACE SW Equity</t>
  </si>
  <si>
    <t>Ninety One Global Strategy Fund - All China Equity Fund</t>
  </si>
  <si>
    <t>CAPGUR4 LX Equity</t>
  </si>
  <si>
    <t>INVSSGA KY Equity</t>
  </si>
  <si>
    <t>INVESCO Select Retirement Fund - Stable Growth Fund</t>
  </si>
  <si>
    <t>CGGCBEA LX Equity</t>
  </si>
  <si>
    <t>IEMCZAD LX Equity</t>
  </si>
  <si>
    <t>CAPGCHJ LX Equity</t>
  </si>
  <si>
    <t>THONHAH LX Equity</t>
  </si>
  <si>
    <t>ABEI2EH LX Equity</t>
  </si>
  <si>
    <t>ABEATAU LX Equity</t>
  </si>
  <si>
    <t>ABEATGH LX Equity</t>
  </si>
  <si>
    <t>IGSGAI3 LX Equity</t>
  </si>
  <si>
    <t>天达环球策略基金有限公司-环球多元资产收益基金</t>
  </si>
  <si>
    <t>NSTHRAU LX Equity</t>
  </si>
  <si>
    <t>MEUHYCD LX Equity</t>
  </si>
  <si>
    <t>RCFMMFH HK Equity</t>
  </si>
  <si>
    <t>Allianz Global Investors Choice Fund - Allianz RMB Money Market Fund</t>
  </si>
  <si>
    <t>AINA2EA LX Equity</t>
  </si>
  <si>
    <t>THONATH LX Equity</t>
  </si>
  <si>
    <t>ASR9 GR Equity</t>
  </si>
  <si>
    <t>FSAFIUD ID Equity</t>
  </si>
  <si>
    <t>JM5U GR Equity</t>
  </si>
  <si>
    <t>TGTRADD LX Equity</t>
  </si>
  <si>
    <t>NEFMBDU HK Equity</t>
  </si>
  <si>
    <t>NEFMBHO HK Equity</t>
  </si>
  <si>
    <t>CAECBDC LX Equity</t>
  </si>
  <si>
    <t>ARMBICT LX Equity</t>
  </si>
  <si>
    <t>PPSCHAI ID Equity</t>
  </si>
  <si>
    <t>信安环球投资-优先证券基金</t>
  </si>
  <si>
    <t>HSHAMHR LX Equity</t>
  </si>
  <si>
    <t>汇丰环球投资基金 - 环球高收益债券</t>
  </si>
  <si>
    <t>INT4279 LX Equity</t>
  </si>
  <si>
    <t>INT4280 LX Equity</t>
  </si>
  <si>
    <t>AEFZ GR Equity</t>
  </si>
  <si>
    <t>ARMBIC2 LX Equity</t>
  </si>
  <si>
    <t>ALLCHWT LX Equity</t>
  </si>
  <si>
    <t>IOCHASS LX Equity</t>
  </si>
  <si>
    <t>IEMCCEH LX Equity</t>
  </si>
  <si>
    <t>MATACGI LX Equity</t>
  </si>
  <si>
    <t>TGTAACE LX Equity</t>
  </si>
  <si>
    <t>CAECBAS LX Equity</t>
  </si>
  <si>
    <t>CAECBAC LX Equity</t>
  </si>
  <si>
    <t>TEAGAAH LX Equity</t>
  </si>
  <si>
    <t>HSBIEMI LX Equity</t>
  </si>
  <si>
    <t>HSBIEMA LX Equity</t>
  </si>
  <si>
    <t>IGAAI3U LX Equity</t>
  </si>
  <si>
    <t>CICHIZU LX Equity</t>
  </si>
  <si>
    <t>ALLCHAT LX Equity</t>
  </si>
  <si>
    <t>IGSGDAG LX Equity</t>
  </si>
  <si>
    <t>AINS2EA LX Equity</t>
  </si>
  <si>
    <t>HSMLU LX Equity</t>
  </si>
  <si>
    <t>IGSAISH LX Equity</t>
  </si>
  <si>
    <t>XQ11 GR Equity</t>
  </si>
  <si>
    <t>CIGHIOU LX Equity</t>
  </si>
  <si>
    <t>CIGHZDU LX Equity</t>
  </si>
  <si>
    <t>IGSGDAA LX Equity</t>
  </si>
  <si>
    <t>CAEMA4C LX Equity</t>
  </si>
  <si>
    <t>NOGSAHA LX Equity</t>
  </si>
  <si>
    <t>ABEAPDA LX Equity</t>
  </si>
  <si>
    <t>INLACAA LX Equity</t>
  </si>
  <si>
    <t>晋达环球策略基金-拉丁美洲公司债基金</t>
  </si>
  <si>
    <t>TEMEFAI LX Equity</t>
  </si>
  <si>
    <t>AINA2SA LX Equity</t>
  </si>
  <si>
    <t>MLJVA2U LX Equity</t>
  </si>
  <si>
    <t>CGBFDHA LX Equity</t>
  </si>
  <si>
    <t>CGGHIZS LX Equity</t>
  </si>
  <si>
    <t>THONHKI LX Equity</t>
  </si>
  <si>
    <t>NEFMBAH HK Equity</t>
  </si>
  <si>
    <t>IEMCASH LX Equity</t>
  </si>
  <si>
    <t>INLACAI LX Equity</t>
  </si>
  <si>
    <t>SCHCAUA HK Equity</t>
  </si>
  <si>
    <t>BLKA2HK LX Equity</t>
  </si>
  <si>
    <t>HSAAM30 LX Equity</t>
  </si>
  <si>
    <t>ESCEAZD LX Equity</t>
  </si>
  <si>
    <t>ABEATEH LX Equity</t>
  </si>
  <si>
    <t>MAPEIU1 LX Equity</t>
  </si>
  <si>
    <t>INGEAAU LX Equity</t>
  </si>
  <si>
    <t>CAPEMZC LX Equity</t>
  </si>
  <si>
    <t>SCHCACC HK Equity</t>
  </si>
  <si>
    <t>ICBCFXI HK Equity</t>
  </si>
  <si>
    <t>ICBC Asset Management RMB Fixed Income Fund</t>
  </si>
  <si>
    <t>CIHIZHS LX Equity</t>
  </si>
  <si>
    <t>IGMAI3G LX Equity</t>
  </si>
  <si>
    <t>ABEA2EH LX Equity</t>
  </si>
  <si>
    <t>CHIZDHS LX Equity</t>
  </si>
  <si>
    <t>IEMCRMU LX Equity</t>
  </si>
  <si>
    <t>TEMFRBI LX Equity</t>
  </si>
  <si>
    <t>THONCHN LX Equity</t>
  </si>
  <si>
    <t>BOCCONS HK Equity</t>
  </si>
  <si>
    <t>BOCHK Investment Funds - BOCHK Conservative Growth Fund</t>
  </si>
  <si>
    <t>IGSAIAH LX Equity</t>
  </si>
  <si>
    <t>TEMFREI LX Equity</t>
  </si>
  <si>
    <t>INVCFEC LX Equity</t>
  </si>
  <si>
    <t>AEMDEB2 LX Equity</t>
  </si>
  <si>
    <t>HGSHZQI LX Equity</t>
  </si>
  <si>
    <t>XQ1I GR Equity</t>
  </si>
  <si>
    <t>CIGHIHG LX Equity</t>
  </si>
  <si>
    <t>HSGSZCU LX Equity</t>
  </si>
  <si>
    <t>IPRHY2B HK Equity</t>
  </si>
  <si>
    <t>ABEAARH LX Equity</t>
  </si>
  <si>
    <t>AB FCP I-欧洲收益基金</t>
  </si>
  <si>
    <t>IRHY2BA HK Equity</t>
  </si>
  <si>
    <t>CGGHIBH LX Equity</t>
  </si>
  <si>
    <t>HSBIEME LX Equity</t>
  </si>
  <si>
    <t>HTGRMBF HK Equity</t>
  </si>
  <si>
    <t>Haitong Global RMB Fixed Income Fund</t>
  </si>
  <si>
    <t>HSBIEEC LX Equity</t>
  </si>
  <si>
    <t>CGHICHC LX Equity</t>
  </si>
  <si>
    <t>FT9B GR Equity</t>
  </si>
  <si>
    <t>ABDB GR Equity</t>
  </si>
  <si>
    <t>ABEHYSU LX Equity</t>
  </si>
  <si>
    <t>HANCHEA HK Equity</t>
  </si>
  <si>
    <t>Hang Seng China Equity Fund</t>
  </si>
  <si>
    <t>HSGXCUS LX Equity</t>
  </si>
  <si>
    <t>AGGDYAT LX Equity</t>
  </si>
  <si>
    <t>THONCIT LX Equity</t>
  </si>
  <si>
    <t>ABEEMI2 LX Equity</t>
  </si>
  <si>
    <t>ALCEPDI LX Equity</t>
  </si>
  <si>
    <t>HSHIAOR HK Equity</t>
  </si>
  <si>
    <t>AEMCBX2 LX Equity</t>
  </si>
  <si>
    <t>MLJVEUS LX Equity</t>
  </si>
  <si>
    <t>AEMCBX1 LX Equity</t>
  </si>
  <si>
    <t>MATACGA LX Equity</t>
  </si>
  <si>
    <t>FPI7 GR Equity</t>
  </si>
  <si>
    <t>富达基金-美元债券基金</t>
  </si>
  <si>
    <t>HGSAM2H LX Equity</t>
  </si>
  <si>
    <t>HSGICAU LX Equity</t>
  </si>
  <si>
    <t>ALCERTU LX Equity</t>
  </si>
  <si>
    <t>ASR9 GZ Equity</t>
  </si>
  <si>
    <t>CGHYBDU LX Equity</t>
  </si>
  <si>
    <t>INLACCA LX Equity</t>
  </si>
  <si>
    <t>FT9Y GR Equity</t>
  </si>
  <si>
    <t>BRGEMIF ID Equity</t>
  </si>
  <si>
    <t>CGGHIBU LX Equity</t>
  </si>
  <si>
    <t>CAPIGB1 LX Equity</t>
  </si>
  <si>
    <t>HS22PMH LX Equity</t>
  </si>
  <si>
    <t>ALDAAMR LX Equity</t>
  </si>
  <si>
    <t>安联环球投资者基金-安联动态亚洲高收益债券</t>
  </si>
  <si>
    <t>BAHKCIU ID Equity</t>
  </si>
  <si>
    <t>HSGHEZQ LX Equity</t>
  </si>
  <si>
    <t>CIGBGDU LX Equity</t>
  </si>
  <si>
    <t>IGSGDCG LX Equity</t>
  </si>
  <si>
    <t>TEMFRBX LX Equity</t>
  </si>
  <si>
    <t>IGMAI3E LX Equity</t>
  </si>
  <si>
    <t>INLACCI LX Equity</t>
  </si>
  <si>
    <t>HAHYACS HK Equity</t>
  </si>
  <si>
    <t>IGSGCUA LX Equity</t>
  </si>
  <si>
    <t>BGIGD4C LX Equity</t>
  </si>
  <si>
    <t>贝莱德全球基金-固定收益全球机会基金</t>
  </si>
  <si>
    <t>CGHYBHS LX Equity</t>
  </si>
  <si>
    <t>BGFII3C LX Equity</t>
  </si>
  <si>
    <t>CIPEMZE LX Equity</t>
  </si>
  <si>
    <t>CABFDHS LX Equity</t>
  </si>
  <si>
    <t>RCMGCHN LX Equity</t>
  </si>
  <si>
    <t>CIHZHEA LX Equity</t>
  </si>
  <si>
    <t>AHKDIAR LX Equity</t>
  </si>
  <si>
    <t>Allianz HKD Income</t>
  </si>
  <si>
    <t>HGSDAM2 LX Equity</t>
  </si>
  <si>
    <t>HSGSDBA LX Equity</t>
  </si>
  <si>
    <t>CGHZDHE LX Equity</t>
  </si>
  <si>
    <t>IEMCEEE LX Equity</t>
  </si>
  <si>
    <t>CGHBDHG LX Equity</t>
  </si>
  <si>
    <t>IEEIMDE LX Equity</t>
  </si>
  <si>
    <t>MAFJIHU LX Equity</t>
  </si>
  <si>
    <t>Matthews Asia Funds - Japan Fund</t>
  </si>
  <si>
    <t>ABGCOZU LX Equity</t>
  </si>
  <si>
    <t>CGHIOTU LX Equity</t>
  </si>
  <si>
    <t>XQ11 TH Equity</t>
  </si>
  <si>
    <t>CIHIOTU LX Equity</t>
  </si>
  <si>
    <t>TEPJ GR Equity</t>
  </si>
  <si>
    <t>HWS1BCA LX Equity</t>
  </si>
  <si>
    <t>HSDBBGD LX Equity</t>
  </si>
  <si>
    <t>INECAUD LX Equity</t>
  </si>
  <si>
    <t>Ninety One Global Strategy Fund - Emerging Markets Corporate Debt Fund</t>
  </si>
  <si>
    <t>MLEMUA3 LX Equity</t>
  </si>
  <si>
    <t>HS22PM2 LX Equity</t>
  </si>
  <si>
    <t>HGSDACH LX Equity</t>
  </si>
  <si>
    <t>FIDGILA LX Equity</t>
  </si>
  <si>
    <t>富达基金-环球通胀挂钩债券基金</t>
  </si>
  <si>
    <t>CAPGBHG LX Equity</t>
  </si>
  <si>
    <t>INEMCBA LX Equity</t>
  </si>
  <si>
    <t>CGBFDHG LX Equity</t>
  </si>
  <si>
    <t>CGHOTDU LX Equity</t>
  </si>
  <si>
    <t>CAPEMCE LX Equity</t>
  </si>
  <si>
    <t>HWS1AMH LX Equity</t>
  </si>
  <si>
    <t>BOCPHDP HK Equity</t>
  </si>
  <si>
    <t>CGHYBGG LX Equity</t>
  </si>
  <si>
    <t>ALACEWI LX Equity</t>
  </si>
  <si>
    <t>Allianz Global Investors Fund - Allianz All China Equity</t>
  </si>
  <si>
    <t>MLIHEA5 LX Equity</t>
  </si>
  <si>
    <t>NEFMBIU HK Equity</t>
  </si>
  <si>
    <t>HCARSAH HK Equity</t>
  </si>
  <si>
    <t>CGHIZHC LX Equity</t>
  </si>
  <si>
    <t>HSB22A2 LX Equity</t>
  </si>
  <si>
    <t>MLJVC2U LX Equity</t>
  </si>
  <si>
    <t>HGAM3HA LX Equity</t>
  </si>
  <si>
    <t>ALLCHAH LX Equity</t>
  </si>
  <si>
    <t>MLFIUA5 LX Equity</t>
  </si>
  <si>
    <t>AHKDIAI LX Equity</t>
  </si>
  <si>
    <t>ABEEMA2 LX Equity</t>
  </si>
  <si>
    <t>MFMADAA LX Equity</t>
  </si>
  <si>
    <t>HGHINCI LX Equity</t>
  </si>
  <si>
    <t>ABEEMA1 LX Equity</t>
  </si>
  <si>
    <t>ABEMCA3 LX Equity</t>
  </si>
  <si>
    <t>NEFMBOU HK Equity</t>
  </si>
  <si>
    <t>HGHINIU LX Equity</t>
  </si>
  <si>
    <t>ABEHI2U LX Equity</t>
  </si>
  <si>
    <t>ABEHYIU LX Equity</t>
  </si>
  <si>
    <t>PBISTYD ID Equity</t>
  </si>
  <si>
    <t>PineBridge Global Funds - PineBridge Global Strategic Income Fund</t>
  </si>
  <si>
    <t>TEPC SW Equity</t>
  </si>
  <si>
    <t>HSGHBDU LX Equity</t>
  </si>
  <si>
    <t>HWS1BCH LX Equity</t>
  </si>
  <si>
    <t>HSGHBCU LX Equity</t>
  </si>
  <si>
    <t>AINSR2A LX Equity</t>
  </si>
  <si>
    <t>IOFCHEJ LX Equity</t>
  </si>
  <si>
    <t>CAPEMA4 LX Equity</t>
  </si>
  <si>
    <t>BRGHKGI ID Equity</t>
  </si>
  <si>
    <t>HSWS1AM LX Equity</t>
  </si>
  <si>
    <t>PFLCLNP LX Equity</t>
  </si>
  <si>
    <t>HSMAM3R LX Equity</t>
  </si>
  <si>
    <t>HSBC Global Investment Funds - Managed Solutions - Asia Focused Conservative</t>
  </si>
  <si>
    <t>ABEEM2U LX Equity</t>
  </si>
  <si>
    <t>HSBC1AU LX Equity</t>
  </si>
  <si>
    <t>PAMCHMD LX Equity</t>
  </si>
  <si>
    <t>3096 HK Equity</t>
  </si>
  <si>
    <t>CSOP US Dollar Money Market ETF</t>
  </si>
  <si>
    <t>INVCFER LX Equity</t>
  </si>
  <si>
    <t>ARCHATU LX Equity</t>
  </si>
  <si>
    <t>THONCHI LX Equity</t>
  </si>
  <si>
    <t>CAPGHC3 LX Equity</t>
  </si>
  <si>
    <t>MLEMBUE LX Equity</t>
  </si>
  <si>
    <t>CGBFDHE LX Equity</t>
  </si>
  <si>
    <t>3011 HK Equity</t>
  </si>
  <si>
    <t>ICBC CICC USD Money Market ETF</t>
  </si>
  <si>
    <t>CIEMDBE LX Equity</t>
  </si>
  <si>
    <t>MAFJIHE LX Equity</t>
  </si>
  <si>
    <t>NCW3UIA HK Equity</t>
  </si>
  <si>
    <t>New Capital Wealthy Nations Fixed Maturity Bond Fund 2023</t>
  </si>
  <si>
    <t>HSBCAHS LX Equity</t>
  </si>
  <si>
    <t>MLEMUA1 LX Equity</t>
  </si>
  <si>
    <t>PECPDMU LX Equity</t>
  </si>
  <si>
    <t>百达 - 新兴企业债券</t>
  </si>
  <si>
    <t>ABEHATU LX Equity</t>
  </si>
  <si>
    <t>PAMAICC LX Equity</t>
  </si>
  <si>
    <t>PAMCRSM LX Equity</t>
  </si>
  <si>
    <t>CGHYBHE LX Equity</t>
  </si>
  <si>
    <t>BGIGI2C LX Equity</t>
  </si>
  <si>
    <t>PBHKDPV HK Equity</t>
  </si>
  <si>
    <t>PineBridge Hong Kong Dollar Fixed Income Fund</t>
  </si>
  <si>
    <t>FT97 GR Equity</t>
  </si>
  <si>
    <t>PAMACMD LX Equity</t>
  </si>
  <si>
    <t>HWS1AMS LX Equity</t>
  </si>
  <si>
    <t>PECBDPU LX Equity</t>
  </si>
  <si>
    <t>FT9X GR Equity</t>
  </si>
  <si>
    <t>NCW3UOA HK Equity</t>
  </si>
  <si>
    <t>CGHBDHE LX Equity</t>
  </si>
  <si>
    <t>HSAYBAC HK Equity</t>
  </si>
  <si>
    <t>ABEHA2U LX Equity</t>
  </si>
  <si>
    <t>9011 HK Equity</t>
  </si>
  <si>
    <t>CAPEMZE LX Equity</t>
  </si>
  <si>
    <t>MFLMIU1 LX Equity</t>
  </si>
  <si>
    <t>MFS全盛基金-有限期限基金</t>
  </si>
  <si>
    <t>FRNSAMH LX Equity</t>
  </si>
  <si>
    <t>Franklin NextStep Stable Growth Fund</t>
  </si>
  <si>
    <t>CAHIOA9 LX Equity</t>
  </si>
  <si>
    <t>ABGBPAA LX Equity</t>
  </si>
  <si>
    <t>MLLDBNA LX Equity</t>
  </si>
  <si>
    <t>MLULDUA LX Equity</t>
  </si>
  <si>
    <t>ABEHYAU LX Equity</t>
  </si>
  <si>
    <t>FIDILAU LX Equity</t>
  </si>
  <si>
    <t>INEMCCI LX Equity</t>
  </si>
  <si>
    <t>HSBAFAM LX Equity</t>
  </si>
  <si>
    <t>ALDAAWM LX Equity</t>
  </si>
  <si>
    <t>ABAMIAA LX Equity</t>
  </si>
  <si>
    <t>FRNSAAH LX Equity</t>
  </si>
  <si>
    <t>HSBC1AG LX Equity</t>
  </si>
  <si>
    <t>CAPA7GB LX Equity</t>
  </si>
  <si>
    <t>CIHITHE LX Equity</t>
  </si>
  <si>
    <t>ADASHYW LX Equity</t>
  </si>
  <si>
    <t>ABGCHI2 LX Equity</t>
  </si>
  <si>
    <t>IGCCADU LX Equity</t>
  </si>
  <si>
    <t>HWS1AMG LX Equity</t>
  </si>
  <si>
    <t>INEMCBC LX Equity</t>
  </si>
  <si>
    <t>CIHIOTH LX Equity</t>
  </si>
  <si>
    <t>PBHKMMP HK Equity</t>
  </si>
  <si>
    <t>PineBridge Hong Kong Dollar Money Market Fund</t>
  </si>
  <si>
    <t>PBISTRA ID Equity</t>
  </si>
  <si>
    <t>ABGCHX2 LX Equity</t>
  </si>
  <si>
    <t>CGGHA7D LX Equity</t>
  </si>
  <si>
    <t>ABAIHAT LX Equity</t>
  </si>
  <si>
    <t>HGHIBDA LX Equity</t>
  </si>
  <si>
    <t>HGHIBAD LX Equity</t>
  </si>
  <si>
    <t>HGHIBAM LX Equity</t>
  </si>
  <si>
    <t>CAPGGR4 LX Equity</t>
  </si>
  <si>
    <t>BGSDA3S LX Equity</t>
  </si>
  <si>
    <t>PAMCRAM LX Equity</t>
  </si>
  <si>
    <t>MLIHEA2 LX Equity</t>
  </si>
  <si>
    <t>MFMADCR LX Equity</t>
  </si>
  <si>
    <t>PFNLU LX Equity</t>
  </si>
  <si>
    <t>ABCAZ1I LX Equity</t>
  </si>
  <si>
    <t>PBIJSMY ID Equity</t>
  </si>
  <si>
    <t>PineBridge Global Funds - PineBridge Japan Equity Fund</t>
  </si>
  <si>
    <t>SOGMUBC LX Equity</t>
  </si>
  <si>
    <t>Amundi Funds - Cash USD</t>
  </si>
  <si>
    <t>SOGMUSD LX Equity</t>
  </si>
  <si>
    <t>JHSP GR Equity</t>
  </si>
  <si>
    <t>ABCAZ2A LX Equity</t>
  </si>
  <si>
    <t>PFLCLRU LX Equity</t>
  </si>
  <si>
    <t>INECBSA LX Equity</t>
  </si>
  <si>
    <t>景顺欧元公司债基金</t>
  </si>
  <si>
    <t>JFCHPNA HK Equity</t>
  </si>
  <si>
    <t>JPMorgan China Pioneer A-Share Fund</t>
  </si>
  <si>
    <t>HS1BCHE LX Equity</t>
  </si>
  <si>
    <t>HSHACHC LX Equity</t>
  </si>
  <si>
    <t>HSGBHYA HK Equity</t>
  </si>
  <si>
    <t>Hang Seng Global High Yield Bond Fund</t>
  </si>
  <si>
    <t>HWS1AMA LX Equity</t>
  </si>
  <si>
    <t>FRNSAMS LX Equity</t>
  </si>
  <si>
    <t>AEMAE2A LX Equity</t>
  </si>
  <si>
    <t>HSMSAFI LX Equity</t>
  </si>
  <si>
    <t>HSMSAAM LX Equity</t>
  </si>
  <si>
    <t>HGHIBSA LX Equity</t>
  </si>
  <si>
    <t>LUMMUAA ID Equity</t>
  </si>
  <si>
    <t>Legg Mason Western Asset US Government Liquidity Fund</t>
  </si>
  <si>
    <t>HGHISAM LX Equity</t>
  </si>
  <si>
    <t>PBIHKMI HK Equity</t>
  </si>
  <si>
    <t>工银瑞信稳健成长混合型证券投资基金</t>
  </si>
  <si>
    <t>ICBCCOH CH Equity</t>
  </si>
  <si>
    <t>ICBCSTH CH Equity</t>
  </si>
  <si>
    <t>Schroder US Dollar Money Fund</t>
  </si>
  <si>
    <t>LUMMAGD ID Equity</t>
  </si>
  <si>
    <t>LEGUSMA ID Equity</t>
  </si>
  <si>
    <t>工银瑞信核心价值混合型证券投资基金</t>
  </si>
  <si>
    <t>SCHMUSI HK Equity</t>
  </si>
  <si>
    <t>XQ1F SW Equity</t>
  </si>
  <si>
    <t>FRNSAAU LX Equity</t>
  </si>
  <si>
    <t>FRNSAAS LX Equity</t>
  </si>
  <si>
    <t>MIGSDCA LX Equity</t>
  </si>
  <si>
    <t>BlackRock Global Funds - US Dollar Reserve Fund</t>
  </si>
  <si>
    <t>SCHHKMI HK Equity</t>
  </si>
  <si>
    <t>Schroder Hong Kong Money Market Fund</t>
  </si>
  <si>
    <t>HHIICHE LX Equity</t>
  </si>
  <si>
    <t>HSHACHG LX Equity</t>
  </si>
  <si>
    <t>ABEHYCU LX Equity</t>
  </si>
  <si>
    <t>FRNSAMU LX Equity</t>
  </si>
  <si>
    <t>HSHBCHE LX Equity</t>
  </si>
  <si>
    <t>FPIV GZ Equity</t>
  </si>
  <si>
    <t>MAPEIG2 LX Equity</t>
  </si>
  <si>
    <t>CHCOIAU LX Equity</t>
  </si>
  <si>
    <t>HGHINBE LX Equity</t>
  </si>
  <si>
    <t>CIGHZDG LX Equity</t>
  </si>
  <si>
    <t>AWEMSAU LX Equity</t>
  </si>
  <si>
    <t>安盛环球基金-新兴市场短久期债券</t>
  </si>
  <si>
    <t>AWEMAUA LX Equity</t>
  </si>
  <si>
    <t>IOFCHEC LX Equity</t>
  </si>
  <si>
    <t>HSCH50I HK Equity</t>
  </si>
  <si>
    <t>恒生神州50指數基金</t>
  </si>
  <si>
    <t>ALAMITI LX Equity</t>
  </si>
  <si>
    <t>ABRIPA2 LX Equity</t>
  </si>
  <si>
    <t>MFMLMAA LX Equity</t>
  </si>
  <si>
    <t>AWEMAHS LX Equity</t>
  </si>
  <si>
    <t>HGHAMHA LX Equity</t>
  </si>
  <si>
    <t>CIGHIOG LX Equity</t>
  </si>
  <si>
    <t>SISULA1 LX Equity</t>
  </si>
  <si>
    <t>SISFULA LX Equity</t>
  </si>
  <si>
    <t>AEMSDAH LX Equity</t>
  </si>
  <si>
    <t>MLFIUC5 LX Equity</t>
  </si>
  <si>
    <t>CICHIZS LX Equity</t>
  </si>
  <si>
    <t>IGSRHKS KY Equity</t>
  </si>
  <si>
    <t>INVESCO Select Retirement Fund - HK$ Money Market Fund</t>
  </si>
  <si>
    <t>ESCEQRU LX Equity</t>
  </si>
  <si>
    <t>BRGHKU3 ID Equity</t>
  </si>
  <si>
    <t>PBIHKFI HK Equity</t>
  </si>
  <si>
    <t>MIGSDAG LX Equity</t>
  </si>
  <si>
    <t>AWEMAHH LX Equity</t>
  </si>
  <si>
    <t>MIGHGD2 LX Equity</t>
  </si>
  <si>
    <t>CAPEMBE LX Equity</t>
  </si>
  <si>
    <t>FEWEECA LX Equity</t>
  </si>
  <si>
    <t>FEWEECD LX Equity</t>
  </si>
  <si>
    <t>BRGGAUA ID Equity</t>
  </si>
  <si>
    <t>MLEMUC2 LX Equity</t>
  </si>
  <si>
    <t>MIGSDRE LX Equity</t>
  </si>
  <si>
    <t>PBSWECM LX Equity</t>
  </si>
  <si>
    <t>法国巴黎银行全球新兴市场债券机会基金</t>
  </si>
  <si>
    <t>FUDCAUA LX Equity</t>
  </si>
  <si>
    <t>BRGGEMI ID Equity</t>
  </si>
  <si>
    <t>ACGBPAT LX Equity</t>
  </si>
  <si>
    <t>JFGARMH HK Equity</t>
  </si>
  <si>
    <t>摩根国际债券基金</t>
  </si>
  <si>
    <t>F7RB GR Equity</t>
  </si>
  <si>
    <t>HSBC1AH LX Equity</t>
  </si>
  <si>
    <t>MLLDBNE LX Equity</t>
  </si>
  <si>
    <t>CAPEBDE LX Equity</t>
  </si>
  <si>
    <t>MFMLMAI LX Equity</t>
  </si>
  <si>
    <t>AWEMEAH LX Equity</t>
  </si>
  <si>
    <t>AWEMADA LX Equity</t>
  </si>
  <si>
    <t>FFADWAU LX Equity</t>
  </si>
  <si>
    <t>Fidelity Funds - Australian Dollar Cash Fund</t>
  </si>
  <si>
    <t>MNRIHKA LX Equity</t>
  </si>
  <si>
    <t>Manulife Global Fund - Dragon Growth Fund</t>
  </si>
  <si>
    <t>AXAGIHU LX Equity</t>
  </si>
  <si>
    <t>HSBMSTP HK Equity</t>
  </si>
  <si>
    <t>HSBC Managed Stable Fund</t>
  </si>
  <si>
    <t>AXAGIHA LX Equity</t>
  </si>
  <si>
    <t>HSHIAMH HK Equity</t>
  </si>
  <si>
    <t>AXAGIFH LX Equity</t>
  </si>
  <si>
    <t>HWS1AME LX Equity</t>
  </si>
  <si>
    <t>FT98 GR Equity</t>
  </si>
  <si>
    <t>GUIFDLA LX Equity</t>
  </si>
  <si>
    <t>GUISUSI LX Equity</t>
  </si>
  <si>
    <t>MIGSGEG LX Equity</t>
  </si>
  <si>
    <t>TEMGIAE LX Equity</t>
  </si>
  <si>
    <t>SLGILKA LX Equity</t>
  </si>
  <si>
    <t>Aberdeen Standard SICAV II-Global Inflation-Linked Government Bond</t>
  </si>
  <si>
    <t>JFGMRMH HK Equity</t>
  </si>
  <si>
    <t>CAEUCAI LX Equity</t>
  </si>
  <si>
    <t>东方汇理基金-欧洲企业债券</t>
  </si>
  <si>
    <t>MLEMUC1 LX Equity</t>
  </si>
  <si>
    <t>AXAGIHI LX Equity</t>
  </si>
  <si>
    <t>AXAGLIH LX Equity</t>
  </si>
  <si>
    <t>ABEHB2U LX Equity</t>
  </si>
  <si>
    <t>ALDAAMS LX Equity</t>
  </si>
  <si>
    <t>ABEMKZA LX Equity</t>
  </si>
  <si>
    <t>HSBAMHA LX Equity</t>
  </si>
  <si>
    <t>IOCEAHH LX Equity</t>
  </si>
  <si>
    <t>GUIFSTA LX Equity</t>
  </si>
  <si>
    <t>Ninety One Global Strategy Fund - Sterling Money Fund</t>
  </si>
  <si>
    <t>GUISSTI LX Equity</t>
  </si>
  <si>
    <t>IGSRHKG KY Equity</t>
  </si>
  <si>
    <t>FFADAAU LX Equity</t>
  </si>
  <si>
    <t>BRGGEMG ID Equity</t>
  </si>
  <si>
    <t>ASR0 GR Equity</t>
  </si>
  <si>
    <t>AJSIJPY LX Equity</t>
  </si>
  <si>
    <t>AJSIAJP LX Equity</t>
  </si>
  <si>
    <t>ABGCHS2 LX Equity</t>
  </si>
  <si>
    <t>HGHAMHE LX Equity</t>
  </si>
  <si>
    <t>PBIJSMA ID Equity</t>
  </si>
  <si>
    <t>PSHKBDR HK Equity</t>
  </si>
  <si>
    <t>Principal Life Style Fund - Principal Hong Kong Bond Fund</t>
  </si>
  <si>
    <t>TECHAAH LX Equity</t>
  </si>
  <si>
    <t>HGHADHE LX Equity</t>
  </si>
  <si>
    <t>AGIAIBT LX Equity</t>
  </si>
  <si>
    <t>AJSAX2A LX Equity</t>
  </si>
  <si>
    <t>XAYE GR Equity</t>
  </si>
  <si>
    <t>IGSACEA LX Equity</t>
  </si>
  <si>
    <t>HHIACHE LX Equity</t>
  </si>
  <si>
    <t>FT9T SW Equity</t>
  </si>
  <si>
    <t>ACMBATI LX Equity</t>
  </si>
  <si>
    <t>INUSDMC LX Equity</t>
  </si>
  <si>
    <t>SOGMEBC LX Equity</t>
  </si>
  <si>
    <t>东方汇理基金-欧元现金</t>
  </si>
  <si>
    <t>INABAMR LX Equity</t>
  </si>
  <si>
    <t>AXAGIFG LX Equity</t>
  </si>
  <si>
    <t>ALDAAMN LX Equity</t>
  </si>
  <si>
    <t>HSHIAMU HK Equity</t>
  </si>
  <si>
    <t>HSHIACU HK Equity</t>
  </si>
  <si>
    <t>HSHIAOS HK Equity</t>
  </si>
  <si>
    <t>AXAGIAA LX Equity</t>
  </si>
  <si>
    <t>SOGMEUR LX Equity</t>
  </si>
  <si>
    <t>SLCHNEA LX Equity</t>
  </si>
  <si>
    <t>Aberdeen Standard SICAV II-SLI China Equities</t>
  </si>
  <si>
    <t>ACMEIAT LX Equity</t>
  </si>
  <si>
    <t>FJ2A GR Equity</t>
  </si>
  <si>
    <t>ABIDYPS LX Equity</t>
  </si>
  <si>
    <t>AB SICAV I - Global Dynamic Bond Portfolio</t>
  </si>
  <si>
    <t>ACMAMBI LX Equity</t>
  </si>
  <si>
    <t>SISELA1 LX Equity</t>
  </si>
  <si>
    <t>Schroder International Selection Fund - EURO Liquidity</t>
  </si>
  <si>
    <t>ALAMIBI LX Equity</t>
  </si>
  <si>
    <t>ALDAAMC LX Equity</t>
  </si>
  <si>
    <t>SISFELA LX Equity</t>
  </si>
  <si>
    <t>HSHIAOC HK Equity</t>
  </si>
  <si>
    <t>ZPJP GR Equity</t>
  </si>
  <si>
    <t>AUHYIHE LX Equity</t>
  </si>
  <si>
    <t>FRSTCH3 ID Equity</t>
  </si>
  <si>
    <t>First Sentier Investors Global Umbrella Fund plc - FSSA China Focus Fund</t>
  </si>
  <si>
    <t>MERESDD LX Equity</t>
  </si>
  <si>
    <t>贝莱德全球基金-欧元短久期债券基金</t>
  </si>
  <si>
    <t>CGHYBDG LX Equity</t>
  </si>
  <si>
    <t>ABCAI1I LX Equity</t>
  </si>
  <si>
    <t>ABCAI2A LX Equity</t>
  </si>
  <si>
    <t>AXAGLAH LX Equity</t>
  </si>
  <si>
    <t>AWEMSAE LX Equity</t>
  </si>
  <si>
    <t>ESCEADM LX Equity</t>
  </si>
  <si>
    <t>CAPGHB3 LX Equity</t>
  </si>
  <si>
    <t>TEMCHAI LX Equity</t>
  </si>
  <si>
    <t>ALDAAMG LX Equity</t>
  </si>
  <si>
    <t>ACMEIRI LX Equity</t>
  </si>
  <si>
    <t>HSHIAOG HK Equity</t>
  </si>
  <si>
    <t>HSGHECH LX Equity</t>
  </si>
  <si>
    <t>MLLDBNC LX Equity</t>
  </si>
  <si>
    <t>HSBAMHE LX Equity</t>
  </si>
  <si>
    <t>HSMAMHK LX Equity</t>
  </si>
  <si>
    <t>ADAAH2A LX Equity</t>
  </si>
  <si>
    <t>HSBACHK LX Equity</t>
  </si>
  <si>
    <t>PBHKEPV HK Equity</t>
  </si>
  <si>
    <t>PineBridge Hong Kong Equity Fund</t>
  </si>
  <si>
    <t>FPIV GR Equity</t>
  </si>
  <si>
    <t>MERSGDI LX Equity</t>
  </si>
  <si>
    <t>CAEUCDC LX Equity</t>
  </si>
  <si>
    <t>AJSCA2A LX Equity</t>
  </si>
  <si>
    <t>CIGBGDG LX Equity</t>
  </si>
  <si>
    <t>FIDCDMI LX Equity</t>
  </si>
  <si>
    <t>FFECAAE LX Equity</t>
  </si>
  <si>
    <t>ABEA2CA LX Equity</t>
  </si>
  <si>
    <t>MI9P GR Equity</t>
  </si>
  <si>
    <t>HSGEMHK ID Equity</t>
  </si>
  <si>
    <t>HSBC Global Funds ICAV - Global Emerging Market Government Bond Index Fund</t>
  </si>
  <si>
    <t>AXAASDA LX Equity</t>
  </si>
  <si>
    <t>AXA World Funds - Asian Short Duration Bonds</t>
  </si>
  <si>
    <t>AXASADU LX Equity</t>
  </si>
  <si>
    <t>CGGIBCU LX Equity</t>
  </si>
  <si>
    <t>MLLDBCA LX Equity</t>
  </si>
  <si>
    <t>HSHIAOA HK Equity</t>
  </si>
  <si>
    <t>HSBMSAI HK Equity</t>
  </si>
  <si>
    <t>CAEUCAS LX Equity</t>
  </si>
  <si>
    <t>MFMLMCR LX Equity</t>
  </si>
  <si>
    <t>TCASXAH HK Equity</t>
  </si>
  <si>
    <t>Templeton China A Shares Fund</t>
  </si>
  <si>
    <t>MLYSTBE LX Equity</t>
  </si>
  <si>
    <t>IGSRCSG KY Equity</t>
  </si>
  <si>
    <t>INVESCO Select Retirement Fund - Capital Stable Fund</t>
  </si>
  <si>
    <t>AXASADH LX Equity</t>
  </si>
  <si>
    <t>AXAGIBD LX Equity</t>
  </si>
  <si>
    <t>B3F8 GR Equity</t>
  </si>
  <si>
    <t>贝莱德环球基金-新兴市场本币债券基金</t>
  </si>
  <si>
    <t>INVAORU LX Equity</t>
  </si>
  <si>
    <t>FFEUSBA LX Equity</t>
  </si>
  <si>
    <t>富达基金-欧元短期债券基金</t>
  </si>
  <si>
    <t>HSBACUS LX Equity</t>
  </si>
  <si>
    <t>MEMDIU1 LX Equity</t>
  </si>
  <si>
    <t>MLYATUA LX Equity</t>
  </si>
  <si>
    <t>HSMAFAM LX Equity</t>
  </si>
  <si>
    <t>JFASTRH HK Equity</t>
  </si>
  <si>
    <t>摩根亚洲总收益债券基金</t>
  </si>
  <si>
    <t>B3FY GR Equity</t>
  </si>
  <si>
    <t>贝莱德全球基金-欧元公司债券基金</t>
  </si>
  <si>
    <t>ABESOIA LX Equity</t>
  </si>
  <si>
    <t>ABESOID LX Equity</t>
  </si>
  <si>
    <t>HSGEMHC ID Equity</t>
  </si>
  <si>
    <t>AJSCI2E LX Equity</t>
  </si>
  <si>
    <t>BGECED2 LX Equity</t>
  </si>
  <si>
    <t>AXAGIFC LX Equity</t>
  </si>
  <si>
    <t>AXAGIFD LX Equity</t>
  </si>
  <si>
    <t>ABEMX1I LX Equity</t>
  </si>
  <si>
    <t>ABEMX2A LX Equity</t>
  </si>
  <si>
    <t>PAWDLPC LX Equity</t>
  </si>
  <si>
    <t>BNP Paribas Funds Global Inflation-Linked Bond</t>
  </si>
  <si>
    <t>AJSX2EA LX Equity</t>
  </si>
  <si>
    <t>MFMLMCI LX Equity</t>
  </si>
  <si>
    <t>HSEMBGA LX Equity</t>
  </si>
  <si>
    <t>HSEMBGD LX Equity</t>
  </si>
  <si>
    <t>IGCAI3U LX Equity</t>
  </si>
  <si>
    <t>Ninety One Global Strategy Fund - Investment Grade Corporate Bond Fund</t>
  </si>
  <si>
    <t>F7RV GR Equity</t>
  </si>
  <si>
    <t>HSHIAMR HK Equity</t>
  </si>
  <si>
    <t>PARUSDP LX Equity</t>
  </si>
  <si>
    <t>ALDAAME LX Equity</t>
  </si>
  <si>
    <t>GUIUHUB LX Equity</t>
  </si>
  <si>
    <t>PBIMULI ID Equity</t>
  </si>
  <si>
    <t>PineBridge Global Funds - PineBridge Global Bond Fund</t>
  </si>
  <si>
    <t>BGWX2NH LX Equity</t>
  </si>
  <si>
    <t>JFAHNZD HK Equity</t>
  </si>
  <si>
    <t>ABCEAE2 LX Equity</t>
  </si>
  <si>
    <t>FRSTCHI ID Equity</t>
  </si>
  <si>
    <t>JFAHCAD HK Equity</t>
  </si>
  <si>
    <t>MLLEED2 LX Equity</t>
  </si>
  <si>
    <t>JFASTRU HK Equity</t>
  </si>
  <si>
    <t>TCASXAU HK Equity</t>
  </si>
  <si>
    <t>JFASTRE HK Equity</t>
  </si>
  <si>
    <t>ASEMZE2 LX Equity</t>
  </si>
  <si>
    <t>AXAGIIH LX Equity</t>
  </si>
  <si>
    <t>IGSACAA LX Equity</t>
  </si>
  <si>
    <t>FSJIUHP ID Equity</t>
  </si>
  <si>
    <t>First Sentier Investors Global Umbrella Fund plc - FSSA Japan Equity Fund</t>
  </si>
  <si>
    <t>TEMADEU LX Equity</t>
  </si>
  <si>
    <t>AXAIBAA LX Equity</t>
  </si>
  <si>
    <t>GUIUHAS LX Equity</t>
  </si>
  <si>
    <t>AXAGAIE LX Equity</t>
  </si>
  <si>
    <t>IGSRCSS KY Equity</t>
  </si>
  <si>
    <t>MERATAI LX Equity</t>
  </si>
  <si>
    <t>ZCCUUSD HK Equity</t>
  </si>
  <si>
    <t>ZEAL Investment Series - ZEAL China Connect Fund</t>
  </si>
  <si>
    <t>MJOPADS LX Equity</t>
  </si>
  <si>
    <t>BRGGEMS ID Equity</t>
  </si>
  <si>
    <t>ESCEAND LX Equity</t>
  </si>
  <si>
    <t>CGGIBZU LX Equity</t>
  </si>
  <si>
    <t>AJSCX2C LX Equity</t>
  </si>
  <si>
    <t>ACMEIBT LX Equity</t>
  </si>
  <si>
    <t>ALGLBBI LX Equity</t>
  </si>
  <si>
    <t>MLCORA1 LX Equity</t>
  </si>
  <si>
    <t>ABABTEH LX Equity</t>
  </si>
  <si>
    <t>HAHYICU HK Equity</t>
  </si>
  <si>
    <t>PUU3723 LX Equity</t>
  </si>
  <si>
    <t>PUSDCDU LX Equity</t>
  </si>
  <si>
    <t>CGGICHJ LX Equity</t>
  </si>
  <si>
    <t>PUK3724 LX Equity</t>
  </si>
  <si>
    <t>ACMGBTI LX Equity</t>
  </si>
  <si>
    <t>ACMEIBI LX Equity</t>
  </si>
  <si>
    <t>ABCAA2A LX Equity</t>
  </si>
  <si>
    <t>MERESGE LX Equity</t>
  </si>
  <si>
    <t>MLYCBEA LX Equity</t>
  </si>
  <si>
    <t>ACMEISI LX Equity</t>
  </si>
  <si>
    <t>INACADU LX Equity</t>
  </si>
  <si>
    <t>PAWDLCC LX Equity</t>
  </si>
  <si>
    <t>CEMA4HE LX Equity</t>
  </si>
  <si>
    <t>HSBASHA LX Equity</t>
  </si>
  <si>
    <t>PAWDLCD LX Equity</t>
  </si>
  <si>
    <t>CGGIA7H LX Equity</t>
  </si>
  <si>
    <t>HAHYIM2 HK Equity</t>
  </si>
  <si>
    <t>MFSJEAU LX Equity</t>
  </si>
  <si>
    <t>AJSAS2Y LX Equity</t>
  </si>
  <si>
    <t>MASIAEE LX Equity</t>
  </si>
  <si>
    <t>LMWPAAU ID Equity</t>
  </si>
  <si>
    <t>Legg Mason Western Asset Short Duration Blue Chip Bond Fund</t>
  </si>
  <si>
    <t>TEMEFIA LX Equity</t>
  </si>
  <si>
    <t>FSJE3AJ ID Equity</t>
  </si>
  <si>
    <t>IEMHCAD LX Equity</t>
  </si>
  <si>
    <t>Ninety One Global Strategy Fund - Emerging Markets Hard Currency Debt Fund</t>
  </si>
  <si>
    <t>ACGBPBT LX Equity</t>
  </si>
  <si>
    <t>MLLEEA3 LX Equity</t>
  </si>
  <si>
    <t>AXAAHEU LX Equity</t>
  </si>
  <si>
    <t>MANCSPI KY Equity</t>
  </si>
  <si>
    <t>Manulife Advanced Fund SPC - China A Segregated Portfolio</t>
  </si>
  <si>
    <t>HAHYAMH HK Equity</t>
  </si>
  <si>
    <t>INASBCA LX Equity</t>
  </si>
  <si>
    <t>JFASTHA HK Equity</t>
  </si>
  <si>
    <t>AXAGIAH LX Equity</t>
  </si>
  <si>
    <t>JHSB TH Equity</t>
  </si>
  <si>
    <t>HSHIAOE HK Equity</t>
  </si>
  <si>
    <t>NATHIDU LX Equity</t>
  </si>
  <si>
    <t>NATHIAU LX Equity</t>
  </si>
  <si>
    <t>ESCEAAD LX Equity</t>
  </si>
  <si>
    <t>MFSEDA2 LX Equity</t>
  </si>
  <si>
    <t>IGCAACH LX Equity</t>
  </si>
  <si>
    <t>HAHYACH HK Equity</t>
  </si>
  <si>
    <t>MFRBIU1 LX Equity</t>
  </si>
  <si>
    <t>MFS全盛基金 - 美国总回报债券基金</t>
  </si>
  <si>
    <t>HSBCAME HK Equity</t>
  </si>
  <si>
    <t>MFSEDA1 LX Equity</t>
  </si>
  <si>
    <t>HSAHAHS HK Equity</t>
  </si>
  <si>
    <t>ABESOAA LX Equity</t>
  </si>
  <si>
    <t>ABESOVA LX Equity</t>
  </si>
  <si>
    <t>ABSEMA3 LX Equity</t>
  </si>
  <si>
    <t>INASAHQ LX Equity</t>
  </si>
  <si>
    <t>MLUSGMA LX Equity</t>
  </si>
  <si>
    <t>MLLEEA2 LX Equity</t>
  </si>
  <si>
    <t>TMAMDH1 LX Equity</t>
  </si>
  <si>
    <t>MANCSAA KY Equity</t>
  </si>
  <si>
    <t>HAHYAMU HK Equity</t>
  </si>
  <si>
    <t>INAAAHI LX Equity</t>
  </si>
  <si>
    <t>HAHYACU HK Equity</t>
  </si>
  <si>
    <t>ABGPSTS LX Equity</t>
  </si>
  <si>
    <t>AB SICAV I - Global Plus Fixed Income Portfolio</t>
  </si>
  <si>
    <t>HSEMAAS LX Equity</t>
  </si>
  <si>
    <t>HSEMADS LX Equity</t>
  </si>
  <si>
    <t>AJSAA2E LX Equity</t>
  </si>
  <si>
    <t>MLCOREE LX Equity</t>
  </si>
  <si>
    <t>JPEMAUH LX Equity</t>
  </si>
  <si>
    <t>AXAGIAE LX Equity</t>
  </si>
  <si>
    <t>TGTRFIA LX Equity</t>
  </si>
  <si>
    <t>PBIHKQI HK Equity</t>
  </si>
  <si>
    <t>JPEMDAH LX Equity</t>
  </si>
  <si>
    <t>MSHTGCA LX Equity</t>
  </si>
  <si>
    <t>INAMDUS LX Equity</t>
  </si>
  <si>
    <t>IABAFMU LX Equity</t>
  </si>
  <si>
    <t>ASEI1EI LX Equity</t>
  </si>
  <si>
    <t>HSBACEU LX Equity</t>
  </si>
  <si>
    <t>THONCAG LX Equity</t>
  </si>
  <si>
    <t>MERFSAI LX Equity</t>
  </si>
  <si>
    <t>ASEBXE2 LX Equity</t>
  </si>
  <si>
    <t>IABAMNH LX Equity</t>
  </si>
  <si>
    <t>GUIUHUC LX Equity</t>
  </si>
  <si>
    <t>MERWBA3 LX Equity</t>
  </si>
  <si>
    <t>JPEMAHU LX Equity</t>
  </si>
  <si>
    <t>INASBAI LX Equity</t>
  </si>
  <si>
    <t>JPEAHIC LX Equity</t>
  </si>
  <si>
    <t>AJSCA2C LX Equity</t>
  </si>
  <si>
    <t>INASBAA LX Equity</t>
  </si>
  <si>
    <t>IGHBAAH LX Equity</t>
  </si>
  <si>
    <t>PARUSDH LX Equity</t>
  </si>
  <si>
    <t>PBIMULA ID Equity</t>
  </si>
  <si>
    <t>TGTRAMH LX Equity</t>
  </si>
  <si>
    <t>JFGMHKD HK Equity</t>
  </si>
  <si>
    <t>TEMBAMH LX Equity</t>
  </si>
  <si>
    <t>CGGCBCU LX Equity</t>
  </si>
  <si>
    <t>ASEMAC2 LX Equity</t>
  </si>
  <si>
    <t>MLLEEE2 LX Equity</t>
  </si>
  <si>
    <t>TGTRAAH LX Equity</t>
  </si>
  <si>
    <t>AFAMH2R LX Equity</t>
  </si>
  <si>
    <t>IIBAZGM LX Equity</t>
  </si>
  <si>
    <t>GUIIPBA LX Equity</t>
  </si>
  <si>
    <t>Ninety One Global Strategy Fund - Target Return Bond Fund</t>
  </si>
  <si>
    <t>MASIACA LX Equity</t>
  </si>
  <si>
    <t>ABSIC1I LX Equity</t>
  </si>
  <si>
    <t>HSBCAMA HK Equity</t>
  </si>
  <si>
    <t>MERWBA1 LX Equity</t>
  </si>
  <si>
    <t>IOFUHIF LX Equity</t>
  </si>
  <si>
    <t>瀚亚投资-美国高投资级别债券基金</t>
  </si>
  <si>
    <t>MUSGOEE LX Equity</t>
  </si>
  <si>
    <t>MLLEEA1 LX Equity</t>
  </si>
  <si>
    <t>GUIGLBI LX Equity</t>
  </si>
  <si>
    <t>HSUSWDI LX Equity</t>
  </si>
  <si>
    <t>JPEMANA LX Equity</t>
  </si>
  <si>
    <t>PBIEMBI ID Equity</t>
  </si>
  <si>
    <t>PineBridge Global Emerging Markets Bond Fund</t>
  </si>
  <si>
    <t>MFSJECU LX Equity</t>
  </si>
  <si>
    <t>ACMEMC2 LX Equity</t>
  </si>
  <si>
    <t>JFGLBTI HK Equity</t>
  </si>
  <si>
    <t>JFGMUSD HK Equity</t>
  </si>
  <si>
    <t>IABAMCH LX Equity</t>
  </si>
  <si>
    <t>JFGMNZH HK Equity</t>
  </si>
  <si>
    <t>MFMRBAI LX Equity</t>
  </si>
  <si>
    <t>JPEMBAA LX Equity</t>
  </si>
  <si>
    <t>MFMRBAR LX Equity</t>
  </si>
  <si>
    <t>LMWAGBA ID Equity</t>
  </si>
  <si>
    <t>MI9C TH Equity</t>
  </si>
  <si>
    <t>贝莱德全球基金-世界黄金基金</t>
  </si>
  <si>
    <t>ABGPFS1 LX Equity</t>
  </si>
  <si>
    <t>HSUSBZD LX Equity</t>
  </si>
  <si>
    <t>HSBUSZC LX Equity</t>
  </si>
  <si>
    <t>FSCATUA ID Equity</t>
  </si>
  <si>
    <t>First Sentier Investors Global Umbrella Fund plc - FSSA China A Shares Fund</t>
  </si>
  <si>
    <t>TEUSGFI LX Equity</t>
  </si>
  <si>
    <t>JFGMCAH HK Equity</t>
  </si>
  <si>
    <t>JHSB SW Equity</t>
  </si>
  <si>
    <t>TEMEMFI LX Equity</t>
  </si>
  <si>
    <t>MASIACD LX Equity</t>
  </si>
  <si>
    <t>CGGCCHG LX Equity</t>
  </si>
  <si>
    <t>ABGPFI2 LX Equity</t>
  </si>
  <si>
    <t>2S5 GR Equity</t>
  </si>
  <si>
    <t>CGGCZUA LX Equity</t>
  </si>
  <si>
    <t>CGGZGDU LX Equity</t>
  </si>
  <si>
    <t>TEMEMAU LX Equity</t>
  </si>
  <si>
    <t>TGTRFAA LX Equity</t>
  </si>
  <si>
    <t>ABGPDL2 LX Equity</t>
  </si>
  <si>
    <t>IIBAACH LX Equity</t>
  </si>
  <si>
    <t>JFGMAUH HK Equity</t>
  </si>
  <si>
    <t>MERWBDE LX Equity</t>
  </si>
  <si>
    <t>PFEMPME LX Equity</t>
  </si>
  <si>
    <t>百达基金-新兴市场当地货币债券基金</t>
  </si>
  <si>
    <t>CGGZLDH LX Equity</t>
  </si>
  <si>
    <t>ABGPD1D LX Equity</t>
  </si>
  <si>
    <t>TEPF GR Equity</t>
  </si>
  <si>
    <t>富兰克林邓普顿投资基金 - 富兰克林生物科技发现基金</t>
  </si>
  <si>
    <t>ABGPS1D LX Equity</t>
  </si>
  <si>
    <t>MLCORC2 LX Equity</t>
  </si>
  <si>
    <t>JPJJAHU LX Equity</t>
  </si>
  <si>
    <t>CGGCZDU LX Equity</t>
  </si>
  <si>
    <t>VAPAICB KY Equity</t>
  </si>
  <si>
    <t>惠理智者之选 - 中华汇聚基金</t>
  </si>
  <si>
    <t>TFUSAMH LX Equity</t>
  </si>
  <si>
    <t>EMBDAI2 LX Equity</t>
  </si>
  <si>
    <t>Ninety One Global Strategy Fund - Emerging Markets Blended Debt Fund</t>
  </si>
  <si>
    <t>ABPI2SH LX Equity</t>
  </si>
  <si>
    <t>IEMKBDA LX Equity</t>
  </si>
  <si>
    <t>MFSEDC2 LX Equity</t>
  </si>
  <si>
    <t>MFSEDC1 LX Equity</t>
  </si>
  <si>
    <t>TGTRADH LX Equity</t>
  </si>
  <si>
    <t>ABGPST2 LX Equity</t>
  </si>
  <si>
    <t>ABGPST1 LX Equity</t>
  </si>
  <si>
    <t>TGADGHU LX Equity</t>
  </si>
  <si>
    <t>AGEMW2A LX Equity</t>
  </si>
  <si>
    <t>ABEEHR1 LX Equity</t>
  </si>
  <si>
    <t>ABEMA1I LX Equity</t>
  </si>
  <si>
    <t>HSBUSII LX Equity</t>
  </si>
  <si>
    <t>HSBUSPI LX Equity</t>
  </si>
  <si>
    <t>ABEMA2A LX Equity</t>
  </si>
  <si>
    <t>ACMEMBT LX Equity</t>
  </si>
  <si>
    <t>TFUSAAH LX Equity</t>
  </si>
  <si>
    <t>ACMEMB2 LX Equity</t>
  </si>
  <si>
    <t>HSAMHKD HK Equity</t>
  </si>
  <si>
    <t>HSBC Collective Investment Trust - HSBC China Multi-Asset Income Fund</t>
  </si>
  <si>
    <t>ZCCUHKD HK Equity</t>
  </si>
  <si>
    <t>FT9N GR Equity</t>
  </si>
  <si>
    <t>INASRAU LX Equity</t>
  </si>
  <si>
    <t>IIBAAMU LX Equity</t>
  </si>
  <si>
    <t>IIAMD1U LX Equity</t>
  </si>
  <si>
    <t>CGGZGDG LX Equity</t>
  </si>
  <si>
    <t>IGCCIEH LX Equity</t>
  </si>
  <si>
    <t>MERWAA2 LX Equity</t>
  </si>
  <si>
    <t>INVPNEE LX Equity</t>
  </si>
  <si>
    <t>NCW3UOD HK Equity</t>
  </si>
  <si>
    <t>JM5U SW Equity</t>
  </si>
  <si>
    <t>ABGCHR2 LX Equity</t>
  </si>
  <si>
    <t>MLLEEC2 LX Equity</t>
  </si>
  <si>
    <t>MUSGOCA LX Equity</t>
  </si>
  <si>
    <t>FSCAIUA ID Equity</t>
  </si>
  <si>
    <t>HSBUM2H LX Equity</t>
  </si>
  <si>
    <t>ABPATSH LX Equity</t>
  </si>
  <si>
    <t>HSAM30S HK Equity</t>
  </si>
  <si>
    <t>TEMUSGI LX Equity</t>
  </si>
  <si>
    <t>ABGPFA2 LX Equity</t>
  </si>
  <si>
    <t>HSAM3OA HK Equity</t>
  </si>
  <si>
    <t>IGSAAEH LX Equity</t>
  </si>
  <si>
    <t>INASBAH LX Equity</t>
  </si>
  <si>
    <t>HSBUSDI LX Equity</t>
  </si>
  <si>
    <t>HSBJIAS LN Equity</t>
  </si>
  <si>
    <t>汇丰银行指数追踪投资基金-日本指数基金</t>
  </si>
  <si>
    <t>IIAMD1S LX Equity</t>
  </si>
  <si>
    <t>ABEMC2A LX Equity</t>
  </si>
  <si>
    <t>HSBJICA LN Equity</t>
  </si>
  <si>
    <t>FLBHCMD LX Equity</t>
  </si>
  <si>
    <t>BNP Paribas Funds Global High Yield Bond</t>
  </si>
  <si>
    <t>HSBJICI LN Equity</t>
  </si>
  <si>
    <t>ABGPFAT LX Equity</t>
  </si>
  <si>
    <t>JP5I GR Equity</t>
  </si>
  <si>
    <t>CGGCBUA LX Equity</t>
  </si>
  <si>
    <t>PFGPDMH LX Equity</t>
  </si>
  <si>
    <t>ABPATCH LX Equity</t>
  </si>
  <si>
    <t>HSBJIIS LN Equity</t>
  </si>
  <si>
    <t>HSAMUSD HK Equity</t>
  </si>
  <si>
    <t>INBAIDH LX Equity</t>
  </si>
  <si>
    <t>ABPATGH LX Equity</t>
  </si>
  <si>
    <t>ABGPES1 LX Equity</t>
  </si>
  <si>
    <t>TGTRFBX LX Equity</t>
  </si>
  <si>
    <t>MLUSCUA LX Equity</t>
  </si>
  <si>
    <t>贝莱德环球基金-美元债券基金</t>
  </si>
  <si>
    <t>FIDUSBY LX Equity</t>
  </si>
  <si>
    <t>CGGIBCG LX Equity</t>
  </si>
  <si>
    <t>NCW3AHO HK Equity</t>
  </si>
  <si>
    <t>CGA11HE LX Equity</t>
  </si>
  <si>
    <t>MUSGIU1 LX Equity</t>
  </si>
  <si>
    <t>MFS Meridian Funds - U.S. Government Bond Fund</t>
  </si>
  <si>
    <t>ABPATAH LX Equity</t>
  </si>
  <si>
    <t>GUIGLBC LX Equity</t>
  </si>
  <si>
    <t>HSBUSDA LX Equity</t>
  </si>
  <si>
    <t>HSBUSAC LX Equity</t>
  </si>
  <si>
    <t>MEMDIG2 LX Equity</t>
  </si>
  <si>
    <t>HSBUS2U LX Equity</t>
  </si>
  <si>
    <t>MFMRBCI LX Equity</t>
  </si>
  <si>
    <t>ALFAPQH LX Equity</t>
  </si>
  <si>
    <t>MUSGOCD LX Equity</t>
  </si>
  <si>
    <t>MERWBC1 LX Equity</t>
  </si>
  <si>
    <t>AGJEI2A LX Equity</t>
  </si>
  <si>
    <t>PFIFGEA LX Equity</t>
  </si>
  <si>
    <t>PFIFPMI LX Equity</t>
  </si>
  <si>
    <t>ABEEHDD LX Equity</t>
  </si>
  <si>
    <t>ABGPE1D LX Equity</t>
  </si>
  <si>
    <t>ABGPEU2 LX Equity</t>
  </si>
  <si>
    <t>PBIEMBA ID Equity</t>
  </si>
  <si>
    <t>FFUDYUI LX Equity</t>
  </si>
  <si>
    <t>ABGPEU1 LX Equity</t>
  </si>
  <si>
    <t>CAIOLCC LX Equity</t>
  </si>
  <si>
    <t>TEMAUDI LX Equity</t>
  </si>
  <si>
    <t>IEMKBDC LX Equity</t>
  </si>
  <si>
    <t>TEPE GR Equity</t>
  </si>
  <si>
    <t>ABPI2EH LX Equity</t>
  </si>
  <si>
    <t>MERCPIA LX Equity</t>
  </si>
  <si>
    <t>ABGPFC2 LX Equity</t>
  </si>
  <si>
    <t>MFMRBCR LX Equity</t>
  </si>
  <si>
    <t>AEFX GR Equity</t>
  </si>
  <si>
    <t>GAN8 GR Equity</t>
  </si>
  <si>
    <t>Amundi Funds - Global Bond</t>
  </si>
  <si>
    <t>TGTAMDE LX Equity</t>
  </si>
  <si>
    <t>HSBUSEC LX Equity</t>
  </si>
  <si>
    <t>CGGCBZH LX Equity</t>
  </si>
  <si>
    <t>ABTJAIA LX Equity</t>
  </si>
  <si>
    <t>MLJVADS LX Equity</t>
  </si>
  <si>
    <t>ALFABIT LX Equity</t>
  </si>
  <si>
    <t>AETJX2A LX Equity</t>
  </si>
  <si>
    <t>TGRAACH LX Equity</t>
  </si>
  <si>
    <t>MFMUGAA LX Equity</t>
  </si>
  <si>
    <t>MFMUGAI LX Equity</t>
  </si>
  <si>
    <t>MUSCOEE LX Equity</t>
  </si>
  <si>
    <t>FH7W GR Equity</t>
  </si>
  <si>
    <t>纽约梅隆银行环球基金公司-环球债券基金</t>
  </si>
  <si>
    <t>ABGCHD2 LX Equity</t>
  </si>
  <si>
    <t>CGEMA15 LX Equity</t>
  </si>
  <si>
    <t>TEMUSXI LX Equity</t>
  </si>
  <si>
    <t>ABJPRGB LX Equity</t>
  </si>
  <si>
    <t>PCGHPDA LX Equity</t>
  </si>
  <si>
    <t>CIZA13U LX Equity</t>
  </si>
  <si>
    <t>ALFAPQG LX Equity</t>
  </si>
  <si>
    <t>HSAMRMB HK Equity</t>
  </si>
  <si>
    <t>TEMUSBX LX Equity</t>
  </si>
  <si>
    <t>ABPA2EH LX Equity</t>
  </si>
  <si>
    <t>CIPEMUA LX Equity</t>
  </si>
  <si>
    <t>PBBSWXC LX Equity</t>
  </si>
  <si>
    <t>AFABAMH LX Equity</t>
  </si>
  <si>
    <t>ABPATEH LX Equity</t>
  </si>
  <si>
    <t>MEMDAG2 LX Equity</t>
  </si>
  <si>
    <t>IIBAADG LX Equity</t>
  </si>
  <si>
    <t>ABAPISU LX Equity</t>
  </si>
  <si>
    <t>AB SICAV I - Asia Pacific Local Currency Debt Portfolio</t>
  </si>
  <si>
    <t>AVGAUSD LX Equity</t>
  </si>
  <si>
    <t>CIPEA4U LX Equity</t>
  </si>
  <si>
    <t>AEF4 GR Equity</t>
  </si>
  <si>
    <t>ALFMH2G LX Equity</t>
  </si>
  <si>
    <t>HCEEACE LX Equity</t>
  </si>
  <si>
    <t>FORBCEC LX Equity</t>
  </si>
  <si>
    <t>法国巴黎银行全球新兴市场本地债券基金</t>
  </si>
  <si>
    <t>AFABAMU LX Equity</t>
  </si>
  <si>
    <t>AFAATUS LX Equity</t>
  </si>
  <si>
    <t>ABPC2EH LX Equity</t>
  </si>
  <si>
    <t>PFIFGEC LX Equity</t>
  </si>
  <si>
    <t>AFABAMG LX Equity</t>
  </si>
  <si>
    <t>AFAMH2C LX Equity</t>
  </si>
  <si>
    <t>ABJEI2E LX Equity</t>
  </si>
  <si>
    <t>AJEXE2A LX Equity</t>
  </si>
  <si>
    <t>CIPEMZU LX Equity</t>
  </si>
  <si>
    <t>CIZDUSD LX Equity</t>
  </si>
  <si>
    <t>MUSCOCA LX Equity</t>
  </si>
  <si>
    <t>MUSCOCD LX Equity</t>
  </si>
  <si>
    <t>HSBCBZD LX Equity</t>
  </si>
  <si>
    <t>AFAMH2A LX Equity</t>
  </si>
  <si>
    <t>HSBCZQU LX Equity</t>
  </si>
  <si>
    <t>AFAATNZ LX Equity</t>
  </si>
  <si>
    <t>ALFMH2S LX Equity</t>
  </si>
  <si>
    <t>FEWEEPR LX Equity</t>
  </si>
  <si>
    <t>ABSEMR2 LX Equity</t>
  </si>
  <si>
    <t>JPJW GR Equity</t>
  </si>
  <si>
    <t>MI9C GR Equity</t>
  </si>
  <si>
    <t>AGJEX2C LX Equity</t>
  </si>
  <si>
    <t>HSBCBZC LX Equity</t>
  </si>
  <si>
    <t>PBIEMAD ID Equity</t>
  </si>
  <si>
    <t>HSBZQGP LX Equity</t>
  </si>
  <si>
    <t>TEAU SW Equity</t>
  </si>
  <si>
    <t>ABAPS1U LX Equity</t>
  </si>
  <si>
    <t>HSBCMAC HK Equity</t>
  </si>
  <si>
    <t>HSBC Investment Funds Trust - HSBC China Growth Fund</t>
  </si>
  <si>
    <t>PRUUHID LX Equity</t>
  </si>
  <si>
    <t>TEMGBIA LX Equity</t>
  </si>
  <si>
    <t>AETJS2Y LX Equity</t>
  </si>
  <si>
    <t>HSGGBZA LX Equity</t>
  </si>
  <si>
    <t>MFMUGCI LX Equity</t>
  </si>
  <si>
    <t>MFMUGCR LX Equity</t>
  </si>
  <si>
    <t>JR6R GR Equity</t>
  </si>
  <si>
    <t>ABAPI2U LX Equity</t>
  </si>
  <si>
    <t>CGGCBZD LX Equity</t>
  </si>
  <si>
    <t>HSBEIGZ LX Equity</t>
  </si>
  <si>
    <t>HSBC Global Investment Funds - Euro Bond</t>
  </si>
  <si>
    <t>TEMGBAM LX Equity</t>
  </si>
  <si>
    <t>MLUSGUA LX Equity</t>
  </si>
  <si>
    <t>贝莱德全球基金-环球政府债券基金</t>
  </si>
  <si>
    <t>HGGZQHJ LX Equity</t>
  </si>
  <si>
    <t>MIGDGDI LX Equity</t>
  </si>
  <si>
    <t>JHS8 GR Equity</t>
  </si>
  <si>
    <t>FTGLU LX Equity</t>
  </si>
  <si>
    <t>CGGCBZA LX Equity</t>
  </si>
  <si>
    <t>TEMGBAH LX Equity</t>
  </si>
  <si>
    <t>HSGBIHC ID Equity</t>
  </si>
  <si>
    <t>HSBC Global Funds ICAV - Global Government Bond Index Fund</t>
  </si>
  <si>
    <t>ABAPITU LX Equity</t>
  </si>
  <si>
    <t>ALFAH2E LX Equity</t>
  </si>
  <si>
    <t>ABAPI2S LX Equity</t>
  </si>
  <si>
    <t>AETJA2E LX Equity</t>
  </si>
  <si>
    <t>HSBES18 LX Equity</t>
  </si>
  <si>
    <t>IGWCCCH CH Equity</t>
  </si>
  <si>
    <t>景顺长城核心竞争力混合型证券投资基金</t>
  </si>
  <si>
    <t>CGGCZGD LX Equity</t>
  </si>
  <si>
    <t>ALFMH2E LX Equity</t>
  </si>
  <si>
    <t>CIPEMDB LX Equity</t>
  </si>
  <si>
    <t>ABDE GR Equity</t>
  </si>
  <si>
    <t>安本标准SICAV I -新兴市场本币债券基金</t>
  </si>
  <si>
    <t>PBSCHMD LX Equity</t>
  </si>
  <si>
    <t>FTGBFAC LX Equity</t>
  </si>
  <si>
    <t>MISGHDE LX Equity</t>
  </si>
  <si>
    <t>HSGIHCH ID Equity</t>
  </si>
  <si>
    <t>HSBEIGI LX Equity</t>
  </si>
  <si>
    <t>APCMIDE LX Equity</t>
  </si>
  <si>
    <t>FT9M GR Equity</t>
  </si>
  <si>
    <t>HSBZHEU LX Equity</t>
  </si>
  <si>
    <t>AETJA2C LX Equity</t>
  </si>
  <si>
    <t>CIEMBDU LX Equity</t>
  </si>
  <si>
    <t>AAPIA2U LX Equity</t>
  </si>
  <si>
    <t>MIGSDGE LX Equity</t>
  </si>
  <si>
    <t>TEAMDGH LX Equity</t>
  </si>
  <si>
    <t>B3F9 GR Equity</t>
  </si>
  <si>
    <t>AETJS2E LX Equity</t>
  </si>
  <si>
    <t>GEQ4526 LX Equity</t>
  </si>
  <si>
    <t>TEAMDIS LX Equity</t>
  </si>
  <si>
    <t>ABAPATU LX Equity</t>
  </si>
  <si>
    <t>PAEWECU LX Equity</t>
  </si>
  <si>
    <t>FLBBSCC LX Equity</t>
  </si>
  <si>
    <t>PBSWECH LX Equity</t>
  </si>
  <si>
    <t>PBSWECU LX Equity</t>
  </si>
  <si>
    <t>ABEIUAT LX Equity</t>
  </si>
  <si>
    <t>ABAPATG LX Equity</t>
  </si>
  <si>
    <t>ABAPATS LX Equity</t>
  </si>
  <si>
    <t>FLBBQDD LX Equity</t>
  </si>
  <si>
    <t>MISGSHU LX Equity</t>
  </si>
  <si>
    <t>HGZQHCH LX Equity</t>
  </si>
  <si>
    <t>MISGSHG LX Equity</t>
  </si>
  <si>
    <t>ABAPATC LX Equity</t>
  </si>
  <si>
    <t>FIDABYQ LX Equity</t>
  </si>
  <si>
    <t>富达基金-亚洲债券基金</t>
  </si>
  <si>
    <t>ABAPA2S LX Equity</t>
  </si>
  <si>
    <t>PBSWERH LX Equity</t>
  </si>
  <si>
    <t>MISGSHE LX Equity</t>
  </si>
  <si>
    <t>TEAMAH1 LX Equity</t>
  </si>
  <si>
    <t>AETJS2C LX Equity</t>
  </si>
  <si>
    <t>PBSWECA LX Equity</t>
  </si>
  <si>
    <t>ABAPATA LX Equity</t>
  </si>
  <si>
    <t>HSEIGAD LX Equity</t>
  </si>
  <si>
    <t>ABAPA2A LX Equity</t>
  </si>
  <si>
    <t>ACMEIRD LX Equity</t>
  </si>
  <si>
    <t>ABAPC2U LX Equity</t>
  </si>
  <si>
    <t>HSBCMAH HK Equity</t>
  </si>
  <si>
    <t>MIGSEID LX Equity</t>
  </si>
  <si>
    <t>贝莱德环球基金-欧元债券基金</t>
  </si>
  <si>
    <t>XC4N GR Equity</t>
  </si>
  <si>
    <t>富达基金-欧元债券基金</t>
  </si>
  <si>
    <t>MLYEBEA LX Equity</t>
  </si>
  <si>
    <t>TEMASIA LX Equity</t>
  </si>
  <si>
    <t>CAPEMCU LX Equity</t>
  </si>
  <si>
    <t>TEAF SW Equity</t>
  </si>
  <si>
    <t>TEMGIBX LX Equity</t>
  </si>
  <si>
    <t>FIDEBFA LX Equity</t>
  </si>
  <si>
    <t>JSGP GR Equity</t>
  </si>
  <si>
    <t>AAPII2E LX Equity</t>
  </si>
  <si>
    <t>HSBCHMA HK Equity</t>
  </si>
  <si>
    <t>HSBC Investment Funds Trust - HSBC China Momentum Fund</t>
  </si>
  <si>
    <t>ACMEIAD LX Equity</t>
  </si>
  <si>
    <t>FFEBAMD LX Equity</t>
  </si>
  <si>
    <t>MI9N GR Equity</t>
  </si>
  <si>
    <t>CAPEA13 LX Equity</t>
  </si>
  <si>
    <t>CIEMDCG LX Equity</t>
  </si>
  <si>
    <t>CAPEMA9 LX Equity</t>
  </si>
  <si>
    <t>HSBEECE LX Equity</t>
  </si>
  <si>
    <t>BRGITBE ID Equity</t>
  </si>
  <si>
    <t>Barings Global Bond Fund</t>
  </si>
  <si>
    <t>MUSDBCC LX Equity</t>
  </si>
  <si>
    <t>MUSDBCD LX Equity</t>
  </si>
  <si>
    <t>MUSDBCA LX Equity</t>
  </si>
  <si>
    <t>HSGLBZD LX Equity</t>
  </si>
  <si>
    <t>HSGLBZC LX Equity</t>
  </si>
  <si>
    <t>PALCPDM LX Equity</t>
  </si>
  <si>
    <t>百达-亚洲本地货币债务基金</t>
  </si>
  <si>
    <t>PFASIPD LX Equity</t>
  </si>
  <si>
    <t>PFASIPC LX Equity</t>
  </si>
  <si>
    <t>PRUUHIA LX Equity</t>
  </si>
  <si>
    <t>IUSHIGA LX Equity</t>
  </si>
  <si>
    <t>ESALAZD LX Equity</t>
  </si>
  <si>
    <t>英国保诚国际基金公司保诚亚洲原币种债券基金</t>
  </si>
  <si>
    <t>CAEMLA7 LX Equity</t>
  </si>
  <si>
    <t>HSHIAMC HK Equity</t>
  </si>
  <si>
    <t>TEMAMEH LX Equity</t>
  </si>
  <si>
    <t>TEGACEH LX Equity</t>
  </si>
  <si>
    <t>LMWOAAU ID Equity</t>
  </si>
  <si>
    <t>美盛环球西方资产亚洲机会基金</t>
  </si>
  <si>
    <t>MIGSEBE LX Equity</t>
  </si>
  <si>
    <t>TEMASAA LX Equity</t>
  </si>
  <si>
    <t>HNGFNCL HK Equity</t>
  </si>
  <si>
    <t>Hang Seng Global Financial Sector Bond Fund</t>
  </si>
  <si>
    <t>ABEIUBT LX Equity</t>
  </si>
  <si>
    <t>ABAPATE LX Equity</t>
  </si>
  <si>
    <t>IOALASS LX Equity</t>
  </si>
  <si>
    <t>TEMASAD LX Equity</t>
  </si>
  <si>
    <t>TAMDAH1 LX Equity</t>
  </si>
  <si>
    <t>AAPIA2E LX Equity</t>
  </si>
  <si>
    <t>FLBBHEC LX Equity</t>
  </si>
  <si>
    <t>HSBGICU LX Equity</t>
  </si>
  <si>
    <t>ACMEISD LX Equity</t>
  </si>
  <si>
    <t>CAEMCZU LX Equity</t>
  </si>
  <si>
    <t>JFMALAI HK Equity</t>
  </si>
  <si>
    <t>JPMorgan Malaysia Fund</t>
  </si>
  <si>
    <t>FLBBHED LX Equity</t>
  </si>
  <si>
    <t>FPGL GR Equity</t>
  </si>
  <si>
    <t>HSBAM2H LX Equity</t>
  </si>
  <si>
    <t>CAPEMZU LX Equity</t>
  </si>
  <si>
    <t>ACMEIBD LX Equity</t>
  </si>
  <si>
    <t>HSBGICP LX Equity</t>
  </si>
  <si>
    <t>CIZDGBP LX Equity</t>
  </si>
  <si>
    <t>F7RU GR Equity</t>
  </si>
  <si>
    <t>MISGHML LX Equity</t>
  </si>
  <si>
    <t>LMWADUS ID Equity</t>
  </si>
  <si>
    <t>MISGCEU LX Equity</t>
  </si>
  <si>
    <t>LMWOADH ID Equity</t>
  </si>
  <si>
    <t>CIPEMZG LX Equity</t>
  </si>
  <si>
    <t>ABAPBTA LX Equity</t>
  </si>
  <si>
    <t>ABAPC2E LX Equity</t>
  </si>
  <si>
    <t>HBHLU LX Equity</t>
  </si>
  <si>
    <t>33UB GR Equity</t>
  </si>
  <si>
    <t>IGSRCPG KY Equity</t>
  </si>
  <si>
    <t>INVESCO Select Retirement Fund - Global Bond Fund</t>
  </si>
  <si>
    <t>HSBIMBI LX Equity</t>
  </si>
  <si>
    <t>HSBIMAC LX Equity</t>
  </si>
  <si>
    <t>MEUBDCA LX Equity</t>
  </si>
  <si>
    <t>LMAOMPU ID Equity</t>
  </si>
  <si>
    <t>TEMASNA LX Equity</t>
  </si>
  <si>
    <t>CAPEBDU LX Equity</t>
  </si>
  <si>
    <t>LMWAHUR ID Equity</t>
  </si>
  <si>
    <t>JFPHILI HK Equity</t>
  </si>
  <si>
    <t>JPMorgan Philippine Fund</t>
  </si>
  <si>
    <t>HSBGCEC LX Equity</t>
  </si>
  <si>
    <t>VAPAICM KY Equity</t>
  </si>
  <si>
    <t>Value Partners Intelligent Funds - Chinese Mainland Focus Fund</t>
  </si>
  <si>
    <t>IGSRCPS KY Equity</t>
  </si>
  <si>
    <t>BOCPGBP HK Equity</t>
  </si>
  <si>
    <t>AZHI GR Equity</t>
  </si>
  <si>
    <t>CAPEMBU LX Equity</t>
  </si>
  <si>
    <t>CIEMDBG LX Equity</t>
  </si>
  <si>
    <t>LMWAIHA ID Equity</t>
  </si>
  <si>
    <t>INUIGBC LX Equity</t>
  </si>
  <si>
    <t>Invesco UK Investment Grade Bond Fund</t>
  </si>
  <si>
    <t>BGFLEA3 LX Equity</t>
  </si>
  <si>
    <t>CIEMBDG LX Equity</t>
  </si>
  <si>
    <t>MLLEUA3 LX Equity</t>
  </si>
  <si>
    <t>INUIGAI LX Equity</t>
  </si>
  <si>
    <t>MERWGDE LX Equity</t>
  </si>
  <si>
    <t>CAMSRMB HK Equity</t>
  </si>
  <si>
    <t>ChinaAMC Select RMB Bond Fund</t>
  </si>
  <si>
    <t>HSBCCHZ LX Equity</t>
  </si>
  <si>
    <t>ABEMZ2A LX Equity</t>
  </si>
  <si>
    <t>MLLEEAS LX Equity</t>
  </si>
  <si>
    <t>UQ28 GR Equity</t>
  </si>
  <si>
    <t>AEFY GR Equity</t>
  </si>
  <si>
    <t>MLLEUA1 LX Equity</t>
  </si>
  <si>
    <t>HSBCLGH CH Equity</t>
  </si>
  <si>
    <t>汇丰晋信大盘股票型证券投资基金</t>
  </si>
  <si>
    <t>MIGGMFX LX Equity</t>
  </si>
  <si>
    <t>FSJEVAE ID Equity</t>
  </si>
  <si>
    <t>HSCEQXC LX Equity</t>
  </si>
  <si>
    <t>IOFALBD LX Equity</t>
  </si>
  <si>
    <t>IOFALBE LX Equity</t>
  </si>
  <si>
    <t>ABEMLI2 LX Equity</t>
  </si>
  <si>
    <t>AEMLX2A LX Equity</t>
  </si>
  <si>
    <t>AEMLX1I LX Equity</t>
  </si>
  <si>
    <t>MLLEEAH LX Equity</t>
  </si>
  <si>
    <t>HSBCHIC LX Equity</t>
  </si>
  <si>
    <t>HSBCCEI LX Equity</t>
  </si>
  <si>
    <t>HSBBRIU LX Equity</t>
  </si>
  <si>
    <t>MIGGMFY LX Equity</t>
  </si>
  <si>
    <t>HSBCCHB LX Equity</t>
  </si>
  <si>
    <t>CAPEMCS LX Equity</t>
  </si>
  <si>
    <t>PFEMGDP LX Equity</t>
  </si>
  <si>
    <t>PFEMPMI LX Equity</t>
  </si>
  <si>
    <t>MLLEUC2 LX Equity</t>
  </si>
  <si>
    <t>ESALCUI LX Equity</t>
  </si>
  <si>
    <t>ICBGLGO HK Equity</t>
  </si>
  <si>
    <t>工银资管 (全球) 基金 - 环球新兴企业基金</t>
  </si>
  <si>
    <t>ESALBBU LX Equity</t>
  </si>
  <si>
    <t>HSCHEAD LX Equity</t>
  </si>
  <si>
    <t>MLLEUC1 LX Equity</t>
  </si>
  <si>
    <t>CAGLBAI LX Equity</t>
  </si>
  <si>
    <t>ABEMLA1 LX Equity</t>
  </si>
  <si>
    <t>ABEMLA2 LX Equity</t>
  </si>
  <si>
    <t>ABELCA3 LX Equity</t>
  </si>
  <si>
    <t>ESALBRU LX Equity</t>
  </si>
  <si>
    <t>RCMRMMA HK Equity</t>
  </si>
  <si>
    <t>CAPEMZG LX Equity</t>
  </si>
  <si>
    <t>FGPMAAH LX Equity</t>
  </si>
  <si>
    <t>HSBCHEI LX Equity</t>
  </si>
  <si>
    <t>HSBCHEA LX Equity</t>
  </si>
  <si>
    <t>FORBLCC LX Equity</t>
  </si>
  <si>
    <t>FORBCMD LX Equity</t>
  </si>
  <si>
    <t>PBWEMCU LX Equity</t>
  </si>
  <si>
    <t>MWORGCA LX Equity</t>
  </si>
  <si>
    <t>FTBTAAH LX Equity</t>
  </si>
  <si>
    <t>CAEMCZG LX Equity</t>
  </si>
  <si>
    <t>CAGLBDC LX Equity</t>
  </si>
  <si>
    <t>CAGLBAS LX Equity</t>
  </si>
  <si>
    <t>IOFALBU LX Equity</t>
  </si>
  <si>
    <t>IOFASLB LX Equity</t>
  </si>
  <si>
    <t>HSBCHEC LX Equity</t>
  </si>
  <si>
    <t>ABELCDS LX Equity</t>
  </si>
  <si>
    <t>AB SICAV I - Emerging Market Local Currency Debt Portfolio</t>
  </si>
  <si>
    <t>ABDACUA LX Equity</t>
  </si>
  <si>
    <t>HSGGBWC LX Equity</t>
  </si>
  <si>
    <t>ABDADUI LX Equity</t>
  </si>
  <si>
    <t>AEF3 GR Equity</t>
  </si>
  <si>
    <t>ESALADM LX Equity</t>
  </si>
  <si>
    <t>AEMLAE2 LX Equity</t>
  </si>
  <si>
    <t>FORBLHE LX Equity</t>
  </si>
  <si>
    <t>AETJY2A LX Equity</t>
  </si>
  <si>
    <t>BNPWCHE LX Equity</t>
  </si>
  <si>
    <t>ABELCS1 LX Equity</t>
  </si>
  <si>
    <t>ALINDEA LX Equity</t>
  </si>
  <si>
    <t>CES7 GR Equity</t>
  </si>
  <si>
    <t>ABELCA2 LX Equity</t>
  </si>
  <si>
    <t>MLYEBUA LX Equity</t>
  </si>
  <si>
    <t>MIGSEXD LX Equity</t>
  </si>
  <si>
    <t>MIGSEEA LX Equity</t>
  </si>
  <si>
    <t>CES3 GR Equity</t>
  </si>
  <si>
    <t>MAFJFSU LX Equity</t>
  </si>
  <si>
    <t>MAFJFIU LX Equity</t>
  </si>
  <si>
    <t>MIGSENE LX Equity</t>
  </si>
  <si>
    <t>HGCEBGD LX Equity</t>
  </si>
  <si>
    <t>HGCEBGA LX Equity</t>
  </si>
  <si>
    <t>ABELISH LX Equity</t>
  </si>
  <si>
    <t>BRGITBI ID Equity</t>
  </si>
  <si>
    <t>ABELA2H LX Equity</t>
  </si>
  <si>
    <t>MEUBDCC LX Equity</t>
  </si>
  <si>
    <t>HSCEAAS LX Equity</t>
  </si>
  <si>
    <t>HSCEADS LX Equity</t>
  </si>
  <si>
    <t>MERWGDU LX Equity</t>
  </si>
  <si>
    <t>MIGGMFE LX Equity</t>
  </si>
  <si>
    <t>FSJE3AU ID Equity</t>
  </si>
  <si>
    <t>MAFJFIG LX Equity</t>
  </si>
  <si>
    <t>MLWORGC LX Equity</t>
  </si>
  <si>
    <t>FSJEIAU ID Equity</t>
  </si>
  <si>
    <t>BRGITBS ID Equity</t>
  </si>
  <si>
    <t>FLEJEJF LX Equity</t>
  </si>
  <si>
    <t>ABGJEV2 LX Equity</t>
  </si>
  <si>
    <t>AJSAR2A LX Equity</t>
  </si>
  <si>
    <t>THONINI LX Equity</t>
  </si>
  <si>
    <t>ABJEU2A LX Equity</t>
  </si>
  <si>
    <t>AJSDAGB LX Equity</t>
  </si>
  <si>
    <t>AETJR2A LX Equity</t>
  </si>
  <si>
    <t>GUIGLGI LX Equity</t>
  </si>
  <si>
    <t>晋达环球策略基金环球黄金基金</t>
  </si>
  <si>
    <t>AETJADA LX Equity</t>
  </si>
  <si>
    <t>INGGOLC LX Equity</t>
  </si>
  <si>
    <t>IOIEASS LX Equity</t>
  </si>
  <si>
    <t>Eastspring Investments - Indonesia Equity Fund</t>
  </si>
  <si>
    <t>JFINDOF HK Equity</t>
  </si>
  <si>
    <t>JPMorgan Indonesia Fund</t>
  </si>
  <si>
    <t>IOFINEJ LX Equity</t>
  </si>
  <si>
    <t>ESINCUI LX Equity</t>
  </si>
  <si>
    <t>AFEWAUC LX Equity</t>
  </si>
  <si>
    <t>Amundi Funds - Emerging World Equity</t>
  </si>
  <si>
    <t>一级分类</t>
  </si>
  <si>
    <t>评级分类</t>
  </si>
  <si>
    <t>平均值项:今年以来</t>
  </si>
  <si>
    <t>平均值项:最近一周</t>
  </si>
  <si>
    <t>平均值项:最近一月</t>
  </si>
  <si>
    <t>平均值项:最近一季</t>
  </si>
  <si>
    <t>平均值项:最近半年</t>
  </si>
  <si>
    <t>平均值项:最近一年</t>
  </si>
  <si>
    <t>平均值项:最近两年</t>
  </si>
  <si>
    <t>平均值项:最近三年</t>
  </si>
  <si>
    <t>股票型 汇总</t>
  </si>
  <si>
    <t>指数股票型 汇总</t>
  </si>
  <si>
    <t>指数股票型</t>
  </si>
  <si>
    <t>复制股票指数型</t>
  </si>
  <si>
    <t>股票ETF</t>
  </si>
  <si>
    <t>股票ETF联接</t>
  </si>
  <si>
    <t>增强股票指数型</t>
  </si>
  <si>
    <t>主动股票开放型 汇总</t>
  </si>
  <si>
    <t>混合型 汇总</t>
  </si>
  <si>
    <t>主动混合封闭型 汇总</t>
  </si>
  <si>
    <t>主动混合开放型 汇总</t>
  </si>
  <si>
    <t>主动混合开放型</t>
  </si>
  <si>
    <t>保本型</t>
  </si>
  <si>
    <t>灵活混合型</t>
  </si>
  <si>
    <t>偏股混合型</t>
  </si>
  <si>
    <t>偏债混合型</t>
  </si>
  <si>
    <t>平衡混合型</t>
  </si>
  <si>
    <t>生命周期混合型</t>
  </si>
  <si>
    <t>债券型 汇总</t>
  </si>
  <si>
    <t>指数债券型 汇总</t>
  </si>
  <si>
    <t>指数债券型</t>
  </si>
  <si>
    <t>复制债券指数型</t>
  </si>
  <si>
    <t>增强债券指数型</t>
  </si>
  <si>
    <t>债券ETF</t>
  </si>
  <si>
    <t>债券ETF联接</t>
  </si>
  <si>
    <t>主动债券封闭型 汇总</t>
  </si>
  <si>
    <t>主动债券封闭型</t>
  </si>
  <si>
    <t>纯债债券封闭型</t>
  </si>
  <si>
    <t>偏债债券封闭型</t>
  </si>
  <si>
    <t>准债债券封闭型</t>
  </si>
  <si>
    <t>主动债券开放型 汇总</t>
  </si>
  <si>
    <t>纯债债券型</t>
  </si>
  <si>
    <t>可转债债券型</t>
  </si>
  <si>
    <t>偏债债券型</t>
  </si>
  <si>
    <t>准债债券型</t>
  </si>
  <si>
    <t>短期理财债券型</t>
  </si>
  <si>
    <t>中期理财债券型</t>
  </si>
  <si>
    <t>主动债券开放型</t>
  </si>
  <si>
    <t>长期理财债券型</t>
  </si>
  <si>
    <t>货币型 汇总</t>
  </si>
  <si>
    <t>货币A 汇总</t>
  </si>
  <si>
    <t>货币B 汇总</t>
  </si>
  <si>
    <t>货币E 汇总</t>
  </si>
  <si>
    <t>货币R 汇总</t>
  </si>
  <si>
    <t>商品 汇总</t>
  </si>
  <si>
    <t>指数商品型 汇总</t>
  </si>
  <si>
    <t>商品</t>
  </si>
  <si>
    <t>指数商品型</t>
  </si>
  <si>
    <t>商品ETF</t>
  </si>
  <si>
    <t>商品ETF联接</t>
  </si>
  <si>
    <t>QDII股混型 汇总</t>
  </si>
  <si>
    <t>QDII指数股混型 汇总</t>
  </si>
  <si>
    <t>QDII股混型</t>
  </si>
  <si>
    <t>QDII指数股混型</t>
  </si>
  <si>
    <t>QDII复制股票指数型</t>
  </si>
  <si>
    <t>QDII股票ETF</t>
  </si>
  <si>
    <t>QDII股票ETF联接</t>
  </si>
  <si>
    <t>QDII增强股票指数型</t>
  </si>
  <si>
    <t>QDII主动股混型 汇总</t>
  </si>
  <si>
    <t>QDII主动股混型</t>
  </si>
  <si>
    <t>QDII大中华区股票</t>
  </si>
  <si>
    <t>QDII环球股票</t>
  </si>
  <si>
    <t>QDII美国股票</t>
  </si>
  <si>
    <t>QDII新兴市场股票</t>
  </si>
  <si>
    <t>QDII亚太区股票</t>
  </si>
  <si>
    <t>QDII主题型</t>
  </si>
  <si>
    <t>QDII债券型 汇总</t>
  </si>
  <si>
    <t>QDII主动债券型 汇总</t>
  </si>
  <si>
    <t>QDII债券型</t>
  </si>
  <si>
    <t>QDII主动债券型</t>
  </si>
  <si>
    <t>QDII环球债券</t>
  </si>
  <si>
    <t>QDII亚太区债券</t>
  </si>
  <si>
    <t>华夏成长</t>
  </si>
  <si>
    <t xml:space="preserve">中海可转换债券A               </t>
  </si>
  <si>
    <t xml:space="preserve">中海可转换债券C               </t>
  </si>
  <si>
    <t xml:space="preserve">嘉实增强信用                  </t>
  </si>
  <si>
    <t xml:space="preserve">鹏华国有企业债                </t>
  </si>
  <si>
    <t xml:space="preserve">嘉实中证500ETF联接            </t>
  </si>
  <si>
    <t xml:space="preserve">易方达天天A                   </t>
  </si>
  <si>
    <t>货币A</t>
  </si>
  <si>
    <t xml:space="preserve">易方达天天B                   </t>
  </si>
  <si>
    <t>货币B</t>
  </si>
  <si>
    <t xml:space="preserve">华夏大盘精选                  </t>
  </si>
  <si>
    <t xml:space="preserve">易方达天天R                   </t>
  </si>
  <si>
    <t>货币R</t>
  </si>
  <si>
    <t xml:space="preserve">华夏一年定期开放              </t>
  </si>
  <si>
    <t xml:space="preserve">华夏纯债A                     </t>
  </si>
  <si>
    <t xml:space="preserve">华夏纯债C                     </t>
  </si>
  <si>
    <t xml:space="preserve">财通可持续发展                </t>
  </si>
  <si>
    <t>主动股票开放型</t>
  </si>
  <si>
    <t>成长股票型</t>
  </si>
  <si>
    <t xml:space="preserve">景顺长城品质投资              </t>
  </si>
  <si>
    <t>平衡股票型</t>
  </si>
  <si>
    <t>华夏优势增长</t>
  </si>
  <si>
    <t xml:space="preserve">南方中债中期票据A             </t>
  </si>
  <si>
    <t xml:space="preserve">南方中债中期票据C             </t>
  </si>
  <si>
    <t xml:space="preserve">大摩双利增强A                 </t>
  </si>
  <si>
    <t xml:space="preserve">大摩双利增强C                 </t>
  </si>
  <si>
    <t xml:space="preserve">泰达宏利信用合利A             </t>
  </si>
  <si>
    <t xml:space="preserve">泰达宏利信用合利B             </t>
  </si>
  <si>
    <t xml:space="preserve">华富保本                      </t>
  </si>
  <si>
    <t xml:space="preserve">富国宏观策略                  </t>
  </si>
  <si>
    <t xml:space="preserve">长城久利保本                  </t>
  </si>
  <si>
    <t>华夏复兴</t>
  </si>
  <si>
    <t>价值股票型</t>
  </si>
  <si>
    <t xml:space="preserve">易方达信用债A                 </t>
  </si>
  <si>
    <t xml:space="preserve">易方达信用债C                 </t>
  </si>
  <si>
    <t xml:space="preserve">广发理财7天A                  </t>
  </si>
  <si>
    <t xml:space="preserve">广发理财7天B                  </t>
  </si>
  <si>
    <t xml:space="preserve">农银低估值高增长              </t>
  </si>
  <si>
    <t>华夏全球精选</t>
  </si>
  <si>
    <t xml:space="preserve">财通中证100增强               </t>
  </si>
  <si>
    <t xml:space="preserve">嘉实美国成长人民币            </t>
  </si>
  <si>
    <t xml:space="preserve">嘉实美国成长美元现汇          </t>
  </si>
  <si>
    <t xml:space="preserve">工银瑞信产业债A               </t>
  </si>
  <si>
    <t xml:space="preserve">工银瑞信产业债B               </t>
  </si>
  <si>
    <t xml:space="preserve">华夏双债增强A                 </t>
  </si>
  <si>
    <t xml:space="preserve">华夏双债增强C                 </t>
  </si>
  <si>
    <t xml:space="preserve">中银标普全球精选              </t>
  </si>
  <si>
    <t xml:space="preserve">长盛纯债A                     </t>
  </si>
  <si>
    <t>华夏沪深300ETF联接</t>
  </si>
  <si>
    <t>000051!1</t>
  </si>
  <si>
    <t>华夏沪深300</t>
  </si>
  <si>
    <t xml:space="preserve">长盛纯债C                     </t>
  </si>
  <si>
    <t xml:space="preserve">鹏华实业债                    </t>
  </si>
  <si>
    <t xml:space="preserve">鹏华双债增利                  </t>
  </si>
  <si>
    <t xml:space="preserve">建信消费升级                  </t>
  </si>
  <si>
    <t xml:space="preserve">中银消费主题                  </t>
  </si>
  <si>
    <t>主题股票型</t>
  </si>
  <si>
    <t xml:space="preserve">国联安保本                    </t>
  </si>
  <si>
    <t xml:space="preserve">国联安中证医药100             </t>
  </si>
  <si>
    <t xml:space="preserve">国联安中证股债                </t>
  </si>
  <si>
    <t>华夏盛世精选</t>
  </si>
  <si>
    <t xml:space="preserve">银华中证成长股债              </t>
  </si>
  <si>
    <t xml:space="preserve">长盛上证市值百强ETF联接       </t>
  </si>
  <si>
    <t xml:space="preserve">大摩纯债稳定增利              </t>
  </si>
  <si>
    <t xml:space="preserve">国富焦点驱动                  </t>
  </si>
  <si>
    <t xml:space="preserve">诺安鸿鑫保本                  </t>
  </si>
  <si>
    <t xml:space="preserve">民生加银转债优选A             </t>
  </si>
  <si>
    <t xml:space="preserve">民生加银转债优选C             </t>
  </si>
  <si>
    <t xml:space="preserve">国投瑞银中高等级A             </t>
  </si>
  <si>
    <t xml:space="preserve">国投瑞银中高等级C             </t>
  </si>
  <si>
    <t xml:space="preserve">华夏恒生ETF联接(人民币)       </t>
  </si>
  <si>
    <t xml:space="preserve">华安保本                      </t>
  </si>
  <si>
    <t xml:space="preserve">上投摩根成长动力              </t>
  </si>
  <si>
    <t xml:space="preserve">工银信用纯债一年A             </t>
  </si>
  <si>
    <t xml:space="preserve">华夏恒生ETF联接(美元现汇)     </t>
  </si>
  <si>
    <t xml:space="preserve">华夏恒生ETF联接(美元现钞)     </t>
  </si>
  <si>
    <t xml:space="preserve">工银信用纯债一年C             </t>
  </si>
  <si>
    <t xml:space="preserve">工银信用纯债两年A             </t>
  </si>
  <si>
    <t xml:space="preserve">工银信用纯债两年C             </t>
  </si>
  <si>
    <t xml:space="preserve">天治可转债增强A               </t>
  </si>
  <si>
    <t xml:space="preserve">天治可转债增强C               </t>
  </si>
  <si>
    <t xml:space="preserve">嘉实研究阿尔法                </t>
  </si>
  <si>
    <t xml:space="preserve">添富消费行业                  </t>
  </si>
  <si>
    <t xml:space="preserve">博时安盈A                     </t>
  </si>
  <si>
    <t xml:space="preserve">博时安盈C                     </t>
  </si>
  <si>
    <t xml:space="preserve">南方稳利1年                   </t>
  </si>
  <si>
    <t xml:space="preserve">嘉实中期国债ETF联接A          </t>
  </si>
  <si>
    <t xml:space="preserve">嘉实中期国债ETF联接C          </t>
  </si>
  <si>
    <t xml:space="preserve">民生加银家盈理财A             </t>
  </si>
  <si>
    <t xml:space="preserve">民生加银家盈理财B             </t>
  </si>
  <si>
    <t xml:space="preserve">信诚新双盈                    </t>
  </si>
  <si>
    <t xml:space="preserve">信诚新双盈A                   </t>
  </si>
  <si>
    <t>分级基金</t>
  </si>
  <si>
    <t>债券分级</t>
  </si>
  <si>
    <t>债券稳健份额</t>
  </si>
  <si>
    <t xml:space="preserve">信诚新双盈B                   </t>
  </si>
  <si>
    <t>债券激进份额</t>
  </si>
  <si>
    <t xml:space="preserve">国泰境外高收益                </t>
  </si>
  <si>
    <t xml:space="preserve">华宸未来信用增利              </t>
  </si>
  <si>
    <t xml:space="preserve">建信安心回报A                 </t>
  </si>
  <si>
    <t xml:space="preserve">建信安心回报C                 </t>
  </si>
  <si>
    <t xml:space="preserve">富国信用增强AB                </t>
  </si>
  <si>
    <t xml:space="preserve">富国信用增强C                 </t>
  </si>
  <si>
    <t xml:space="preserve">金鹰元安保本                  </t>
  </si>
  <si>
    <t xml:space="preserve">易方达纯债1年A                </t>
  </si>
  <si>
    <t xml:space="preserve">易方达纯债1年C                </t>
  </si>
  <si>
    <t xml:space="preserve">嘉实如意宝AB                  </t>
  </si>
  <si>
    <t xml:space="preserve">嘉实如意宝C                   </t>
  </si>
  <si>
    <t xml:space="preserve">嘉实丰益纯债                  </t>
  </si>
  <si>
    <t xml:space="preserve">广发轮动配置                  </t>
  </si>
  <si>
    <t xml:space="preserve">广发聚鑫A                     </t>
  </si>
  <si>
    <t xml:space="preserve">广发聚鑫C                     </t>
  </si>
  <si>
    <t xml:space="preserve">中银美丽中国                  </t>
  </si>
  <si>
    <t xml:space="preserve">华夏永福养老                  </t>
  </si>
  <si>
    <t xml:space="preserve">添富实业债A                   </t>
  </si>
  <si>
    <t xml:space="preserve">添富实业债C                   </t>
  </si>
  <si>
    <t xml:space="preserve">华宝兴业服务优选              </t>
  </si>
  <si>
    <t xml:space="preserve">上投天颐年丰                  </t>
  </si>
  <si>
    <t xml:space="preserve">招商安润保本                  </t>
  </si>
  <si>
    <t xml:space="preserve">农银汇理行业领先              </t>
  </si>
  <si>
    <t xml:space="preserve">大成景安短融A                 </t>
  </si>
  <si>
    <t xml:space="preserve">大成景安短融B                 </t>
  </si>
  <si>
    <t xml:space="preserve">大成景兴信用债A               </t>
  </si>
  <si>
    <t xml:space="preserve">大成景兴信用债C               </t>
  </si>
  <si>
    <t xml:space="preserve">中银理财21天A                 </t>
  </si>
  <si>
    <t xml:space="preserve">中银理财21天B                 </t>
  </si>
  <si>
    <t xml:space="preserve">民生加银策略精选              </t>
  </si>
  <si>
    <t xml:space="preserve">民生加银岁岁增利A             </t>
  </si>
  <si>
    <t xml:space="preserve">民生加银岁岁增利C             </t>
  </si>
  <si>
    <t xml:space="preserve">富国国有企业债AB              </t>
  </si>
  <si>
    <t xml:space="preserve">富国国有企业债C               </t>
  </si>
  <si>
    <t xml:space="preserve">融通通泰保本                  </t>
  </si>
  <si>
    <t xml:space="preserve">鹏华双债加利                  </t>
  </si>
  <si>
    <t xml:space="preserve">长盛季季红A                   </t>
  </si>
  <si>
    <t xml:space="preserve">长盛季季红C                   </t>
  </si>
  <si>
    <t xml:space="preserve">易方达高等级信用债A           </t>
  </si>
  <si>
    <t xml:space="preserve">易方达高等级信用债C           </t>
  </si>
  <si>
    <t xml:space="preserve">华安双债添利A                 </t>
  </si>
  <si>
    <t xml:space="preserve">华安双债添利C                 </t>
  </si>
  <si>
    <t xml:space="preserve">诺安信用债券                  </t>
  </si>
  <si>
    <t xml:space="preserve">大成景旭纯债A                 </t>
  </si>
  <si>
    <t xml:space="preserve">大成景旭纯债C                 </t>
  </si>
  <si>
    <t xml:space="preserve">国投瑞银策略精选              </t>
  </si>
  <si>
    <t xml:space="preserve">中海安鑫保本                  </t>
  </si>
  <si>
    <t xml:space="preserve">广发聚优                      </t>
  </si>
  <si>
    <t xml:space="preserve">泰达宏利高票息A               </t>
  </si>
  <si>
    <t xml:space="preserve">泰达宏利高票息B               </t>
  </si>
  <si>
    <t xml:space="preserve">易方达裕丰回报                </t>
  </si>
  <si>
    <t xml:space="preserve">华泰柏瑞量化                  </t>
  </si>
  <si>
    <t xml:space="preserve">汇添富美丽30                  </t>
  </si>
  <si>
    <t xml:space="preserve">添富高息债A                   </t>
  </si>
  <si>
    <t xml:space="preserve">添富高息债C                   </t>
  </si>
  <si>
    <t xml:space="preserve">嘉实丰益信用                  </t>
  </si>
  <si>
    <t xml:space="preserve">博时灵活配置                  </t>
  </si>
  <si>
    <t xml:space="preserve">广发美国房地产人民币          </t>
  </si>
  <si>
    <t xml:space="preserve">广发美国房地产美元            </t>
  </si>
  <si>
    <t xml:space="preserve">景顺四季金利A                 </t>
  </si>
  <si>
    <t xml:space="preserve">景顺四季金利C                 </t>
  </si>
  <si>
    <t xml:space="preserve">嘉实丰益策略                  </t>
  </si>
  <si>
    <t xml:space="preserve">工银瑞信添福A                 </t>
  </si>
  <si>
    <t xml:space="preserve">工银瑞信添福B                 </t>
  </si>
  <si>
    <t xml:space="preserve">华泰柏瑞季季红                </t>
  </si>
  <si>
    <t xml:space="preserve">华泰丰盛纯债A                 </t>
  </si>
  <si>
    <t xml:space="preserve">华泰丰盛纯债C                 </t>
  </si>
  <si>
    <t xml:space="preserve">中银保本二号                  </t>
  </si>
  <si>
    <t xml:space="preserve">富国信用债A                   </t>
  </si>
  <si>
    <t xml:space="preserve">富国信用债C                   </t>
  </si>
  <si>
    <t xml:space="preserve">国泰美国房地产                </t>
  </si>
  <si>
    <t xml:space="preserve">银华信用四季红                </t>
  </si>
  <si>
    <t xml:space="preserve">工银瑞信保本3号A              </t>
  </si>
  <si>
    <t xml:space="preserve">工银瑞信保本3号B              </t>
  </si>
  <si>
    <t xml:space="preserve">富国目标收益                  </t>
  </si>
  <si>
    <t xml:space="preserve">天弘增利宝                    </t>
  </si>
  <si>
    <t xml:space="preserve">国泰目标收益                  </t>
  </si>
  <si>
    <t xml:space="preserve">博时岁岁增利                  </t>
  </si>
  <si>
    <t xml:space="preserve">诺安泰鑫一年                  </t>
  </si>
  <si>
    <t xml:space="preserve">富国两年期纯债                </t>
  </si>
  <si>
    <t xml:space="preserve">国富日日收益A                 </t>
  </si>
  <si>
    <t xml:space="preserve">国富日日收益B                 </t>
  </si>
  <si>
    <t xml:space="preserve">易方达投资级信用债A           </t>
  </si>
  <si>
    <t xml:space="preserve">易方达投资级信用债C           </t>
  </si>
  <si>
    <t xml:space="preserve">建信双债增强A                 </t>
  </si>
  <si>
    <t xml:space="preserve">建信双债增强C                 </t>
  </si>
  <si>
    <t xml:space="preserve">信诚新兴产业                  </t>
  </si>
  <si>
    <t xml:space="preserve">光大现金宝A                   </t>
  </si>
  <si>
    <t xml:space="preserve">光大现金宝B                   </t>
  </si>
  <si>
    <t xml:space="preserve">泰信鑫益A                     </t>
  </si>
  <si>
    <t xml:space="preserve">泰信鑫益C                     </t>
  </si>
  <si>
    <t xml:space="preserve">广发成长优选                  </t>
  </si>
  <si>
    <t xml:space="preserve">广发趋势优选                  </t>
  </si>
  <si>
    <t xml:space="preserve">华安易富黄金ETF联接A          </t>
  </si>
  <si>
    <t xml:space="preserve">华安易富黄金ETF联接C          </t>
  </si>
  <si>
    <t xml:space="preserve">博时裕益灵活                  </t>
  </si>
  <si>
    <t xml:space="preserve">富国医疗保健                  </t>
  </si>
  <si>
    <t xml:space="preserve">汇添富年年利A                 </t>
  </si>
  <si>
    <t xml:space="preserve">汇添富年年利C                 </t>
  </si>
  <si>
    <t xml:space="preserve">长盛年年收益A                 </t>
  </si>
  <si>
    <t xml:space="preserve">长盛年年收益C                 </t>
  </si>
  <si>
    <t xml:space="preserve">华安年年红                    </t>
  </si>
  <si>
    <t xml:space="preserve">诺安稳固收益                  </t>
  </si>
  <si>
    <t xml:space="preserve">工银瑞信月月薪                </t>
  </si>
  <si>
    <t xml:space="preserve">国投瑞银岁添利A               </t>
  </si>
  <si>
    <t xml:space="preserve">国投瑞银岁添利C               </t>
  </si>
  <si>
    <t xml:space="preserve">宝盈核心优势C                 </t>
  </si>
  <si>
    <t xml:space="preserve">景顺长城策略精选              </t>
  </si>
  <si>
    <t xml:space="preserve">天弘稳利A                     </t>
  </si>
  <si>
    <t xml:space="preserve">天弘稳利B                     </t>
  </si>
  <si>
    <t xml:space="preserve">博时月月薪                    </t>
  </si>
  <si>
    <t xml:space="preserve">方正富邦互利                  </t>
  </si>
  <si>
    <t xml:space="preserve">工银瑞信金融地产              </t>
  </si>
  <si>
    <t xml:space="preserve">景顺景兴信用A                 </t>
  </si>
  <si>
    <t xml:space="preserve">景顺景兴信用C                 </t>
  </si>
  <si>
    <t xml:space="preserve">长城增强收益A                 </t>
  </si>
  <si>
    <t xml:space="preserve">长城增强收益C                 </t>
  </si>
  <si>
    <t xml:space="preserve">上投红利回报                  </t>
  </si>
  <si>
    <t xml:space="preserve">上投摩根岁岁盈A               </t>
  </si>
  <si>
    <t xml:space="preserve">上投摩根岁岁盈C               </t>
  </si>
  <si>
    <t xml:space="preserve">农银区间收益                  </t>
  </si>
  <si>
    <t xml:space="preserve">信诚季季定期支付              </t>
  </si>
  <si>
    <t xml:space="preserve">工银瑞信信息产业              </t>
  </si>
  <si>
    <t xml:space="preserve">博时内需增长                  </t>
  </si>
  <si>
    <t xml:space="preserve">广发集利一年A                 </t>
  </si>
  <si>
    <t xml:space="preserve">广发集利一年C                 </t>
  </si>
  <si>
    <t xml:space="preserve">建信安心保本                  </t>
  </si>
  <si>
    <t xml:space="preserve">中邮定期开放A                 </t>
  </si>
  <si>
    <t xml:space="preserve">中邮定期开放C                 </t>
  </si>
  <si>
    <t xml:space="preserve">华润元大保本                  </t>
  </si>
  <si>
    <t xml:space="preserve">广发亚太中高收益人民币        </t>
  </si>
  <si>
    <t xml:space="preserve">广发亚太中高收益美元          </t>
  </si>
  <si>
    <t xml:space="preserve">博时双月薪                    </t>
  </si>
  <si>
    <t xml:space="preserve">融通通泽一年                  </t>
  </si>
  <si>
    <t>主动混合封闭型</t>
  </si>
  <si>
    <t xml:space="preserve">华商红利优选                  </t>
  </si>
  <si>
    <t xml:space="preserve">博时双债增强A                 </t>
  </si>
  <si>
    <t xml:space="preserve">博时双债增强C                 </t>
  </si>
  <si>
    <t xml:space="preserve">富安达信用主题A               </t>
  </si>
  <si>
    <t xml:space="preserve">富安达信用主题B               </t>
  </si>
  <si>
    <t xml:space="preserve">银华信用季季红                </t>
  </si>
  <si>
    <t xml:space="preserve">银华永利A                     </t>
  </si>
  <si>
    <t xml:space="preserve">银华永利C                     </t>
  </si>
  <si>
    <t xml:space="preserve">鹏华丰泰                      </t>
  </si>
  <si>
    <t xml:space="preserve">鹏华全球高收益债              </t>
  </si>
  <si>
    <t xml:space="preserve">鹏华丰信分级                  </t>
  </si>
  <si>
    <t xml:space="preserve">鹏华丰信分级A                 </t>
  </si>
  <si>
    <t xml:space="preserve">鹏华丰信分级B                 </t>
  </si>
  <si>
    <t xml:space="preserve">华安生态优先                  </t>
  </si>
  <si>
    <t xml:space="preserve">鹏华丰实A                     </t>
  </si>
  <si>
    <t xml:space="preserve">鹏华丰实B                     </t>
  </si>
  <si>
    <t xml:space="preserve">德邦德利货币A                 </t>
  </si>
  <si>
    <t xml:space="preserve">德邦德利货币B                 </t>
  </si>
  <si>
    <t xml:space="preserve">国泰淘金互联网                </t>
  </si>
  <si>
    <t xml:space="preserve">长盛双月红1年期A              </t>
  </si>
  <si>
    <t xml:space="preserve">长盛双月红1年期C              </t>
  </si>
  <si>
    <t xml:space="preserve">中银中高等级                  </t>
  </si>
  <si>
    <t xml:space="preserve">天弘弘利债券                  </t>
  </si>
  <si>
    <t xml:space="preserve">建信创新中国                  </t>
  </si>
  <si>
    <t xml:space="preserve">大摩品质生活                  </t>
  </si>
  <si>
    <t xml:space="preserve">安信永利信用A                 </t>
  </si>
  <si>
    <t xml:space="preserve">景顺长城沪深300               </t>
  </si>
  <si>
    <t xml:space="preserve">华安沪深300量化A              </t>
  </si>
  <si>
    <t xml:space="preserve">华安沪深300量化C              </t>
  </si>
  <si>
    <t xml:space="preserve">招商瑞丰                      </t>
  </si>
  <si>
    <t xml:space="preserve">融通通祥一年                  </t>
  </si>
  <si>
    <t xml:space="preserve">中海惠利纯债分级              </t>
  </si>
  <si>
    <t xml:space="preserve">中海惠利纯债A                 </t>
  </si>
  <si>
    <t xml:space="preserve">中海惠利纯债B                 </t>
  </si>
  <si>
    <t xml:space="preserve">农银汇理14天理财A             </t>
  </si>
  <si>
    <t xml:space="preserve">农银汇理14天理财B             </t>
  </si>
  <si>
    <t xml:space="preserve">华润元大现金收益A             </t>
  </si>
  <si>
    <t xml:space="preserve">华润元大现金收益B             </t>
  </si>
  <si>
    <t xml:space="preserve">上投转型动力                  </t>
  </si>
  <si>
    <t xml:space="preserve">汇添富现金宝                  </t>
  </si>
  <si>
    <t xml:space="preserve">中加货币A                     </t>
  </si>
  <si>
    <t xml:space="preserve">中加货币C                     </t>
  </si>
  <si>
    <t xml:space="preserve">安信永利信用C                 </t>
  </si>
  <si>
    <t xml:space="preserve">农银研究精选                  </t>
  </si>
  <si>
    <t xml:space="preserve">鹏华双债保利                  </t>
  </si>
  <si>
    <t xml:space="preserve">长城医疗保健                  </t>
  </si>
  <si>
    <t xml:space="preserve">嘉实新兴市场                  </t>
  </si>
  <si>
    <t xml:space="preserve">嘉实新兴市场A                 </t>
  </si>
  <si>
    <t xml:space="preserve">嘉实新兴市场B                 </t>
  </si>
  <si>
    <t xml:space="preserve">华夏财富宝                    </t>
  </si>
  <si>
    <t xml:space="preserve">鹏华丰融                      </t>
  </si>
  <si>
    <t xml:space="preserve">建信安心回报两年A             </t>
  </si>
  <si>
    <t xml:space="preserve">建信安心回报两年C             </t>
  </si>
  <si>
    <t xml:space="preserve">广发中债金融债A               </t>
  </si>
  <si>
    <t xml:space="preserve">广发中债金融债C               </t>
  </si>
  <si>
    <t xml:space="preserve">国富岁岁恒丰A                 </t>
  </si>
  <si>
    <t xml:space="preserve">国富岁岁恒丰C                 </t>
  </si>
  <si>
    <t xml:space="preserve">华夏现金增利E                 </t>
  </si>
  <si>
    <t>货币E</t>
  </si>
  <si>
    <t xml:space="preserve">长盛城镇化主题                </t>
  </si>
  <si>
    <t xml:space="preserve">南方丰元A                     </t>
  </si>
  <si>
    <t xml:space="preserve">南方丰元C                     </t>
  </si>
  <si>
    <t xml:space="preserve">大成景祥A                     </t>
  </si>
  <si>
    <t xml:space="preserve">大成景祥B                     </t>
  </si>
  <si>
    <t xml:space="preserve">易方达易理财                  </t>
  </si>
  <si>
    <t xml:space="preserve">信诚年年有余A                 </t>
  </si>
  <si>
    <t xml:space="preserve">信诚年年有余B                 </t>
  </si>
  <si>
    <t xml:space="preserve">国泰聚信价值A                 </t>
  </si>
  <si>
    <t xml:space="preserve">国泰聚信价值C                 </t>
  </si>
  <si>
    <t xml:space="preserve">汇添富新收益                  </t>
  </si>
  <si>
    <t xml:space="preserve">添富沪深300动态策略           </t>
  </si>
  <si>
    <t xml:space="preserve">广发全球医疗保健人民币        </t>
  </si>
  <si>
    <t xml:space="preserve">广发全球医疗保健美元          </t>
  </si>
  <si>
    <t xml:space="preserve">民生加银现金宝                </t>
  </si>
  <si>
    <t xml:space="preserve">中银惠利纯债                  </t>
  </si>
  <si>
    <t xml:space="preserve">上投摩根双债增利A             </t>
  </si>
  <si>
    <t xml:space="preserve">上投摩根双债增利C             </t>
  </si>
  <si>
    <t xml:space="preserve">平安大华日增利                </t>
  </si>
  <si>
    <t xml:space="preserve">景顺长城景益货币A             </t>
  </si>
  <si>
    <t xml:space="preserve">景顺长城景益货币B             </t>
  </si>
  <si>
    <t xml:space="preserve">富国恒利分级                  </t>
  </si>
  <si>
    <t xml:space="preserve">富国恒利分级A                 </t>
  </si>
  <si>
    <t xml:space="preserve">富国恒利分级B                 </t>
  </si>
  <si>
    <t xml:space="preserve">景顺长城景颐双利A             </t>
  </si>
  <si>
    <t xml:space="preserve">景顺长城景颐双利C             </t>
  </si>
  <si>
    <t xml:space="preserve">泰达宏利瑞利A                 </t>
  </si>
  <si>
    <t xml:space="preserve">泰达宏利瑞利B                 </t>
  </si>
  <si>
    <t xml:space="preserve">广发天天红                    </t>
  </si>
  <si>
    <t xml:space="preserve">华商优势行业                  </t>
  </si>
  <si>
    <t xml:space="preserve">招商标普高收益人民币          </t>
  </si>
  <si>
    <t xml:space="preserve">招商标普高收益美元            </t>
  </si>
  <si>
    <t xml:space="preserve">招商标普高收益港币            </t>
  </si>
  <si>
    <t xml:space="preserve">融通通源一年                  </t>
  </si>
  <si>
    <t xml:space="preserve">添富安心中国A                 </t>
  </si>
  <si>
    <t xml:space="preserve">添富安心中国C                 </t>
  </si>
  <si>
    <t xml:space="preserve">汇添富全额宝                  </t>
  </si>
  <si>
    <t xml:space="preserve">华富恒鑫A                     </t>
  </si>
  <si>
    <t xml:space="preserve">华富恒鑫C                     </t>
  </si>
  <si>
    <t xml:space="preserve">道富增鑫一年A                 </t>
  </si>
  <si>
    <t xml:space="preserve">道富增鑫一年C                 </t>
  </si>
  <si>
    <t xml:space="preserve">易方达新兴成长                </t>
  </si>
  <si>
    <t xml:space="preserve">信诚月月定期支付              </t>
  </si>
  <si>
    <t xml:space="preserve">添富双利增强A                 </t>
  </si>
  <si>
    <t xml:space="preserve">添富双利增强C                 </t>
  </si>
  <si>
    <t xml:space="preserve">民生加银城镇化                </t>
  </si>
  <si>
    <t xml:space="preserve">鹏华环保产业                  </t>
  </si>
  <si>
    <t xml:space="preserve">益民服务领先                  </t>
  </si>
  <si>
    <t xml:space="preserve">景顺长城优质成长              </t>
  </si>
  <si>
    <t xml:space="preserve">国开泰富岁月鎏金A             </t>
  </si>
  <si>
    <t xml:space="preserve">国开泰富岁月鎏金C             </t>
  </si>
  <si>
    <t xml:space="preserve">嘉实绝对收益                  </t>
  </si>
  <si>
    <t xml:space="preserve">国联安新精选                  </t>
  </si>
  <si>
    <t xml:space="preserve">景顺长城成长之星              </t>
  </si>
  <si>
    <t xml:space="preserve">前海开源事件驱动              </t>
  </si>
  <si>
    <t xml:space="preserve">长盛添利宝A                   </t>
  </si>
  <si>
    <t xml:space="preserve">长盛添利宝B                   </t>
  </si>
  <si>
    <t xml:space="preserve">大成信用增利一年A             </t>
  </si>
  <si>
    <t xml:space="preserve">大成信用增利一年C             </t>
  </si>
  <si>
    <t xml:space="preserve">易方达聚盈分级                </t>
  </si>
  <si>
    <t xml:space="preserve">易方达聚盈A                   </t>
  </si>
  <si>
    <t xml:space="preserve">易方达聚盈B                   </t>
  </si>
  <si>
    <t xml:space="preserve">鹏华品牌传承                  </t>
  </si>
  <si>
    <t xml:space="preserve">中银优秀企业                  </t>
  </si>
  <si>
    <t xml:space="preserve">安信鑫发优选                  </t>
  </si>
  <si>
    <t xml:space="preserve">新华壹诺宝                    </t>
  </si>
  <si>
    <t xml:space="preserve">建信稳定添利                  </t>
  </si>
  <si>
    <t xml:space="preserve">易方达裕惠回报                </t>
  </si>
  <si>
    <t xml:space="preserve">国金通用鑫盈                  </t>
  </si>
  <si>
    <t xml:space="preserve">大成景祥分级                  </t>
  </si>
  <si>
    <t xml:space="preserve">南方医药保健                  </t>
  </si>
  <si>
    <t xml:space="preserve">国金通用鑫利分级              </t>
  </si>
  <si>
    <t xml:space="preserve">国金通用鑫利A                 </t>
  </si>
  <si>
    <t xml:space="preserve">国金通用鑫利B                 </t>
  </si>
  <si>
    <t xml:space="preserve">上投摩根核心成长              </t>
  </si>
  <si>
    <t xml:space="preserve">英大领先回报                  </t>
  </si>
  <si>
    <t xml:space="preserve">华商双债丰利A                 </t>
  </si>
  <si>
    <t xml:space="preserve">嘉实活期宝                    </t>
  </si>
  <si>
    <t xml:space="preserve">景顺长城鑫月薪                </t>
  </si>
  <si>
    <t xml:space="preserve">融通通瑞一年                  </t>
  </si>
  <si>
    <t xml:space="preserve">富国城镇发展                  </t>
  </si>
  <si>
    <t xml:space="preserve">广发集鑫A                     </t>
  </si>
  <si>
    <t xml:space="preserve">广发集鑫C                     </t>
  </si>
  <si>
    <t xml:space="preserve">广发天天利A                   </t>
  </si>
  <si>
    <t xml:space="preserve">广发天天利B                   </t>
  </si>
  <si>
    <t xml:space="preserve">建信中证500                   </t>
  </si>
  <si>
    <t xml:space="preserve">东方红新动力                  </t>
  </si>
  <si>
    <t xml:space="preserve">华商双债丰利C                 </t>
  </si>
  <si>
    <t xml:space="preserve">鑫元货币A                     </t>
  </si>
  <si>
    <t xml:space="preserve">鑫元货币B                     </t>
  </si>
  <si>
    <t xml:space="preserve">嘉实1个月理财A                </t>
  </si>
  <si>
    <t xml:space="preserve">嘉实1个月理财E                </t>
  </si>
  <si>
    <t xml:space="preserve">南方现金通A                   </t>
  </si>
  <si>
    <t xml:space="preserve">南方现金通B                   </t>
  </si>
  <si>
    <t xml:space="preserve">南方现金通C                   </t>
  </si>
  <si>
    <t xml:space="preserve">财通纯债分级                  </t>
  </si>
  <si>
    <t xml:space="preserve">财通纯债分级A                 </t>
  </si>
  <si>
    <t xml:space="preserve">财通纯债分级B                 </t>
  </si>
  <si>
    <t xml:space="preserve">华富恒富分级                  </t>
  </si>
  <si>
    <t xml:space="preserve">华富恒富A                     </t>
  </si>
  <si>
    <t xml:space="preserve">华富恒富B                     </t>
  </si>
  <si>
    <t xml:space="preserve">中信建投稳信A                 </t>
  </si>
  <si>
    <t xml:space="preserve">中信建投稳信C                 </t>
  </si>
  <si>
    <t xml:space="preserve">国寿安保货币A                 </t>
  </si>
  <si>
    <t xml:space="preserve">国寿安保货币B                 </t>
  </si>
  <si>
    <t xml:space="preserve">泰达宏利养老收益A             </t>
  </si>
  <si>
    <t xml:space="preserve">泰达宏利养老收益B             </t>
  </si>
  <si>
    <t xml:space="preserve">广发钱袋子                    </t>
  </si>
  <si>
    <t xml:space="preserve">国泰国策驱动                  </t>
  </si>
  <si>
    <t xml:space="preserve">华润元大信息传媒              </t>
  </si>
  <si>
    <t xml:space="preserve">国投瑞银医疗保健              </t>
  </si>
  <si>
    <t xml:space="preserve">上投民生需求                  </t>
  </si>
  <si>
    <t xml:space="preserve">国泰浓益灵活                  </t>
  </si>
  <si>
    <t xml:space="preserve">南方新优享                    </t>
  </si>
  <si>
    <t xml:space="preserve">工银瑞信薪金宝                </t>
  </si>
  <si>
    <t xml:space="preserve">广发竞争优势                  </t>
  </si>
  <si>
    <t xml:space="preserve">东吴阿尔法                    </t>
  </si>
  <si>
    <t xml:space="preserve">景顺优势企业                  </t>
  </si>
  <si>
    <t xml:space="preserve">永赢货币                      </t>
  </si>
  <si>
    <t xml:space="preserve">长盛高端装备制造              </t>
  </si>
  <si>
    <t xml:space="preserve">长盛航天海工装备              </t>
  </si>
  <si>
    <t xml:space="preserve">前海开源可转债                </t>
  </si>
  <si>
    <t xml:space="preserve">诺安优势行业                  </t>
  </si>
  <si>
    <t xml:space="preserve">中银活期宝                    </t>
  </si>
  <si>
    <t xml:space="preserve">国金通用金腾通                </t>
  </si>
  <si>
    <t xml:space="preserve">华商创新成长                  </t>
  </si>
  <si>
    <t xml:space="preserve">上银慧财宝A                   </t>
  </si>
  <si>
    <t xml:space="preserve">上银慧财宝B                   </t>
  </si>
  <si>
    <t xml:space="preserve">兴业定期开放                  </t>
  </si>
  <si>
    <t xml:space="preserve">建信健康民生                  </t>
  </si>
  <si>
    <t>NULL</t>
  </si>
  <si>
    <t xml:space="preserve">广发新动力                    </t>
  </si>
  <si>
    <t xml:space="preserve">鹏华增值宝                    </t>
  </si>
  <si>
    <t xml:space="preserve">兴全添利宝                    </t>
  </si>
  <si>
    <t>华夏债券A/B</t>
  </si>
  <si>
    <t>华夏债券C</t>
  </si>
  <si>
    <t>华夏希望A</t>
  </si>
  <si>
    <t>华夏希望C</t>
  </si>
  <si>
    <t xml:space="preserve">亚债中国指数A                 </t>
  </si>
  <si>
    <t xml:space="preserve">亚债中国指数C                 </t>
  </si>
  <si>
    <t xml:space="preserve">华夏安康信用A                 </t>
  </si>
  <si>
    <t xml:space="preserve">华夏安康信用C                 </t>
  </si>
  <si>
    <t xml:space="preserve">华夏理财30天A                 </t>
  </si>
  <si>
    <t xml:space="preserve">华夏理财30天B                 </t>
  </si>
  <si>
    <t xml:space="preserve">华夏海外收益A人民币           </t>
  </si>
  <si>
    <t xml:space="preserve">华夏海外收益C                 </t>
  </si>
  <si>
    <t xml:space="preserve">华夏海外收益A美元现汇         </t>
  </si>
  <si>
    <t xml:space="preserve">华夏海外收益A美元现钞         </t>
  </si>
  <si>
    <t xml:space="preserve">华夏理财21天A                 </t>
  </si>
  <si>
    <t xml:space="preserve">华夏理财21天B                 </t>
  </si>
  <si>
    <t>华夏回报</t>
  </si>
  <si>
    <t>华夏红利</t>
  </si>
  <si>
    <t>华夏回报二号</t>
  </si>
  <si>
    <t>华夏策略精选</t>
  </si>
  <si>
    <t>华夏现金增利</t>
  </si>
  <si>
    <t>国泰金鹰增长</t>
  </si>
  <si>
    <t>国泰金龙债券A</t>
  </si>
  <si>
    <t>国泰金龙行业</t>
  </si>
  <si>
    <t>国泰金马稳健</t>
  </si>
  <si>
    <t xml:space="preserve">国泰金象保本                  </t>
  </si>
  <si>
    <t>国泰货币</t>
  </si>
  <si>
    <t xml:space="preserve">国泰金鹿保本                  </t>
  </si>
  <si>
    <t>国泰金鹏蓝筹</t>
  </si>
  <si>
    <t>国泰金牛创新</t>
  </si>
  <si>
    <t>国泰沪深300</t>
  </si>
  <si>
    <t>国泰金龙债券C</t>
  </si>
  <si>
    <t>国泰区位优势</t>
  </si>
  <si>
    <t xml:space="preserve">国泰金鹿保本四期              </t>
  </si>
  <si>
    <t>020018!1</t>
  </si>
  <si>
    <t xml:space="preserve">国泰金鹿保本二期              </t>
  </si>
  <si>
    <t>020018!2</t>
  </si>
  <si>
    <t xml:space="preserve">国泰金鹿保本三期              </t>
  </si>
  <si>
    <t>国泰双利债券A</t>
  </si>
  <si>
    <t>国泰双利债券C</t>
  </si>
  <si>
    <t xml:space="preserve">国泰金融ETF联接               </t>
  </si>
  <si>
    <t xml:space="preserve">国泰保本混合                  </t>
  </si>
  <si>
    <t xml:space="preserve">国泰事件驱动                  </t>
  </si>
  <si>
    <t xml:space="preserve">国泰中小板300成长联接         </t>
  </si>
  <si>
    <t xml:space="preserve">国泰成长优选                  </t>
  </si>
  <si>
    <t xml:space="preserve">国泰信用债券A                 </t>
  </si>
  <si>
    <t xml:space="preserve">国泰信用债券C                 </t>
  </si>
  <si>
    <t xml:space="preserve">国泰6个月理财A                </t>
  </si>
  <si>
    <t xml:space="preserve">国泰6个月理财B                </t>
  </si>
  <si>
    <t xml:space="preserve">国泰现金管理A                 </t>
  </si>
  <si>
    <t xml:space="preserve">国泰现金管理B                 </t>
  </si>
  <si>
    <t xml:space="preserve">国泰民安增利A                 </t>
  </si>
  <si>
    <t xml:space="preserve">国泰民安增利B                 </t>
  </si>
  <si>
    <t xml:space="preserve">国泰上证5年期国债ETF联接A     </t>
  </si>
  <si>
    <t xml:space="preserve">国泰上证5年期国债ETF联接C     </t>
  </si>
  <si>
    <t>华安创新</t>
  </si>
  <si>
    <t>华安中国A</t>
  </si>
  <si>
    <t>华安现金富利</t>
  </si>
  <si>
    <t>华安宝利配置</t>
  </si>
  <si>
    <t>华安宏利</t>
  </si>
  <si>
    <t>华安国际配置</t>
  </si>
  <si>
    <t>华安中小盘成长</t>
  </si>
  <si>
    <t>华安策略优选</t>
  </si>
  <si>
    <t>华安稳定收益A</t>
  </si>
  <si>
    <t>华安稳定收益B</t>
  </si>
  <si>
    <t>华安核心优选</t>
  </si>
  <si>
    <t>华安强化收益A</t>
  </si>
  <si>
    <t>华安强化收益B</t>
  </si>
  <si>
    <t>华安动态灵活</t>
  </si>
  <si>
    <t xml:space="preserve">华安行业轮动                  </t>
  </si>
  <si>
    <t xml:space="preserve">华安香港精选                  </t>
  </si>
  <si>
    <t xml:space="preserve">华安稳固收益                  </t>
  </si>
  <si>
    <t xml:space="preserve">华安升级主题                  </t>
  </si>
  <si>
    <t xml:space="preserve">华安大中华股票                </t>
  </si>
  <si>
    <t xml:space="preserve">华安可转债A                   </t>
  </si>
  <si>
    <t xml:space="preserve">华安可转债B                   </t>
  </si>
  <si>
    <t xml:space="preserve">华安科技动力                  </t>
  </si>
  <si>
    <t xml:space="preserve">华安信用四季红                </t>
  </si>
  <si>
    <t xml:space="preserve">华安月月鑫A                   </t>
  </si>
  <si>
    <t xml:space="preserve">华安月月鑫B                   </t>
  </si>
  <si>
    <t xml:space="preserve">华安季季鑫A                   </t>
  </si>
  <si>
    <t xml:space="preserve">华安季季鑫B                   </t>
  </si>
  <si>
    <t xml:space="preserve">华安双月鑫A                   </t>
  </si>
  <si>
    <t xml:space="preserve">华安双月鑫B                   </t>
  </si>
  <si>
    <t xml:space="preserve">华安逆向策略                  </t>
  </si>
  <si>
    <t xml:space="preserve">华安安心收益A                 </t>
  </si>
  <si>
    <t xml:space="preserve">华安安心收益B                 </t>
  </si>
  <si>
    <t xml:space="preserve">华安日日鑫A                   </t>
  </si>
  <si>
    <t xml:space="preserve">华安日日鑫B                   </t>
  </si>
  <si>
    <t xml:space="preserve">华安纯债A                     </t>
  </si>
  <si>
    <t xml:space="preserve">华安纯债C                     </t>
  </si>
  <si>
    <t xml:space="preserve">华安7日鑫A                    </t>
  </si>
  <si>
    <t xml:space="preserve">华安7日鑫B                    </t>
  </si>
  <si>
    <t xml:space="preserve">华安信用增强                  </t>
  </si>
  <si>
    <t xml:space="preserve">华安纳斯达克100人民币         </t>
  </si>
  <si>
    <t xml:space="preserve">华安纳斯达克100美元现钞       </t>
  </si>
  <si>
    <t xml:space="preserve">华安纳斯达克100美元现汇       </t>
  </si>
  <si>
    <t>华安180联接</t>
  </si>
  <si>
    <t xml:space="preserve">华安上证龙头联接              </t>
  </si>
  <si>
    <t>华安现金富利B</t>
  </si>
  <si>
    <t>博时价值增长</t>
  </si>
  <si>
    <t>博时裕富</t>
  </si>
  <si>
    <t>博时现金收益</t>
  </si>
  <si>
    <t xml:space="preserve">博时精选                      </t>
  </si>
  <si>
    <t>博时稳定B</t>
  </si>
  <si>
    <t>博时平衡配置</t>
  </si>
  <si>
    <t xml:space="preserve">博时第三产业                  </t>
  </si>
  <si>
    <t>博时新兴成长</t>
  </si>
  <si>
    <t>博时特许价值</t>
  </si>
  <si>
    <t>博时信用A</t>
  </si>
  <si>
    <t>博时策略灵活</t>
  </si>
  <si>
    <t>博时超大盘联接</t>
  </si>
  <si>
    <t xml:space="preserve">博时创业成长                  </t>
  </si>
  <si>
    <t xml:space="preserve">博时亚太精选                  </t>
  </si>
  <si>
    <t>博时回报债券A/B</t>
  </si>
  <si>
    <t xml:space="preserve">博时行业轮动                  </t>
  </si>
  <si>
    <t xml:space="preserve">博时转债增强A                 </t>
  </si>
  <si>
    <t xml:space="preserve">博时抗通胀                    </t>
  </si>
  <si>
    <t xml:space="preserve">博时基本面200联接             </t>
  </si>
  <si>
    <t xml:space="preserve">博时回报灵活                  </t>
  </si>
  <si>
    <t xml:space="preserve">博时天颐A                     </t>
  </si>
  <si>
    <t xml:space="preserve">博时自然资源联接              </t>
  </si>
  <si>
    <t xml:space="preserve">博时标普500                   </t>
  </si>
  <si>
    <t xml:space="preserve">博时医疗保健                  </t>
  </si>
  <si>
    <t xml:space="preserve">博时信用债纯债                </t>
  </si>
  <si>
    <t xml:space="preserve">博时安心收益A                 </t>
  </si>
  <si>
    <t xml:space="preserve">博时理财30天A                 </t>
  </si>
  <si>
    <t xml:space="preserve">博时亚洲票息人民币            </t>
  </si>
  <si>
    <t>博时稳定A</t>
  </si>
  <si>
    <t>博时信用C</t>
  </si>
  <si>
    <t>博时回报债券C</t>
  </si>
  <si>
    <t xml:space="preserve">博时转债增强C                 </t>
  </si>
  <si>
    <t xml:space="preserve">博时天颐C                     </t>
  </si>
  <si>
    <t xml:space="preserve">博时安心收益C                 </t>
  </si>
  <si>
    <t xml:space="preserve">博时理财30天B                 </t>
  </si>
  <si>
    <t>博时价值增长二</t>
  </si>
  <si>
    <t xml:space="preserve">博时亚洲票息美元现汇          </t>
  </si>
  <si>
    <t xml:space="preserve">博时亚洲票息美元现钞          </t>
  </si>
  <si>
    <t>博时信用B</t>
  </si>
  <si>
    <t>嘉实成长收益</t>
  </si>
  <si>
    <t>嘉实增长</t>
  </si>
  <si>
    <t>嘉实稳健</t>
  </si>
  <si>
    <t>嘉实债券</t>
  </si>
  <si>
    <t>嘉实服务增值</t>
  </si>
  <si>
    <t>嘉实浦安保本</t>
  </si>
  <si>
    <t>嘉实货币</t>
  </si>
  <si>
    <t>嘉实超短债</t>
  </si>
  <si>
    <t>嘉实主题精选</t>
  </si>
  <si>
    <t>嘉实策略增长</t>
  </si>
  <si>
    <t>嘉实海外中国</t>
  </si>
  <si>
    <t>嘉实研究精选</t>
  </si>
  <si>
    <t>嘉实多元收益A</t>
  </si>
  <si>
    <t>嘉实多元收益B</t>
  </si>
  <si>
    <t>嘉实量化阿尔法</t>
  </si>
  <si>
    <t>量化股票型</t>
  </si>
  <si>
    <t>嘉实回报灵活</t>
  </si>
  <si>
    <t xml:space="preserve">嘉实价值优势                  </t>
  </si>
  <si>
    <t xml:space="preserve">嘉实稳固收益                  </t>
  </si>
  <si>
    <t xml:space="preserve">嘉实新动力                    </t>
  </si>
  <si>
    <t xml:space="preserve">嘉实领先成长                  </t>
  </si>
  <si>
    <t xml:space="preserve">深证基本面120联接             </t>
  </si>
  <si>
    <t xml:space="preserve">嘉实信用债券A                 </t>
  </si>
  <si>
    <t xml:space="preserve">嘉实信用债券C                 </t>
  </si>
  <si>
    <t xml:space="preserve">嘉实周期优选                  </t>
  </si>
  <si>
    <t xml:space="preserve">嘉实安心货币A                 </t>
  </si>
  <si>
    <t xml:space="preserve">嘉实安心货币B                 </t>
  </si>
  <si>
    <t xml:space="preserve">嘉实中创400联接               </t>
  </si>
  <si>
    <t xml:space="preserve">嘉实全球房地产                </t>
  </si>
  <si>
    <t xml:space="preserve">嘉实优化红利                  </t>
  </si>
  <si>
    <t xml:space="preserve">嘉实增强收益                  </t>
  </si>
  <si>
    <t xml:space="preserve">嘉实理财宝7天A                </t>
  </si>
  <si>
    <t xml:space="preserve">嘉实理财宝7天B                </t>
  </si>
  <si>
    <t xml:space="preserve">嘉实纯债A                     </t>
  </si>
  <si>
    <t xml:space="preserve">嘉实纯债C                     </t>
  </si>
  <si>
    <t xml:space="preserve">嘉实货币B                     </t>
  </si>
  <si>
    <t>嘉实优质企业</t>
  </si>
  <si>
    <t>长盛成长价值</t>
  </si>
  <si>
    <t>长盛创新先锋</t>
  </si>
  <si>
    <t>长盛积极配置</t>
  </si>
  <si>
    <t>长盛量化红利</t>
  </si>
  <si>
    <t xml:space="preserve">长盛环球景气                  </t>
  </si>
  <si>
    <t xml:space="preserve">长盛同鑫保本                  </t>
  </si>
  <si>
    <t>长盛战略新兴产业</t>
  </si>
  <si>
    <t>080008!1</t>
  </si>
  <si>
    <t>长盛同祥泛资源</t>
  </si>
  <si>
    <t xml:space="preserve">长盛同禧A                     </t>
  </si>
  <si>
    <t xml:space="preserve">长盛同禧C                     </t>
  </si>
  <si>
    <t>长盛货币</t>
  </si>
  <si>
    <t xml:space="preserve">长盛电子信息                  </t>
  </si>
  <si>
    <t xml:space="preserve">长盛同鑫二号                  </t>
  </si>
  <si>
    <t xml:space="preserve">长盛添利30天A                 </t>
  </si>
  <si>
    <t xml:space="preserve">长盛添利30天B                 </t>
  </si>
  <si>
    <t xml:space="preserve">长盛添利60天A                 </t>
  </si>
  <si>
    <t xml:space="preserve">长盛添利60天B                 </t>
  </si>
  <si>
    <t>大成价值增长</t>
  </si>
  <si>
    <t>大成债券投资A/B</t>
  </si>
  <si>
    <t>大成蓝筹稳健</t>
  </si>
  <si>
    <t>大成精选增值</t>
  </si>
  <si>
    <t>大成货币A</t>
  </si>
  <si>
    <t xml:space="preserve">大成2020                      </t>
  </si>
  <si>
    <t>大成策略回报</t>
  </si>
  <si>
    <t>大成强化收益A</t>
  </si>
  <si>
    <t>大成行业轮动</t>
  </si>
  <si>
    <t>大成中证红利</t>
  </si>
  <si>
    <t xml:space="preserve">大成双动力                    </t>
  </si>
  <si>
    <t xml:space="preserve">大成深证成长40联接            </t>
  </si>
  <si>
    <t xml:space="preserve">大成保本混合                  </t>
  </si>
  <si>
    <t xml:space="preserve">大成内需增长                  </t>
  </si>
  <si>
    <t xml:space="preserve">大成中证消费                  </t>
  </si>
  <si>
    <t xml:space="preserve">大成可转债                    </t>
  </si>
  <si>
    <t xml:space="preserve">大成新锐产业                  </t>
  </si>
  <si>
    <t xml:space="preserve">大成景恒保本                  </t>
  </si>
  <si>
    <t xml:space="preserve">大成健康产业                  </t>
  </si>
  <si>
    <t>090020!1</t>
  </si>
  <si>
    <t xml:space="preserve">大成中证500ETF联接            </t>
  </si>
  <si>
    <t xml:space="preserve">大成月添利理财A               </t>
  </si>
  <si>
    <t xml:space="preserve">大成现金增利A                 </t>
  </si>
  <si>
    <t xml:space="preserve">大成理财21天A                 </t>
  </si>
  <si>
    <t>大成货币B</t>
  </si>
  <si>
    <t>大成强化收益B</t>
  </si>
  <si>
    <t xml:space="preserve">大成月添利理财B               </t>
  </si>
  <si>
    <t xml:space="preserve">大成现金增利B                 </t>
  </si>
  <si>
    <t xml:space="preserve">大成理财21天B                 </t>
  </si>
  <si>
    <t>大成债券投资C</t>
  </si>
  <si>
    <t xml:space="preserve">大成标普500                   </t>
  </si>
  <si>
    <t xml:space="preserve">富国7天理财宝A                </t>
  </si>
  <si>
    <t>富国天源</t>
  </si>
  <si>
    <t>富国天利</t>
  </si>
  <si>
    <t>富国天益</t>
  </si>
  <si>
    <t>富国天瑞</t>
  </si>
  <si>
    <t>富国天时A</t>
  </si>
  <si>
    <t>富国天合</t>
  </si>
  <si>
    <t>富国天时B</t>
  </si>
  <si>
    <t>富国天成</t>
  </si>
  <si>
    <t>富国天鼎</t>
  </si>
  <si>
    <t>富国优化A</t>
  </si>
  <si>
    <t>富国优化B</t>
  </si>
  <si>
    <t>富国优化C</t>
  </si>
  <si>
    <t>富国沪深300</t>
  </si>
  <si>
    <t xml:space="preserve">富国通胀通缩                  </t>
  </si>
  <si>
    <t xml:space="preserve">富国全球债券                  </t>
  </si>
  <si>
    <t xml:space="preserve">富国可转换债券                </t>
  </si>
  <si>
    <t xml:space="preserve">富国上证综指联接              </t>
  </si>
  <si>
    <t xml:space="preserve">富国全球消费品                </t>
  </si>
  <si>
    <t xml:space="preserve">富国低碳环保                  </t>
  </si>
  <si>
    <t xml:space="preserve">富国产业债                    </t>
  </si>
  <si>
    <t xml:space="preserve">富国高新技术                  </t>
  </si>
  <si>
    <t xml:space="preserve">富国中国中小盘                </t>
  </si>
  <si>
    <t xml:space="preserve">富国纯债AB                    </t>
  </si>
  <si>
    <t xml:space="preserve">富国纯债C                     </t>
  </si>
  <si>
    <t xml:space="preserve">富国强收益A                   </t>
  </si>
  <si>
    <t xml:space="preserve">富国强收益C                   </t>
  </si>
  <si>
    <t xml:space="preserve">富国强回报A                   </t>
  </si>
  <si>
    <t xml:space="preserve">富国强回报C                   </t>
  </si>
  <si>
    <t xml:space="preserve">富国7天理财宝B                </t>
  </si>
  <si>
    <t>易基平稳增长</t>
  </si>
  <si>
    <t>易基策略成长</t>
  </si>
  <si>
    <t xml:space="preserve">易基50                        </t>
  </si>
  <si>
    <t xml:space="preserve">易基积极成长                  </t>
  </si>
  <si>
    <t>易基货币A</t>
  </si>
  <si>
    <t>易基稳健收益A</t>
  </si>
  <si>
    <t>易基稳健收益B</t>
  </si>
  <si>
    <t>易基价值精选</t>
  </si>
  <si>
    <t>易基价值成长</t>
  </si>
  <si>
    <t>易基中小盘</t>
  </si>
  <si>
    <t>易基科汇</t>
  </si>
  <si>
    <t>易基科翔</t>
  </si>
  <si>
    <t>易基行业领先</t>
  </si>
  <si>
    <t>易基货币B</t>
  </si>
  <si>
    <t>易基增强回报A</t>
  </si>
  <si>
    <t>易基增强回报B</t>
  </si>
  <si>
    <t>易基深证100联接</t>
  </si>
  <si>
    <t>易方达沪深300ETF联接</t>
  </si>
  <si>
    <t>110020!1</t>
  </si>
  <si>
    <t>易基沪深300</t>
  </si>
  <si>
    <t>易基上证中盘联接</t>
  </si>
  <si>
    <t xml:space="preserve">易基消费行业                  </t>
  </si>
  <si>
    <t xml:space="preserve">易基医疗保健                  </t>
  </si>
  <si>
    <t xml:space="preserve">易方达资源行业                </t>
  </si>
  <si>
    <t xml:space="preserve">易方达创业板联接              </t>
  </si>
  <si>
    <t xml:space="preserve">易方达安心回报A               </t>
  </si>
  <si>
    <t xml:space="preserve">易方达安心回报B               </t>
  </si>
  <si>
    <t>易基科讯</t>
  </si>
  <si>
    <t>易方达沪深300增强</t>
  </si>
  <si>
    <t>110030!1</t>
  </si>
  <si>
    <t xml:space="preserve">易方达量化衍伸                </t>
  </si>
  <si>
    <t xml:space="preserve">易方达恒生ETF联接(人民币)     </t>
  </si>
  <si>
    <t xml:space="preserve">易方达恒生ETF联接(美元现汇)   </t>
  </si>
  <si>
    <t xml:space="preserve">易方达恒生ETF联接(美元现钞)   </t>
  </si>
  <si>
    <t xml:space="preserve">易基双债增强A                 </t>
  </si>
  <si>
    <t xml:space="preserve">易基双债增强B                 </t>
  </si>
  <si>
    <t xml:space="preserve">易方达纯债A                   </t>
  </si>
  <si>
    <t xml:space="preserve">易方达纯债C                   </t>
  </si>
  <si>
    <t xml:space="preserve">易方达月月利A                 </t>
  </si>
  <si>
    <t xml:space="preserve">易方达月月利B                 </t>
  </si>
  <si>
    <t xml:space="preserve">易方达双月利A                 </t>
  </si>
  <si>
    <t xml:space="preserve">易方达双月利B                 </t>
  </si>
  <si>
    <t>易基策略成长二</t>
  </si>
  <si>
    <t>易基亚洲精选</t>
  </si>
  <si>
    <t xml:space="preserve">易方达标普消费品              </t>
  </si>
  <si>
    <t>国投融华债券</t>
  </si>
  <si>
    <t>国投景气行业</t>
  </si>
  <si>
    <t>国投核心企业</t>
  </si>
  <si>
    <t>国投创新动力</t>
  </si>
  <si>
    <t>国投稳健增长</t>
  </si>
  <si>
    <t xml:space="preserve">国投瑞福优先                  </t>
  </si>
  <si>
    <t>股票分级</t>
  </si>
  <si>
    <t>股票稳健份额</t>
  </si>
  <si>
    <t>121007!1</t>
  </si>
  <si>
    <t>国投成长优选</t>
  </si>
  <si>
    <t>国投稳定增利</t>
  </si>
  <si>
    <t xml:space="preserve">国投瑞源保本                  </t>
  </si>
  <si>
    <t>国投货币A</t>
  </si>
  <si>
    <t xml:space="preserve">国投优化强债A                 </t>
  </si>
  <si>
    <t xml:space="preserve">国投瑞银纯债A                 </t>
  </si>
  <si>
    <t xml:space="preserve">国投瑞福深证100               </t>
  </si>
  <si>
    <t>121099!1</t>
  </si>
  <si>
    <t xml:space="preserve">国投瑞福分级                  </t>
  </si>
  <si>
    <t>国投货币B</t>
  </si>
  <si>
    <t xml:space="preserve">国投瑞银纯债B                 </t>
  </si>
  <si>
    <t xml:space="preserve">国投优化强债C                 </t>
  </si>
  <si>
    <t xml:space="preserve">国投瑞福进取                  </t>
  </si>
  <si>
    <t>股票激进份额</t>
  </si>
  <si>
    <t>150001!1</t>
  </si>
  <si>
    <t xml:space="preserve">大成优选                      </t>
  </si>
  <si>
    <t>主动股票封闭型</t>
  </si>
  <si>
    <t xml:space="preserve">建信优势动力                  </t>
  </si>
  <si>
    <t>银河银富货币A</t>
  </si>
  <si>
    <t xml:space="preserve">长盛同庆A                     </t>
  </si>
  <si>
    <t xml:space="preserve">长盛同庆B                     </t>
  </si>
  <si>
    <t xml:space="preserve">国投瑞和小康                  </t>
  </si>
  <si>
    <t>股票其他</t>
  </si>
  <si>
    <t xml:space="preserve">国投瑞和远见                  </t>
  </si>
  <si>
    <t xml:space="preserve">国泰估值优先                  </t>
  </si>
  <si>
    <t xml:space="preserve">国泰估值进取                  </t>
  </si>
  <si>
    <t xml:space="preserve">国联双禧A                     </t>
  </si>
  <si>
    <t xml:space="preserve">国联双禧B                     </t>
  </si>
  <si>
    <t>银河银富货币B</t>
  </si>
  <si>
    <t xml:space="preserve">兴全合润A                     </t>
  </si>
  <si>
    <t xml:space="preserve">兴全合润B                     </t>
  </si>
  <si>
    <t xml:space="preserve">银华稳进                      </t>
  </si>
  <si>
    <t xml:space="preserve">银华锐进                      </t>
  </si>
  <si>
    <t>富国汇利回报A</t>
  </si>
  <si>
    <t>150020!1</t>
  </si>
  <si>
    <t>富国汇利A</t>
  </si>
  <si>
    <t>富国汇利回报B</t>
  </si>
  <si>
    <t>150021!1</t>
  </si>
  <si>
    <t>富国汇利B</t>
  </si>
  <si>
    <t xml:space="preserve">申万收益                      </t>
  </si>
  <si>
    <t xml:space="preserve">申万进取                      </t>
  </si>
  <si>
    <t xml:space="preserve">大成景丰A                     </t>
  </si>
  <si>
    <t xml:space="preserve">大成景丰B                     </t>
  </si>
  <si>
    <t xml:space="preserve">天弘添利B                     </t>
  </si>
  <si>
    <t xml:space="preserve">信诚500A                      </t>
  </si>
  <si>
    <t xml:space="preserve">信诚500B                      </t>
  </si>
  <si>
    <t xml:space="preserve">银华金利                      </t>
  </si>
  <si>
    <t xml:space="preserve">银华鑫利                      </t>
  </si>
  <si>
    <t xml:space="preserve">嘉实多利优先                  </t>
  </si>
  <si>
    <t xml:space="preserve">嘉实多利进取                  </t>
  </si>
  <si>
    <t xml:space="preserve">泰达聚利A                     </t>
  </si>
  <si>
    <t xml:space="preserve">泰达聚利B                     </t>
  </si>
  <si>
    <t xml:space="preserve">建信稳健份额                  </t>
  </si>
  <si>
    <t xml:space="preserve">建信进取份额                  </t>
  </si>
  <si>
    <t xml:space="preserve">万家添利B                     </t>
  </si>
  <si>
    <t xml:space="preserve">中欧鼎利分级A                 </t>
  </si>
  <si>
    <t xml:space="preserve">中欧鼎利分级B                 </t>
  </si>
  <si>
    <t xml:space="preserve">富国天盈B                     </t>
  </si>
  <si>
    <t xml:space="preserve">长信利鑫分级B                 </t>
  </si>
  <si>
    <t xml:space="preserve">博时裕祥B                     </t>
  </si>
  <si>
    <t xml:space="preserve">海富稳进增利A                 </t>
  </si>
  <si>
    <t xml:space="preserve">海富稳进增利B                 </t>
  </si>
  <si>
    <t xml:space="preserve">天弘丰利B                     </t>
  </si>
  <si>
    <t xml:space="preserve">银华瑞吉                      </t>
  </si>
  <si>
    <t xml:space="preserve">银华瑞祥                      </t>
  </si>
  <si>
    <t xml:space="preserve">南方新兴消费收益              </t>
  </si>
  <si>
    <t xml:space="preserve">南方新兴消费进取              </t>
  </si>
  <si>
    <t xml:space="preserve">信诚沪深300A                  </t>
  </si>
  <si>
    <t xml:space="preserve">信诚沪深300B                  </t>
  </si>
  <si>
    <t xml:space="preserve">泰达稳健                      </t>
  </si>
  <si>
    <t xml:space="preserve">泰达进取                      </t>
  </si>
  <si>
    <t xml:space="preserve">工银睿智A                     </t>
  </si>
  <si>
    <t xml:space="preserve">工银睿智B                     </t>
  </si>
  <si>
    <t xml:space="preserve">长城久兆稳健                  </t>
  </si>
  <si>
    <t xml:space="preserve">长城久兆积极                  </t>
  </si>
  <si>
    <t xml:space="preserve">银华金瑞                      </t>
  </si>
  <si>
    <t xml:space="preserve">银华鑫瑞                      </t>
  </si>
  <si>
    <t xml:space="preserve">鹏华丰泽B                     </t>
  </si>
  <si>
    <t xml:space="preserve">浦银安盛增利A                 </t>
  </si>
  <si>
    <t xml:space="preserve">浦银安盛增利B                 </t>
  </si>
  <si>
    <t xml:space="preserve">长盛同瑞A                     </t>
  </si>
  <si>
    <t xml:space="preserve">长盛同瑞B                     </t>
  </si>
  <si>
    <t xml:space="preserve">国泰信用互利A                 </t>
  </si>
  <si>
    <t xml:space="preserve">国泰信用互利B                 </t>
  </si>
  <si>
    <t xml:space="preserve">诺德双翼B                     </t>
  </si>
  <si>
    <t xml:space="preserve">国联安双力中小板A             </t>
  </si>
  <si>
    <t xml:space="preserve">国联安双力中小板B             </t>
  </si>
  <si>
    <t xml:space="preserve">中欧盛世成长A                 </t>
  </si>
  <si>
    <t xml:space="preserve">中欧盛世成长B                 </t>
  </si>
  <si>
    <t xml:space="preserve">诺安稳健                      </t>
  </si>
  <si>
    <t xml:space="preserve">诺安进取                      </t>
  </si>
  <si>
    <t xml:space="preserve">浙商稳健                      </t>
  </si>
  <si>
    <t xml:space="preserve">浙商进取                      </t>
  </si>
  <si>
    <t xml:space="preserve">金鹰持久回报B                 </t>
  </si>
  <si>
    <t xml:space="preserve">银河通利B                     </t>
  </si>
  <si>
    <t xml:space="preserve">国联安双佳信用B               </t>
  </si>
  <si>
    <t xml:space="preserve">信诚双盈分级B                 </t>
  </si>
  <si>
    <t xml:space="preserve">信达稳定增利B                 </t>
  </si>
  <si>
    <t xml:space="preserve">广发深证100A                  </t>
  </si>
  <si>
    <t xml:space="preserve">广发深证100B                  </t>
  </si>
  <si>
    <t xml:space="preserve">申万中小板A                   </t>
  </si>
  <si>
    <t xml:space="preserve">申万中小板B                   </t>
  </si>
  <si>
    <t xml:space="preserve">中欧信用增利B                 </t>
  </si>
  <si>
    <t xml:space="preserve">金鹰中证500A                  </t>
  </si>
  <si>
    <t xml:space="preserve">金鹰中证500B                  </t>
  </si>
  <si>
    <t xml:space="preserve">万家中证创业A                 </t>
  </si>
  <si>
    <t xml:space="preserve">万家中证创业B                 </t>
  </si>
  <si>
    <t xml:space="preserve">诺德深证300A                  </t>
  </si>
  <si>
    <t xml:space="preserve">诺德深证300B                  </t>
  </si>
  <si>
    <t xml:space="preserve">泰信基本面400A                </t>
  </si>
  <si>
    <t xml:space="preserve">泰信基本面400B                </t>
  </si>
  <si>
    <t xml:space="preserve">招商中证大宗商品A             </t>
  </si>
  <si>
    <t xml:space="preserve">招商中证大宗商品B             </t>
  </si>
  <si>
    <t xml:space="preserve">长盛同庆中证800A              </t>
  </si>
  <si>
    <t xml:space="preserve">长盛同庆中证800B              </t>
  </si>
  <si>
    <t xml:space="preserve">鹏华中证A股A                  </t>
  </si>
  <si>
    <t xml:space="preserve">鹏华中证A股B                  </t>
  </si>
  <si>
    <t xml:space="preserve">长信利众B                     </t>
  </si>
  <si>
    <t>银河银泰理财</t>
  </si>
  <si>
    <t xml:space="preserve">华安沪深300A                  </t>
  </si>
  <si>
    <t xml:space="preserve">华安沪深300B                  </t>
  </si>
  <si>
    <t xml:space="preserve">易方达中小板A                 </t>
  </si>
  <si>
    <t xml:space="preserve">易方达中小板B                 </t>
  </si>
  <si>
    <t xml:space="preserve">长盛同辉深证100A              </t>
  </si>
  <si>
    <t xml:space="preserve">长盛同辉深证100B              </t>
  </si>
  <si>
    <t xml:space="preserve">华商中证500A                  </t>
  </si>
  <si>
    <t xml:space="preserve">华商中证500B                  </t>
  </si>
  <si>
    <t xml:space="preserve">工银睿智深证100A              </t>
  </si>
  <si>
    <t xml:space="preserve">工银睿智深证100B              </t>
  </si>
  <si>
    <t xml:space="preserve">中海惠裕纯债分级B             </t>
  </si>
  <si>
    <t xml:space="preserve">长盛同丰分级B                 </t>
  </si>
  <si>
    <t xml:space="preserve">银华永兴纯债B                 </t>
  </si>
  <si>
    <t xml:space="preserve">国泰国证房地产A               </t>
  </si>
  <si>
    <t xml:space="preserve">国泰国证房地产B               </t>
  </si>
  <si>
    <t xml:space="preserve">中欧纯债B                     </t>
  </si>
  <si>
    <t xml:space="preserve">东吴鼎利B                     </t>
  </si>
  <si>
    <t xml:space="preserve">银河沪深300成长A              </t>
  </si>
  <si>
    <t xml:space="preserve">银河沪深300成长B              </t>
  </si>
  <si>
    <t xml:space="preserve">建信央视财经50A               </t>
  </si>
  <si>
    <t xml:space="preserve">建信央视财经50B               </t>
  </si>
  <si>
    <t xml:space="preserve">招商双债增强B                 </t>
  </si>
  <si>
    <t xml:space="preserve">工银瑞信增利B                 </t>
  </si>
  <si>
    <t xml:space="preserve">鹏华丰利B                     </t>
  </si>
  <si>
    <t xml:space="preserve">国泰国证医药卫生A             </t>
  </si>
  <si>
    <t xml:space="preserve">国泰国证医药卫生B             </t>
  </si>
  <si>
    <t xml:space="preserve">金鹰元盛分级B                 </t>
  </si>
  <si>
    <t xml:space="preserve">德邦德信A                     </t>
  </si>
  <si>
    <t xml:space="preserve">德邦德信B                     </t>
  </si>
  <si>
    <t xml:space="preserve">安信宝利B                     </t>
  </si>
  <si>
    <t xml:space="preserve">银华中证800A                  </t>
  </si>
  <si>
    <t xml:space="preserve">银华中证800B                  </t>
  </si>
  <si>
    <t xml:space="preserve">国金通用沪深300A              </t>
  </si>
  <si>
    <t xml:space="preserve">国金通用沪深300B              </t>
  </si>
  <si>
    <t xml:space="preserve">汇添富互利B                   </t>
  </si>
  <si>
    <t xml:space="preserve">银华中证转债A                 </t>
  </si>
  <si>
    <t xml:space="preserve">银华中证转债B                 </t>
  </si>
  <si>
    <t xml:space="preserve">招商沪深300高贝塔A            </t>
  </si>
  <si>
    <t xml:space="preserve">招商沪深300高贝塔B            </t>
  </si>
  <si>
    <t xml:space="preserve">天弘同利分级B                 </t>
  </si>
  <si>
    <t xml:space="preserve">信诚中证800医药A              </t>
  </si>
  <si>
    <t xml:space="preserve">信诚中证800医药B              </t>
  </si>
  <si>
    <t xml:space="preserve">信诚中证800有色A              </t>
  </si>
  <si>
    <t xml:space="preserve">信诚中证800有色B              </t>
  </si>
  <si>
    <t xml:space="preserve">富国创业板A                   </t>
  </si>
  <si>
    <t xml:space="preserve">富国创业板B                   </t>
  </si>
  <si>
    <t xml:space="preserve">中海惠丰纯债分级B             </t>
  </si>
  <si>
    <t xml:space="preserve">中银互利B                     </t>
  </si>
  <si>
    <t xml:space="preserve">信诚中证800金融A              </t>
  </si>
  <si>
    <t xml:space="preserve">信诚中证800金融B              </t>
  </si>
  <si>
    <t xml:space="preserve">中欧纯债添利B                 </t>
  </si>
  <si>
    <t xml:space="preserve">融通通福B                     </t>
  </si>
  <si>
    <t xml:space="preserve">新华惠鑫分级B                 </t>
  </si>
  <si>
    <t xml:space="preserve">国富恒利分级B                 </t>
  </si>
  <si>
    <t xml:space="preserve">银华沪深300A                  </t>
  </si>
  <si>
    <t xml:space="preserve">银华沪深300B                  </t>
  </si>
  <si>
    <t xml:space="preserve">汇添富恒生指数A               </t>
  </si>
  <si>
    <t xml:space="preserve">汇添富恒生指数B               </t>
  </si>
  <si>
    <t xml:space="preserve">申万菱信行业分级A             </t>
  </si>
  <si>
    <t xml:space="preserve">申万菱信行业分级B             </t>
  </si>
  <si>
    <t>银河稳健</t>
  </si>
  <si>
    <t>银河收益</t>
  </si>
  <si>
    <t xml:space="preserve">易方达保证金A                 </t>
  </si>
  <si>
    <t xml:space="preserve">易方达保证金B                 </t>
  </si>
  <si>
    <t xml:space="preserve">招商保证金快线A               </t>
  </si>
  <si>
    <t xml:space="preserve">招商保证金快线B               </t>
  </si>
  <si>
    <t>易基深证100ETF</t>
  </si>
  <si>
    <t>华夏中小板ETF</t>
  </si>
  <si>
    <t>南方深成指ETF</t>
  </si>
  <si>
    <t xml:space="preserve">深证红利ETF                   </t>
  </si>
  <si>
    <t xml:space="preserve">大成深证成长40                </t>
  </si>
  <si>
    <t xml:space="preserve">广发中小板300ETF              </t>
  </si>
  <si>
    <t xml:space="preserve">基本面200ETF                  </t>
  </si>
  <si>
    <t xml:space="preserve">深证TMT50ETF                  </t>
  </si>
  <si>
    <t xml:space="preserve">深证基本面120ETF              </t>
  </si>
  <si>
    <t xml:space="preserve">鹏华深证民营ETF               </t>
  </si>
  <si>
    <t xml:space="preserve">添富深证300ETF                </t>
  </si>
  <si>
    <t xml:space="preserve">深证300价值ETF                </t>
  </si>
  <si>
    <t xml:space="preserve">易方达创业板ETF               </t>
  </si>
  <si>
    <t xml:space="preserve">建信基本面60ETF               </t>
  </si>
  <si>
    <t xml:space="preserve">中小板300成长ETF              </t>
  </si>
  <si>
    <t xml:space="preserve">嘉实中创400ETF                </t>
  </si>
  <si>
    <t xml:space="preserve">嘉实沪深300ETF                </t>
  </si>
  <si>
    <t xml:space="preserve">华夏恒生ETF                   </t>
  </si>
  <si>
    <t xml:space="preserve">诺安中小板ETF                 </t>
  </si>
  <si>
    <t xml:space="preserve">嘉实中证500ETF                </t>
  </si>
  <si>
    <t xml:space="preserve">大成中证100ETF                </t>
  </si>
  <si>
    <t xml:space="preserve">景顺长城300等权ETF            </t>
  </si>
  <si>
    <t xml:space="preserve">南方开元沪深300ETF            </t>
  </si>
  <si>
    <t xml:space="preserve">嘉实中期国债ETF               </t>
  </si>
  <si>
    <t xml:space="preserve">鹏华沪深300ETF                </t>
  </si>
  <si>
    <t xml:space="preserve">汇添富主要消费ETF             </t>
  </si>
  <si>
    <t xml:space="preserve">汇添富医药卫生ETF             </t>
  </si>
  <si>
    <t xml:space="preserve">汇添富能源ETF                 </t>
  </si>
  <si>
    <t xml:space="preserve">汇添富金融地产ETF             </t>
  </si>
  <si>
    <t xml:space="preserve">大成中证500深市ETF            </t>
  </si>
  <si>
    <t xml:space="preserve">国投沪深300金融地产ETF        </t>
  </si>
  <si>
    <t xml:space="preserve">易方达黄金ETF                 </t>
  </si>
  <si>
    <t xml:space="preserve">景顺长城中证500ETF            </t>
  </si>
  <si>
    <t xml:space="preserve">南方积极配置                  </t>
  </si>
  <si>
    <t>南方高增长</t>
  </si>
  <si>
    <t>南方中证500ETF联接</t>
  </si>
  <si>
    <t>160119!1</t>
  </si>
  <si>
    <t>南方中证500</t>
  </si>
  <si>
    <t xml:space="preserve">南方金砖四国                  </t>
  </si>
  <si>
    <t xml:space="preserve">南方中证50A                   </t>
  </si>
  <si>
    <t xml:space="preserve">南方中证50C                   </t>
  </si>
  <si>
    <t xml:space="preserve">南方中国中小盘                </t>
  </si>
  <si>
    <t xml:space="preserve">南方新兴消费增长              </t>
  </si>
  <si>
    <t xml:space="preserve">南方金利A                     </t>
  </si>
  <si>
    <t xml:space="preserve">南方金利C                     </t>
  </si>
  <si>
    <t xml:space="preserve">南方永利1年                   </t>
  </si>
  <si>
    <t xml:space="preserve">南方聚利1年                   </t>
  </si>
  <si>
    <t>国泰中小盘</t>
  </si>
  <si>
    <t xml:space="preserve">国泰估值优势                  </t>
  </si>
  <si>
    <t>160212!1</t>
  </si>
  <si>
    <t xml:space="preserve">国泰纳指100                   </t>
  </si>
  <si>
    <t xml:space="preserve">国泰价值经典                  </t>
  </si>
  <si>
    <t xml:space="preserve">国泰大宗商品                  </t>
  </si>
  <si>
    <t xml:space="preserve">国泰信用互利分级              </t>
  </si>
  <si>
    <t xml:space="preserve">国泰国证房地产                </t>
  </si>
  <si>
    <t xml:space="preserve">国泰国证医药卫生              </t>
  </si>
  <si>
    <t xml:space="preserve">国泰民益灵活                  </t>
  </si>
  <si>
    <t>华夏蓝筹核心</t>
  </si>
  <si>
    <t>华夏行业精选</t>
  </si>
  <si>
    <t xml:space="preserve">华安深证300                   </t>
  </si>
  <si>
    <t xml:space="preserve">华安标普全球石油              </t>
  </si>
  <si>
    <t xml:space="preserve">华安沪深300                   </t>
  </si>
  <si>
    <t>博时主题行业</t>
  </si>
  <si>
    <t xml:space="preserve">博时卓越品牌                  </t>
  </si>
  <si>
    <t xml:space="preserve">博时裕祥分级                  </t>
  </si>
  <si>
    <t xml:space="preserve">博时裕祥A                     </t>
  </si>
  <si>
    <t xml:space="preserve">博时安丰18个月                </t>
  </si>
  <si>
    <t>普天债券A</t>
  </si>
  <si>
    <t xml:space="preserve">普天收益                      </t>
  </si>
  <si>
    <t>鹏华中国50</t>
  </si>
  <si>
    <t>鹏华货币A</t>
  </si>
  <si>
    <t>鹏华价值优势</t>
  </si>
  <si>
    <t>普天债券B</t>
  </si>
  <si>
    <t>鹏华货币B</t>
  </si>
  <si>
    <t>鹏华动力增长</t>
  </si>
  <si>
    <t>鹏华优质治理</t>
  </si>
  <si>
    <t>鹏华丰收债券</t>
  </si>
  <si>
    <t>鹏华盛世创新</t>
  </si>
  <si>
    <t xml:space="preserve">鹏华沪深300                   </t>
  </si>
  <si>
    <t>鹏华中证500</t>
  </si>
  <si>
    <t xml:space="preserve">鹏华丰润债券                  </t>
  </si>
  <si>
    <t xml:space="preserve">鹏华丰泽分级                  </t>
  </si>
  <si>
    <t xml:space="preserve">鹏华丰泽A                     </t>
  </si>
  <si>
    <t xml:space="preserve">鹏华中证A股                   </t>
  </si>
  <si>
    <t xml:space="preserve">鹏华中小企业                  </t>
  </si>
  <si>
    <t xml:space="preserve">鹏华丰利分级                  </t>
  </si>
  <si>
    <t xml:space="preserve">鹏华丰利A                     </t>
  </si>
  <si>
    <t xml:space="preserve">鹏华消费领先                  </t>
  </si>
  <si>
    <t>嘉实沪深300联接</t>
  </si>
  <si>
    <t>160706!1</t>
  </si>
  <si>
    <t>嘉实沪深300</t>
  </si>
  <si>
    <t xml:space="preserve">嘉实基本面50                  </t>
  </si>
  <si>
    <t xml:space="preserve">嘉实恒生中国                  </t>
  </si>
  <si>
    <t xml:space="preserve">嘉实多利分级                  </t>
  </si>
  <si>
    <t xml:space="preserve">嘉实黄金                      </t>
  </si>
  <si>
    <t xml:space="preserve">嘉实中证中期企业债A           </t>
  </si>
  <si>
    <t xml:space="preserve">嘉实中证中期企业债C           </t>
  </si>
  <si>
    <t>长盛同智优势</t>
  </si>
  <si>
    <t xml:space="preserve">长盛同庆中证800               </t>
  </si>
  <si>
    <t>160806!1</t>
  </si>
  <si>
    <t xml:space="preserve">长盛同庆                      </t>
  </si>
  <si>
    <t xml:space="preserve">长盛沪深300                   </t>
  </si>
  <si>
    <t xml:space="preserve">长盛同瑞中证200               </t>
  </si>
  <si>
    <t xml:space="preserve">长盛同辉深证100               </t>
  </si>
  <si>
    <t xml:space="preserve">长盛同丰分级                  </t>
  </si>
  <si>
    <t xml:space="preserve">长盛同丰分级A                 </t>
  </si>
  <si>
    <t>大成创新成长</t>
  </si>
  <si>
    <t xml:space="preserve">大成景丰                      </t>
  </si>
  <si>
    <t>160915!1</t>
  </si>
  <si>
    <t xml:space="preserve">大成景丰分级                  </t>
  </si>
  <si>
    <t xml:space="preserve">大成优选股票                  </t>
  </si>
  <si>
    <t>富国天惠</t>
  </si>
  <si>
    <t xml:space="preserve">富国天丰                      </t>
  </si>
  <si>
    <t>161010!1</t>
  </si>
  <si>
    <t>富国天丰</t>
  </si>
  <si>
    <t>富国汇利回报分级</t>
  </si>
  <si>
    <t>161014!1</t>
  </si>
  <si>
    <t>富国汇利分级</t>
  </si>
  <si>
    <t xml:space="preserve">富国天盈分级                  </t>
  </si>
  <si>
    <t xml:space="preserve">富国天盈A                     </t>
  </si>
  <si>
    <t xml:space="preserve">富国中证500                   </t>
  </si>
  <si>
    <t xml:space="preserve">富国新天锋                    </t>
  </si>
  <si>
    <t xml:space="preserve">富国创业板                    </t>
  </si>
  <si>
    <t>易基岁丰</t>
  </si>
  <si>
    <t>161115!1</t>
  </si>
  <si>
    <t xml:space="preserve">易方达黄金主题                </t>
  </si>
  <si>
    <t xml:space="preserve">易方达永旭添利                </t>
  </si>
  <si>
    <t xml:space="preserve">易方达中小板                  </t>
  </si>
  <si>
    <t xml:space="preserve">易方达中债新综合A             </t>
  </si>
  <si>
    <t xml:space="preserve">易方达中债新综合C             </t>
  </si>
  <si>
    <t xml:space="preserve">国投瑞和300                   </t>
  </si>
  <si>
    <t xml:space="preserve">国投新兴市场                  </t>
  </si>
  <si>
    <t>国投沪深300金融地产ETF联接</t>
  </si>
  <si>
    <t>161211!1</t>
  </si>
  <si>
    <t>国投金融地产</t>
  </si>
  <si>
    <t xml:space="preserve">国投消费服务                  </t>
  </si>
  <si>
    <t xml:space="preserve">国投双债增利                  </t>
  </si>
  <si>
    <t xml:space="preserve">国投中证资源                  </t>
  </si>
  <si>
    <t xml:space="preserve">国投新兴产业                  </t>
  </si>
  <si>
    <t xml:space="preserve">银河通利分级                  </t>
  </si>
  <si>
    <t xml:space="preserve">银河通利A                     </t>
  </si>
  <si>
    <t xml:space="preserve">银河沪深300成长               </t>
  </si>
  <si>
    <t>融通新蓝筹</t>
  </si>
  <si>
    <t>融通债券</t>
  </si>
  <si>
    <t>融通深证100</t>
  </si>
  <si>
    <t xml:space="preserve">融通蓝筹成长                  </t>
  </si>
  <si>
    <t>融通行业景气</t>
  </si>
  <si>
    <t>融通巨潮100</t>
  </si>
  <si>
    <t>融通货币</t>
  </si>
  <si>
    <t>融通动力先锋</t>
  </si>
  <si>
    <t>融通领先成长</t>
  </si>
  <si>
    <t>融通内需驱动</t>
  </si>
  <si>
    <t xml:space="preserve">融通深证成指                  </t>
  </si>
  <si>
    <t xml:space="preserve">融通创业板                    </t>
  </si>
  <si>
    <t xml:space="preserve">融通四季添利                  </t>
  </si>
  <si>
    <t xml:space="preserve">融通易支付B                   </t>
  </si>
  <si>
    <t xml:space="preserve">融通医疗保健                  </t>
  </si>
  <si>
    <t xml:space="preserve">融通岁岁添利A                 </t>
  </si>
  <si>
    <t xml:space="preserve">融通岁岁添利B                 </t>
  </si>
  <si>
    <t xml:space="preserve">融通丰利四分法                </t>
  </si>
  <si>
    <t xml:space="preserve">融通七天理财A                 </t>
  </si>
  <si>
    <t xml:space="preserve">融通七天理财B                 </t>
  </si>
  <si>
    <t xml:space="preserve">融通标普中国可转债A           </t>
  </si>
  <si>
    <t xml:space="preserve">融通标普中国可转债C           </t>
  </si>
  <si>
    <t xml:space="preserve">融通通福分级                  </t>
  </si>
  <si>
    <t xml:space="preserve">融通通福A                     </t>
  </si>
  <si>
    <t xml:space="preserve">融通债券C                     </t>
  </si>
  <si>
    <t>招商优质成长</t>
  </si>
  <si>
    <t xml:space="preserve">招商信用添利                  </t>
  </si>
  <si>
    <t xml:space="preserve">招商金砖四国                  </t>
  </si>
  <si>
    <t xml:space="preserve">招商中证大宗商品              </t>
  </si>
  <si>
    <t xml:space="preserve">招商双债增强分级              </t>
  </si>
  <si>
    <t xml:space="preserve">招商双债增强A                 </t>
  </si>
  <si>
    <t xml:space="preserve">招商沪深300高贝塔             </t>
  </si>
  <si>
    <t xml:space="preserve">银华内需精选                  </t>
  </si>
  <si>
    <t xml:space="preserve">银华沪深300分级               </t>
  </si>
  <si>
    <t>161811!1</t>
  </si>
  <si>
    <t xml:space="preserve">银华沪深300                   </t>
  </si>
  <si>
    <t xml:space="preserve">银华深证100                   </t>
  </si>
  <si>
    <t xml:space="preserve">银华信用债券                  </t>
  </si>
  <si>
    <t>161813!1</t>
  </si>
  <si>
    <t xml:space="preserve">银华抗通胀                    </t>
  </si>
  <si>
    <t xml:space="preserve">银华中证90                    </t>
  </si>
  <si>
    <t xml:space="preserve">银华消费主题                  </t>
  </si>
  <si>
    <t xml:space="preserve">银华中证资源                  </t>
  </si>
  <si>
    <t xml:space="preserve">银华纯债信用                  </t>
  </si>
  <si>
    <t xml:space="preserve">银华中证中票50A               </t>
  </si>
  <si>
    <t xml:space="preserve">银华中证中票50C               </t>
  </si>
  <si>
    <t xml:space="preserve">银华永兴纯债                  </t>
  </si>
  <si>
    <t xml:space="preserve">银华永兴纯债A                 </t>
  </si>
  <si>
    <t xml:space="preserve">银华中证800等权               </t>
  </si>
  <si>
    <t xml:space="preserve">银华中证转债                  </t>
  </si>
  <si>
    <t>万家债券</t>
  </si>
  <si>
    <t>161902J</t>
  </si>
  <si>
    <t>万家保本增值</t>
  </si>
  <si>
    <t>万家行业优选</t>
  </si>
  <si>
    <t>161903!1</t>
  </si>
  <si>
    <t>万家公用事业</t>
  </si>
  <si>
    <t xml:space="preserve">万家中证红利                  </t>
  </si>
  <si>
    <t xml:space="preserve">万家添利分级                  </t>
  </si>
  <si>
    <t xml:space="preserve">万家添利A                     </t>
  </si>
  <si>
    <t xml:space="preserve">万家中证创业                  </t>
  </si>
  <si>
    <t xml:space="preserve">万家强化收益                  </t>
  </si>
  <si>
    <t>长城久富核心</t>
  </si>
  <si>
    <t xml:space="preserve">长城久兆中小板                </t>
  </si>
  <si>
    <t>金鹰中小盘</t>
  </si>
  <si>
    <t xml:space="preserve">金鹰持久回报分级              </t>
  </si>
  <si>
    <t xml:space="preserve">金鹰持久回报A                 </t>
  </si>
  <si>
    <t xml:space="preserve">金鹰中证500                   </t>
  </si>
  <si>
    <t xml:space="preserve">金鹰元盛分级                  </t>
  </si>
  <si>
    <t xml:space="preserve">金鹰元盛分级A                 </t>
  </si>
  <si>
    <t>合丰成长</t>
  </si>
  <si>
    <t>合丰周期</t>
  </si>
  <si>
    <t>合丰稳定</t>
  </si>
  <si>
    <t>泰达行业精选</t>
  </si>
  <si>
    <t>泰达风险预算</t>
  </si>
  <si>
    <t>泰达货币</t>
  </si>
  <si>
    <t>泰达效率优选</t>
  </si>
  <si>
    <t>泰达首选企业</t>
  </si>
  <si>
    <t>泰达市值优选</t>
  </si>
  <si>
    <t>泰达集利A</t>
  </si>
  <si>
    <t>泰达品质生活</t>
  </si>
  <si>
    <t>泰达红利先锋</t>
  </si>
  <si>
    <t>泰达财富大盘</t>
  </si>
  <si>
    <t xml:space="preserve">泰达宏利领先                  </t>
  </si>
  <si>
    <t xml:space="preserve">泰达聚利分级                  </t>
  </si>
  <si>
    <t xml:space="preserve">泰达中证500                   </t>
  </si>
  <si>
    <t xml:space="preserve">泰达集利C                     </t>
  </si>
  <si>
    <t>海富中证100</t>
  </si>
  <si>
    <t xml:space="preserve">海富稳进增利分级              </t>
  </si>
  <si>
    <t xml:space="preserve">华宝标普油气                  </t>
  </si>
  <si>
    <t>国联双禧100</t>
  </si>
  <si>
    <t xml:space="preserve">国联安双力中小板              </t>
  </si>
  <si>
    <t xml:space="preserve">国联安双佳信用                </t>
  </si>
  <si>
    <t xml:space="preserve">国联安双佳信用A               </t>
  </si>
  <si>
    <t xml:space="preserve">景顺恒丰债券                  </t>
  </si>
  <si>
    <t>景顺鼎益</t>
  </si>
  <si>
    <t>景顺资源垄断</t>
  </si>
  <si>
    <t>广发小盘成长</t>
  </si>
  <si>
    <t>广发中证500ETF联接</t>
  </si>
  <si>
    <t>162711!1</t>
  </si>
  <si>
    <t>广发中证500</t>
  </si>
  <si>
    <t xml:space="preserve">广发聚利                      </t>
  </si>
  <si>
    <t xml:space="preserve">广发深证100分级               </t>
  </si>
  <si>
    <t xml:space="preserve">广发聚源定期开放A             </t>
  </si>
  <si>
    <t xml:space="preserve">广发聚源定期开放C             </t>
  </si>
  <si>
    <t xml:space="preserve">泰信基本面400                 </t>
  </si>
  <si>
    <t xml:space="preserve">长信央企100                   </t>
  </si>
  <si>
    <t xml:space="preserve">长信利鑫分级                  </t>
  </si>
  <si>
    <t xml:space="preserve">长信利鑫分级A                 </t>
  </si>
  <si>
    <t xml:space="preserve">长信利众分级                  </t>
  </si>
  <si>
    <t xml:space="preserve">长信利众A                     </t>
  </si>
  <si>
    <t xml:space="preserve">申万深成分级                  </t>
  </si>
  <si>
    <t xml:space="preserve">申万量化小盘                  </t>
  </si>
  <si>
    <t xml:space="preserve">申万中小板分级                </t>
  </si>
  <si>
    <t xml:space="preserve">申万菱信定期开放              </t>
  </si>
  <si>
    <t xml:space="preserve">申万菱信行业指数分级          </t>
  </si>
  <si>
    <t xml:space="preserve">诺安油气能源                  </t>
  </si>
  <si>
    <t xml:space="preserve">诺安中证创业成长              </t>
  </si>
  <si>
    <t xml:space="preserve">诺安纯债A                     </t>
  </si>
  <si>
    <t xml:space="preserve">诺安纯债C                     </t>
  </si>
  <si>
    <t>大摩资源优选</t>
  </si>
  <si>
    <t>大摩货币</t>
  </si>
  <si>
    <t xml:space="preserve">兴全趋势投资                  </t>
  </si>
  <si>
    <t xml:space="preserve">兴全合润分级                  </t>
  </si>
  <si>
    <t xml:space="preserve">兴全沪深300                   </t>
  </si>
  <si>
    <t xml:space="preserve">兴全绿色投资                  </t>
  </si>
  <si>
    <t xml:space="preserve">兴全保本混合                  </t>
  </si>
  <si>
    <t xml:space="preserve">兴全轻资产                    </t>
  </si>
  <si>
    <t xml:space="preserve">兴全商业模式                  </t>
  </si>
  <si>
    <t>天治核心成长</t>
  </si>
  <si>
    <t>中银中国精选</t>
  </si>
  <si>
    <t>中银货币</t>
  </si>
  <si>
    <t>中银持续增长</t>
  </si>
  <si>
    <t>中银收益混合</t>
  </si>
  <si>
    <t>中银动态策略</t>
  </si>
  <si>
    <t>中银稳健增利</t>
  </si>
  <si>
    <t>中银行业优选</t>
  </si>
  <si>
    <t xml:space="preserve">中银中证100                   </t>
  </si>
  <si>
    <t>中银蓝筹精选</t>
  </si>
  <si>
    <t xml:space="preserve">中银价值精选                  </t>
  </si>
  <si>
    <t xml:space="preserve">中银稳健双利A                 </t>
  </si>
  <si>
    <t xml:space="preserve">中银稳健双利B                 </t>
  </si>
  <si>
    <t xml:space="preserve">中银全球策略                  </t>
  </si>
  <si>
    <t xml:space="preserve">中银转债增强A                 </t>
  </si>
  <si>
    <t xml:space="preserve">中银转债增强B                 </t>
  </si>
  <si>
    <t xml:space="preserve">中银中小盘                    </t>
  </si>
  <si>
    <t xml:space="preserve">中银信用增利                  </t>
  </si>
  <si>
    <t xml:space="preserve">中银货币B                     </t>
  </si>
  <si>
    <t xml:space="preserve">中银沪深300                   </t>
  </si>
  <si>
    <t xml:space="preserve">中银主题策略                  </t>
  </si>
  <si>
    <t xml:space="preserve">中银保本                      </t>
  </si>
  <si>
    <t xml:space="preserve">中银盛利纯债                  </t>
  </si>
  <si>
    <t xml:space="preserve">中银互利分级                  </t>
  </si>
  <si>
    <t xml:space="preserve">中银互利A                     </t>
  </si>
  <si>
    <t xml:space="preserve">中海惠裕纯债分级              </t>
  </si>
  <si>
    <t xml:space="preserve">中海惠裕纯债分级A             </t>
  </si>
  <si>
    <t xml:space="preserve">中海惠丰纯债分级              </t>
  </si>
  <si>
    <t xml:space="preserve">中海惠丰纯债分级A             </t>
  </si>
  <si>
    <t>华富强化回报</t>
  </si>
  <si>
    <t>164105!1</t>
  </si>
  <si>
    <t xml:space="preserve">天弘深证成指                  </t>
  </si>
  <si>
    <t xml:space="preserve">天弘添利分级                  </t>
  </si>
  <si>
    <t xml:space="preserve">天弘添利A                     </t>
  </si>
  <si>
    <t xml:space="preserve">天弘丰利分级                  </t>
  </si>
  <si>
    <t xml:space="preserve">天弘丰利A                     </t>
  </si>
  <si>
    <t xml:space="preserve">天弘同利分级                  </t>
  </si>
  <si>
    <t xml:space="preserve">天弘同利分级A                 </t>
  </si>
  <si>
    <t xml:space="preserve">新华惠鑫分级                  </t>
  </si>
  <si>
    <t xml:space="preserve">新华惠鑫分级A                 </t>
  </si>
  <si>
    <t xml:space="preserve">国富恒利分级                  </t>
  </si>
  <si>
    <t xml:space="preserve">国富恒利分级A                 </t>
  </si>
  <si>
    <t xml:space="preserve">华泰信用增利                  </t>
  </si>
  <si>
    <t xml:space="preserve">添富黄金贵金属                </t>
  </si>
  <si>
    <t xml:space="preserve">添富季季红                    </t>
  </si>
  <si>
    <t xml:space="preserve">汇添富互利分级                </t>
  </si>
  <si>
    <t xml:space="preserve">汇添富互利A                   </t>
  </si>
  <si>
    <t xml:space="preserve">汇添富恒生指数分级            </t>
  </si>
  <si>
    <t xml:space="preserve">工银四季收益                  </t>
  </si>
  <si>
    <t xml:space="preserve">工银睿智中证500               </t>
  </si>
  <si>
    <t xml:space="preserve">工银瑞信纯债                  </t>
  </si>
  <si>
    <t xml:space="preserve">工银睿智深证100               </t>
  </si>
  <si>
    <t xml:space="preserve">工银瑞信增利分级              </t>
  </si>
  <si>
    <t xml:space="preserve">工银瑞信增利A                 </t>
  </si>
  <si>
    <t xml:space="preserve">工银瑞信双债增强              </t>
  </si>
  <si>
    <t xml:space="preserve">工银标普自然资源              </t>
  </si>
  <si>
    <t xml:space="preserve">交银信用添利                  </t>
  </si>
  <si>
    <t>建信沪深300</t>
  </si>
  <si>
    <t xml:space="preserve">建信双利策略                  </t>
  </si>
  <si>
    <t xml:space="preserve">建信信用增强债券              </t>
  </si>
  <si>
    <t xml:space="preserve">建信央视财经50                </t>
  </si>
  <si>
    <t xml:space="preserve">信诚深度价值                  </t>
  </si>
  <si>
    <t xml:space="preserve">信诚增强收益                  </t>
  </si>
  <si>
    <t xml:space="preserve">信诚金砖四国                  </t>
  </si>
  <si>
    <t xml:space="preserve">信诚中证500                   </t>
  </si>
  <si>
    <t xml:space="preserve">信诚新机遇                    </t>
  </si>
  <si>
    <t xml:space="preserve">信诚全球商品                  </t>
  </si>
  <si>
    <t xml:space="preserve">信诚沪深300                   </t>
  </si>
  <si>
    <t xml:space="preserve">信诚周期轮动                  </t>
  </si>
  <si>
    <t xml:space="preserve">信诚双盈分级                  </t>
  </si>
  <si>
    <t xml:space="preserve">信诚双盈分级A                 </t>
  </si>
  <si>
    <t xml:space="preserve">信诚中证800医药               </t>
  </si>
  <si>
    <t xml:space="preserve">信诚中证800有色               </t>
  </si>
  <si>
    <t xml:space="preserve">信诚中证800金融               </t>
  </si>
  <si>
    <t xml:space="preserve">诺德双翼分级                  </t>
  </si>
  <si>
    <t xml:space="preserve">诺德双翼A                     </t>
  </si>
  <si>
    <t xml:space="preserve">诺德深证300                   </t>
  </si>
  <si>
    <t xml:space="preserve">东吴深证100                   </t>
  </si>
  <si>
    <t xml:space="preserve">东吴鼎利分级                  </t>
  </si>
  <si>
    <t xml:space="preserve">东吴鼎利A                     </t>
  </si>
  <si>
    <t xml:space="preserve">中欧新趋势                    </t>
  </si>
  <si>
    <t>中欧新蓝筹</t>
  </si>
  <si>
    <t xml:space="preserve">中欧稳健收益A                 </t>
  </si>
  <si>
    <t xml:space="preserve">中欧稳健收益C                 </t>
  </si>
  <si>
    <t>中欧价值发现</t>
  </si>
  <si>
    <t>中欧中小盘</t>
  </si>
  <si>
    <t xml:space="preserve">中欧沪深300                   </t>
  </si>
  <si>
    <t xml:space="preserve">中欧增强回报                  </t>
  </si>
  <si>
    <t>166008!1</t>
  </si>
  <si>
    <t xml:space="preserve">中欧新动力                    </t>
  </si>
  <si>
    <t xml:space="preserve">中欧鼎利分级                  </t>
  </si>
  <si>
    <t xml:space="preserve">中欧盛世成长分级              </t>
  </si>
  <si>
    <t xml:space="preserve">中欧信用增利分级              </t>
  </si>
  <si>
    <t xml:space="preserve">中欧信用增利A                 </t>
  </si>
  <si>
    <t xml:space="preserve">中欧货币A                     </t>
  </si>
  <si>
    <t xml:space="preserve">中欧货币B                     </t>
  </si>
  <si>
    <t xml:space="preserve">中欧纯债分级                  </t>
  </si>
  <si>
    <t xml:space="preserve">中欧纯债A                     </t>
  </si>
  <si>
    <t xml:space="preserve">中欧价值智选                  </t>
  </si>
  <si>
    <t xml:space="preserve">中欧成长优选                  </t>
  </si>
  <si>
    <t xml:space="preserve">中欧纯债添利分级              </t>
  </si>
  <si>
    <t xml:space="preserve">中欧纯债添利A                 </t>
  </si>
  <si>
    <t xml:space="preserve">信达稳定增利分级              </t>
  </si>
  <si>
    <t xml:space="preserve">信达稳定增利A                 </t>
  </si>
  <si>
    <t xml:space="preserve">华商中证500分级               </t>
  </si>
  <si>
    <t xml:space="preserve">浦银安盛增利分级              </t>
  </si>
  <si>
    <t xml:space="preserve">浙商聚潮新思维                </t>
  </si>
  <si>
    <t xml:space="preserve">浙商沪深300                   </t>
  </si>
  <si>
    <t xml:space="preserve">民生平稳增利A                 </t>
  </si>
  <si>
    <t xml:space="preserve">民生平稳增利C                 </t>
  </si>
  <si>
    <t xml:space="preserve">民生平稳添利A                 </t>
  </si>
  <si>
    <t xml:space="preserve">民生平稳添利C                 </t>
  </si>
  <si>
    <t xml:space="preserve">安信宝利分级                  </t>
  </si>
  <si>
    <t xml:space="preserve">安信宝利A                     </t>
  </si>
  <si>
    <t xml:space="preserve">国金通用沪深300               </t>
  </si>
  <si>
    <t xml:space="preserve">德邦德信分级                  </t>
  </si>
  <si>
    <t xml:space="preserve">华宸未来沪深300指数           </t>
  </si>
  <si>
    <t>银华优势企业</t>
  </si>
  <si>
    <t>银华保本增值</t>
  </si>
  <si>
    <t>银华道琼斯88</t>
  </si>
  <si>
    <t xml:space="preserve">银华货币                      </t>
  </si>
  <si>
    <t>银华货币B</t>
  </si>
  <si>
    <t>银华优质增长</t>
  </si>
  <si>
    <t>银华富裕主题</t>
  </si>
  <si>
    <t>银华领先策略</t>
  </si>
  <si>
    <t>银华增强收益</t>
  </si>
  <si>
    <t>银华和谐主题</t>
  </si>
  <si>
    <t xml:space="preserve">银华成长先锋                  </t>
  </si>
  <si>
    <t xml:space="preserve">银华信用双利A                 </t>
  </si>
  <si>
    <t xml:space="preserve">银华信用双利C                 </t>
  </si>
  <si>
    <t xml:space="preserve">银华永祥保本                  </t>
  </si>
  <si>
    <t xml:space="preserve">银华永泰积极A                 </t>
  </si>
  <si>
    <t xml:space="preserve">银华永泰积极C                 </t>
  </si>
  <si>
    <t xml:space="preserve">银华中小盘                    </t>
  </si>
  <si>
    <t xml:space="preserve">银华上证50等权ETF联接         </t>
  </si>
  <si>
    <t>银华全球核心</t>
  </si>
  <si>
    <t xml:space="preserve">基金开元                      </t>
  </si>
  <si>
    <t xml:space="preserve">基金普惠                      </t>
  </si>
  <si>
    <t>基金同益</t>
  </si>
  <si>
    <t>基金景宏</t>
  </si>
  <si>
    <t>基金裕隆</t>
  </si>
  <si>
    <t>基金普丰</t>
  </si>
  <si>
    <t>基金景博</t>
  </si>
  <si>
    <t>基金裕华</t>
  </si>
  <si>
    <t>基金天元</t>
  </si>
  <si>
    <t>基金同盛</t>
  </si>
  <si>
    <t>基金鸿飞</t>
  </si>
  <si>
    <t>基金景福</t>
  </si>
  <si>
    <t>基金同智</t>
  </si>
  <si>
    <t>基金金盛</t>
  </si>
  <si>
    <t xml:space="preserve">基金裕泽                      </t>
  </si>
  <si>
    <t>基金天华</t>
  </si>
  <si>
    <t>基金兴科</t>
  </si>
  <si>
    <t>基金安久</t>
  </si>
  <si>
    <t>基金隆元</t>
  </si>
  <si>
    <t>基金普华</t>
  </si>
  <si>
    <t>基金科汇</t>
  </si>
  <si>
    <t>基金科翔</t>
  </si>
  <si>
    <t>基金兴安</t>
  </si>
  <si>
    <t>基金融鑫</t>
  </si>
  <si>
    <t>基金久富</t>
  </si>
  <si>
    <t>基金丰和</t>
  </si>
  <si>
    <t>基金久嘉</t>
  </si>
  <si>
    <t>基金鸿阳</t>
  </si>
  <si>
    <t>基金通宝</t>
  </si>
  <si>
    <t xml:space="preserve">长城久恒平衡                  </t>
  </si>
  <si>
    <t>长城久泰</t>
  </si>
  <si>
    <t>长城货币市场</t>
  </si>
  <si>
    <t>长城消费增值</t>
  </si>
  <si>
    <t>长城安心回报</t>
  </si>
  <si>
    <t>长城品牌优选</t>
  </si>
  <si>
    <t>长城稳健增利</t>
  </si>
  <si>
    <t>长城双动力</t>
  </si>
  <si>
    <t>长城景气行业</t>
  </si>
  <si>
    <t xml:space="preserve">长城中小盘成长                </t>
  </si>
  <si>
    <t xml:space="preserve">长城积极增利A                 </t>
  </si>
  <si>
    <t xml:space="preserve">长城优化升级                  </t>
  </si>
  <si>
    <t xml:space="preserve">长城保本混合                  </t>
  </si>
  <si>
    <t xml:space="preserve">长城岁岁金                    </t>
  </si>
  <si>
    <t xml:space="preserve">长城货币B                     </t>
  </si>
  <si>
    <t xml:space="preserve">长城积极增利C                 </t>
  </si>
  <si>
    <t>南方稳健成长</t>
  </si>
  <si>
    <t>南方稳健成长二</t>
  </si>
  <si>
    <t>南方绩优成长</t>
  </si>
  <si>
    <t>南方成份精选</t>
  </si>
  <si>
    <t>南方隆元产业</t>
  </si>
  <si>
    <t>南方盛元红利</t>
  </si>
  <si>
    <t>南方优选价值</t>
  </si>
  <si>
    <t xml:space="preserve">南方开元沪深300ETF联接        </t>
  </si>
  <si>
    <t>202015!1</t>
  </si>
  <si>
    <t>南方沪深300</t>
  </si>
  <si>
    <t>南方深成指联接</t>
  </si>
  <si>
    <t xml:space="preserve">南方策略优化                  </t>
  </si>
  <si>
    <t xml:space="preserve">南方小康联接                  </t>
  </si>
  <si>
    <t xml:space="preserve">南方优选成长                  </t>
  </si>
  <si>
    <t xml:space="preserve">南方上证380联接               </t>
  </si>
  <si>
    <t xml:space="preserve">南方金粮油                    </t>
  </si>
  <si>
    <t>南方宝元</t>
  </si>
  <si>
    <t xml:space="preserve">南方多利增强C                 </t>
  </si>
  <si>
    <t>南方多利增强A</t>
  </si>
  <si>
    <t xml:space="preserve">南方广利回报A                 </t>
  </si>
  <si>
    <t xml:space="preserve">南方广利回报C                 </t>
  </si>
  <si>
    <t xml:space="preserve">南方润元纯债AB                </t>
  </si>
  <si>
    <t xml:space="preserve">南方润元纯债C                 </t>
  </si>
  <si>
    <t>南方避险增值</t>
  </si>
  <si>
    <t xml:space="preserve">南方恒元保本二期              </t>
  </si>
  <si>
    <t>202211!1</t>
  </si>
  <si>
    <t xml:space="preserve">南方恒元保本                  </t>
  </si>
  <si>
    <t xml:space="preserve">南方保本混合                  </t>
  </si>
  <si>
    <t xml:space="preserve">南方安心保本                  </t>
  </si>
  <si>
    <t>南方现金增利A</t>
  </si>
  <si>
    <t>南方现金增利B</t>
  </si>
  <si>
    <t xml:space="preserve">南方理财14天A                 </t>
  </si>
  <si>
    <t xml:space="preserve">南方理财14天B                 </t>
  </si>
  <si>
    <t xml:space="preserve">南方理财60天A                 </t>
  </si>
  <si>
    <t xml:space="preserve">南方理财60天B                 </t>
  </si>
  <si>
    <t xml:space="preserve">南方理财30天A                 </t>
  </si>
  <si>
    <t xml:space="preserve">南方理财30天B                 </t>
  </si>
  <si>
    <t>南方全球精选</t>
  </si>
  <si>
    <t>鹏华行业成长</t>
  </si>
  <si>
    <t>鹏华精选成长</t>
  </si>
  <si>
    <t xml:space="preserve">鹏华信用增利A                 </t>
  </si>
  <si>
    <t xml:space="preserve">鹏华信用增利B                 </t>
  </si>
  <si>
    <t xml:space="preserve">上证民企50联接                </t>
  </si>
  <si>
    <t xml:space="preserve">鹏华环球发现                  </t>
  </si>
  <si>
    <t xml:space="preserve">鹏华消费优选                  </t>
  </si>
  <si>
    <t xml:space="preserve">鹏华丰盛稳固                  </t>
  </si>
  <si>
    <t xml:space="preserve">鹏华新兴产业                  </t>
  </si>
  <si>
    <t xml:space="preserve">鹏华深证民营联接              </t>
  </si>
  <si>
    <t xml:space="preserve">鹏华美国房地产                </t>
  </si>
  <si>
    <t xml:space="preserve">鹏华价值精选                  </t>
  </si>
  <si>
    <t xml:space="preserve">鹏华金刚保本                  </t>
  </si>
  <si>
    <t xml:space="preserve">鹏华纯债债券                  </t>
  </si>
  <si>
    <t xml:space="preserve">鹏华理财21天A                 </t>
  </si>
  <si>
    <t xml:space="preserve">鹏华理财21天B                 </t>
  </si>
  <si>
    <t xml:space="preserve">鹏华产业债                    </t>
  </si>
  <si>
    <t>金鹰成份优选</t>
  </si>
  <si>
    <t>金鹰红利价值</t>
  </si>
  <si>
    <t>金鹰行业优势</t>
  </si>
  <si>
    <t>金鹰稳健成长</t>
  </si>
  <si>
    <t xml:space="preserve">金鹰主题优势                  </t>
  </si>
  <si>
    <t xml:space="preserve">金鹰保本混合                  </t>
  </si>
  <si>
    <t xml:space="preserve">金鹰中证领先                  </t>
  </si>
  <si>
    <t xml:space="preserve">金鹰策略配置                  </t>
  </si>
  <si>
    <t xml:space="preserve">金鹰核心资源                  </t>
  </si>
  <si>
    <t xml:space="preserve">金鹰元泰精选A                 </t>
  </si>
  <si>
    <t xml:space="preserve">金鹰元泰精选C                 </t>
  </si>
  <si>
    <t xml:space="preserve">金鹰货币A                     </t>
  </si>
  <si>
    <t xml:space="preserve">金鹰货币B                     </t>
  </si>
  <si>
    <t xml:space="preserve">金鹰元丰保本                  </t>
  </si>
  <si>
    <t>宝盈鸿利收益</t>
  </si>
  <si>
    <t>宝盈泛沿海</t>
  </si>
  <si>
    <t>宝盈策略增长</t>
  </si>
  <si>
    <t>宝盈核心优势</t>
  </si>
  <si>
    <t xml:space="preserve">宝盈增强收益A/B               </t>
  </si>
  <si>
    <t xml:space="preserve">宝盈资源优选                  </t>
  </si>
  <si>
    <t>宝盈货币A</t>
  </si>
  <si>
    <t xml:space="preserve">宝盈中证100                   </t>
  </si>
  <si>
    <t>宝盈货币B</t>
  </si>
  <si>
    <t xml:space="preserve">宝盈增强收益C                 </t>
  </si>
  <si>
    <t>招商安泰</t>
  </si>
  <si>
    <t>招商安泰平衡</t>
  </si>
  <si>
    <t>招商安泰债券A</t>
  </si>
  <si>
    <t xml:space="preserve">招商现金增值                  </t>
  </si>
  <si>
    <t>招商先锋证券</t>
  </si>
  <si>
    <t>招商安本增利</t>
  </si>
  <si>
    <t>招商核心价值</t>
  </si>
  <si>
    <t>招商大盘蓝筹</t>
  </si>
  <si>
    <t>招商安心收益</t>
  </si>
  <si>
    <t>招商行业领先</t>
  </si>
  <si>
    <t>招商中小盘</t>
  </si>
  <si>
    <t>招商现金增值B</t>
  </si>
  <si>
    <t>招商全球资源</t>
  </si>
  <si>
    <t xml:space="preserve">招商深证100                   </t>
  </si>
  <si>
    <t xml:space="preserve">招商消费80联接                </t>
  </si>
  <si>
    <t xml:space="preserve">招商安瑞进取                  </t>
  </si>
  <si>
    <t xml:space="preserve">深证TMT50ETF联接              </t>
  </si>
  <si>
    <t xml:space="preserve">招商安达保本                  </t>
  </si>
  <si>
    <t xml:space="preserve">招商优势企业                  </t>
  </si>
  <si>
    <t xml:space="preserve">招商产业债券                  </t>
  </si>
  <si>
    <t xml:space="preserve">招商信用增强                  </t>
  </si>
  <si>
    <t xml:space="preserve">招商安盈保本                  </t>
  </si>
  <si>
    <t xml:space="preserve">招商理财7天A                  </t>
  </si>
  <si>
    <t xml:space="preserve">招商理财7天B                  </t>
  </si>
  <si>
    <t xml:space="preserve">招商央视财经50                </t>
  </si>
  <si>
    <t>招商安泰债券B</t>
  </si>
  <si>
    <t xml:space="preserve">泰达全球新格局                </t>
  </si>
  <si>
    <t xml:space="preserve">泰达逆向策略                  </t>
  </si>
  <si>
    <t>大摩基础行业</t>
  </si>
  <si>
    <t xml:space="preserve">大摩强收益债                  </t>
  </si>
  <si>
    <t>大摩领先优势</t>
  </si>
  <si>
    <t xml:space="preserve">大摩卓越成长                  </t>
  </si>
  <si>
    <t xml:space="preserve">大摩消费领航                  </t>
  </si>
  <si>
    <t xml:space="preserve">大摩多因子股票                </t>
  </si>
  <si>
    <t xml:space="preserve">大摩深证300                   </t>
  </si>
  <si>
    <t xml:space="preserve">大摩主题优选                  </t>
  </si>
  <si>
    <t xml:space="preserve">大摩多元收益A                 </t>
  </si>
  <si>
    <t xml:space="preserve">大摩多元收益C                 </t>
  </si>
  <si>
    <t xml:space="preserve">大摩量化配置                  </t>
  </si>
  <si>
    <t>宝康消费品</t>
  </si>
  <si>
    <t>宝康配置</t>
  </si>
  <si>
    <t>宝康债券</t>
  </si>
  <si>
    <t>华宝动力组合</t>
  </si>
  <si>
    <t>华宝多策略</t>
  </si>
  <si>
    <t>华宝货币A</t>
  </si>
  <si>
    <t>华宝货币B</t>
  </si>
  <si>
    <t>华宝收益增长</t>
  </si>
  <si>
    <t>华宝先进成长</t>
  </si>
  <si>
    <t>华宝行业精选</t>
  </si>
  <si>
    <t>华宝大盘精选</t>
  </si>
  <si>
    <t>华宝增收A</t>
  </si>
  <si>
    <t>华宝增收B</t>
  </si>
  <si>
    <t>华宝中证100</t>
  </si>
  <si>
    <t xml:space="preserve">华宝180价值联接               </t>
  </si>
  <si>
    <t xml:space="preserve">华宝新兴产业                  </t>
  </si>
  <si>
    <t xml:space="preserve">华宝兴业可转债                </t>
  </si>
  <si>
    <t xml:space="preserve">华宝上证180联接               </t>
  </si>
  <si>
    <t xml:space="preserve">华宝医药生物                  </t>
  </si>
  <si>
    <t xml:space="preserve">华宝兴业中证短融50            </t>
  </si>
  <si>
    <t xml:space="preserve">华宝资源优选                  </t>
  </si>
  <si>
    <t>华宝海外中国</t>
  </si>
  <si>
    <t xml:space="preserve">华宝成熟市场                  </t>
  </si>
  <si>
    <t>德盛安心成长</t>
  </si>
  <si>
    <t>德盛增利A</t>
  </si>
  <si>
    <t>德盛增利B</t>
  </si>
  <si>
    <t xml:space="preserve">国联信心增益                  </t>
  </si>
  <si>
    <t xml:space="preserve">国联安货币A                   </t>
  </si>
  <si>
    <t xml:space="preserve">国联安货币B                   </t>
  </si>
  <si>
    <t xml:space="preserve">国联安信心增长A               </t>
  </si>
  <si>
    <t xml:space="preserve">国联安信心增长B               </t>
  </si>
  <si>
    <t xml:space="preserve">国联安中债信用债              </t>
  </si>
  <si>
    <t>德盛稳健</t>
  </si>
  <si>
    <t>德盛小盘精选</t>
  </si>
  <si>
    <t>德盛精选</t>
  </si>
  <si>
    <t xml:space="preserve">德盛优势                      </t>
  </si>
  <si>
    <t>德盛红利</t>
  </si>
  <si>
    <t>国联主题驱动</t>
  </si>
  <si>
    <t xml:space="preserve">国联安商品联接                </t>
  </si>
  <si>
    <t xml:space="preserve">国联安优选行业                </t>
  </si>
  <si>
    <t>景顺优选</t>
  </si>
  <si>
    <t xml:space="preserve">景顺货币A                     </t>
  </si>
  <si>
    <t>260102!1</t>
  </si>
  <si>
    <t>景顺恒丰债券</t>
  </si>
  <si>
    <t>景顺动力平衡</t>
  </si>
  <si>
    <t>景顺内需增长</t>
  </si>
  <si>
    <t>景顺新兴成长</t>
  </si>
  <si>
    <t>景顺内需增长二</t>
  </si>
  <si>
    <t>景顺精选蓝筹</t>
  </si>
  <si>
    <t>景顺公司治理</t>
  </si>
  <si>
    <t>景顺能源基建</t>
  </si>
  <si>
    <t xml:space="preserve">景顺中小盘                    </t>
  </si>
  <si>
    <t xml:space="preserve">景顺核心竞争力                </t>
  </si>
  <si>
    <t xml:space="preserve">景顺支柱产业                  </t>
  </si>
  <si>
    <t xml:space="preserve">景顺货币B                     </t>
  </si>
  <si>
    <t xml:space="preserve">景顺稳定收益A                 </t>
  </si>
  <si>
    <t xml:space="preserve">景顺优信增利A                 </t>
  </si>
  <si>
    <t xml:space="preserve">景顺稳定收益C                 </t>
  </si>
  <si>
    <t xml:space="preserve">景顺优信增利C                 </t>
  </si>
  <si>
    <t xml:space="preserve">景顺大中华                    </t>
  </si>
  <si>
    <t xml:space="preserve">景顺上证180ETF联接            </t>
  </si>
  <si>
    <t>广发聚富</t>
  </si>
  <si>
    <t>广发稳健增长</t>
  </si>
  <si>
    <t>广发货币A</t>
  </si>
  <si>
    <t>广发聚丰</t>
  </si>
  <si>
    <t>广发策略优选</t>
  </si>
  <si>
    <t>广发大盘成长</t>
  </si>
  <si>
    <t>广发核心精选</t>
  </si>
  <si>
    <t>广发增强债券</t>
  </si>
  <si>
    <t>广发沪深300</t>
  </si>
  <si>
    <t>广发货币B</t>
  </si>
  <si>
    <t>广发聚瑞</t>
  </si>
  <si>
    <t>广发内需增长</t>
  </si>
  <si>
    <t xml:space="preserve">广发亚太精选                  </t>
  </si>
  <si>
    <t xml:space="preserve">广发聚祥保本                  </t>
  </si>
  <si>
    <t xml:space="preserve">广发行业领先                  </t>
  </si>
  <si>
    <t xml:space="preserve">广发中小板300联接             </t>
  </si>
  <si>
    <t xml:space="preserve">广发全球农业                  </t>
  </si>
  <si>
    <t xml:space="preserve">广发制造业精选                </t>
  </si>
  <si>
    <t xml:space="preserve">广发聚财信用A                 </t>
  </si>
  <si>
    <t xml:space="preserve">广发聚财信用B                 </t>
  </si>
  <si>
    <t xml:space="preserve">广发消费品                    </t>
  </si>
  <si>
    <t xml:space="preserve">广发纳斯达克100               </t>
  </si>
  <si>
    <t xml:space="preserve">广发年年红                    </t>
  </si>
  <si>
    <t xml:space="preserve">广发双债添利A                 </t>
  </si>
  <si>
    <t xml:space="preserve">广发双债添利C                 </t>
  </si>
  <si>
    <t xml:space="preserve">广发理财30天A                 </t>
  </si>
  <si>
    <t xml:space="preserve">广发理财30天B                 </t>
  </si>
  <si>
    <t xml:space="preserve">广发纯债A                     </t>
  </si>
  <si>
    <t xml:space="preserve">广发纯债C                     </t>
  </si>
  <si>
    <t xml:space="preserve">广发新经济                    </t>
  </si>
  <si>
    <t xml:space="preserve">华夏经典混合                  </t>
  </si>
  <si>
    <t xml:space="preserve">华夏收入股票                  </t>
  </si>
  <si>
    <t xml:space="preserve">华夏货币A                     </t>
  </si>
  <si>
    <t>中信稳定双利</t>
  </si>
  <si>
    <t xml:space="preserve">华夏货币B                     </t>
  </si>
  <si>
    <t>泰信天天收益</t>
  </si>
  <si>
    <t>泰信先行策略</t>
  </si>
  <si>
    <t>泰信双息双利</t>
  </si>
  <si>
    <t>泰信优质生活</t>
  </si>
  <si>
    <t>泰信优势增长</t>
  </si>
  <si>
    <t>泰信蓝筹精选</t>
  </si>
  <si>
    <t>泰信增强收益A</t>
  </si>
  <si>
    <t xml:space="preserve">泰信发展主题                  </t>
  </si>
  <si>
    <t xml:space="preserve">泰信周期回报                  </t>
  </si>
  <si>
    <t xml:space="preserve">泰信中证200                   </t>
  </si>
  <si>
    <t xml:space="preserve">泰信中小盘                    </t>
  </si>
  <si>
    <t xml:space="preserve">泰信保本混合                  </t>
  </si>
  <si>
    <t xml:space="preserve">泰信现代服务业                </t>
  </si>
  <si>
    <t>泰信增强收益C</t>
  </si>
  <si>
    <t xml:space="preserve">申万盛利精选                  </t>
  </si>
  <si>
    <t>申万沪深300增强</t>
  </si>
  <si>
    <t>310318!1</t>
  </si>
  <si>
    <t>申巴盛利配置</t>
  </si>
  <si>
    <t xml:space="preserve">申万新动力                    </t>
  </si>
  <si>
    <t xml:space="preserve">申万收益宝                    </t>
  </si>
  <si>
    <t xml:space="preserve">申万收益宝B                   </t>
  </si>
  <si>
    <t xml:space="preserve">申万新经济                    </t>
  </si>
  <si>
    <t xml:space="preserve">申万竞争优势                  </t>
  </si>
  <si>
    <t xml:space="preserve">申万添益宝A                   </t>
  </si>
  <si>
    <t xml:space="preserve">申万添益宝B                   </t>
  </si>
  <si>
    <t xml:space="preserve">申万消费增长                  </t>
  </si>
  <si>
    <t xml:space="preserve">申万300价值                   </t>
  </si>
  <si>
    <t xml:space="preserve">申万稳益宝                    </t>
  </si>
  <si>
    <t xml:space="preserve">申万可转债                    </t>
  </si>
  <si>
    <t>诺安平衡</t>
  </si>
  <si>
    <t>诺安货币</t>
  </si>
  <si>
    <t>诺安股票</t>
  </si>
  <si>
    <t>诺安优化收益</t>
  </si>
  <si>
    <t>诺安价值增长</t>
  </si>
  <si>
    <t>诺安灵活配置</t>
  </si>
  <si>
    <t>诺安成长</t>
  </si>
  <si>
    <t>诺安增利债券A</t>
  </si>
  <si>
    <t>诺安增利债券B</t>
  </si>
  <si>
    <t>诺安中证100</t>
  </si>
  <si>
    <t xml:space="preserve">诺安中小盘                    </t>
  </si>
  <si>
    <t xml:space="preserve">诺安主题精选                  </t>
  </si>
  <si>
    <t xml:space="preserve">诺安全球黄金                  </t>
  </si>
  <si>
    <t xml:space="preserve">诺安新兴产业联接              </t>
  </si>
  <si>
    <t xml:space="preserve">诺安保本混合                  </t>
  </si>
  <si>
    <t xml:space="preserve">诺安多策略                    </t>
  </si>
  <si>
    <t xml:space="preserve">诺安全球收益不动产            </t>
  </si>
  <si>
    <t xml:space="preserve">诺安新动力                    </t>
  </si>
  <si>
    <t xml:space="preserve">诺安货币B                     </t>
  </si>
  <si>
    <t xml:space="preserve">诺安汇鑫保本                  </t>
  </si>
  <si>
    <t xml:space="preserve">诺安双利                      </t>
  </si>
  <si>
    <t xml:space="preserve">诺安中小板ETF联接             </t>
  </si>
  <si>
    <t xml:space="preserve">兴全可转债                    </t>
  </si>
  <si>
    <t xml:space="preserve">兴全货币                      </t>
  </si>
  <si>
    <t xml:space="preserve">兴全全球视野                  </t>
  </si>
  <si>
    <t xml:space="preserve">兴全社会责任                  </t>
  </si>
  <si>
    <t xml:space="preserve">兴全有机增长                  </t>
  </si>
  <si>
    <t xml:space="preserve">兴全磐稳增利                  </t>
  </si>
  <si>
    <t>天治财富增长</t>
  </si>
  <si>
    <t>天治品质优选</t>
  </si>
  <si>
    <t xml:space="preserve">天治货币                      </t>
  </si>
  <si>
    <t>天治创新先锋</t>
  </si>
  <si>
    <t xml:space="preserve">天治稳健双盈                  </t>
  </si>
  <si>
    <t>天治趋势精选</t>
  </si>
  <si>
    <t xml:space="preserve">天治成长精选                  </t>
  </si>
  <si>
    <t xml:space="preserve">天治稳定收益                  </t>
  </si>
  <si>
    <t>光大量化核心</t>
  </si>
  <si>
    <t>光大货币</t>
  </si>
  <si>
    <t>光大红利</t>
  </si>
  <si>
    <t>光大新增长</t>
  </si>
  <si>
    <t>光大优势配置</t>
  </si>
  <si>
    <t>光大增利收益A</t>
  </si>
  <si>
    <t>光大增利收益C</t>
  </si>
  <si>
    <t>光大均衡精选</t>
  </si>
  <si>
    <t>光大动态优选</t>
  </si>
  <si>
    <t>光大中小盘</t>
  </si>
  <si>
    <t xml:space="preserve">光大信用添益A                 </t>
  </si>
  <si>
    <t xml:space="preserve">光大信用添益C                 </t>
  </si>
  <si>
    <t xml:space="preserve">光大行业轮动                  </t>
  </si>
  <si>
    <t xml:space="preserve">光大添天利A                   </t>
  </si>
  <si>
    <t xml:space="preserve">光大添天利B                   </t>
  </si>
  <si>
    <t xml:space="preserve">光大添天盈A                   </t>
  </si>
  <si>
    <t xml:space="preserve">光大添天盈B                   </t>
  </si>
  <si>
    <t xml:space="preserve">光大添盛双月A                 </t>
  </si>
  <si>
    <t xml:space="preserve">光大添盛双月B                 </t>
  </si>
  <si>
    <t>上投货币A</t>
  </si>
  <si>
    <t>37001B</t>
  </si>
  <si>
    <t>上投货币B</t>
  </si>
  <si>
    <t xml:space="preserve">上投分红添利A                 </t>
  </si>
  <si>
    <t xml:space="preserve">上投分红添利B                 </t>
  </si>
  <si>
    <t xml:space="preserve">上投中证消费                  </t>
  </si>
  <si>
    <t xml:space="preserve">上投核心优选                  </t>
  </si>
  <si>
    <t xml:space="preserve">上投轮动添利A                 </t>
  </si>
  <si>
    <t xml:space="preserve">上投轮动添利C                 </t>
  </si>
  <si>
    <t xml:space="preserve">上投智选30                    </t>
  </si>
  <si>
    <t>上投纯债A</t>
  </si>
  <si>
    <t>上投纯债B</t>
  </si>
  <si>
    <t xml:space="preserve">上投强化回报A                 </t>
  </si>
  <si>
    <t xml:space="preserve">上投强化回报B                 </t>
  </si>
  <si>
    <t>上投双息平衡</t>
  </si>
  <si>
    <t>上投双核平衡</t>
  </si>
  <si>
    <t>上投中国优势</t>
  </si>
  <si>
    <t xml:space="preserve">上投大盘蓝筹                  </t>
  </si>
  <si>
    <t xml:space="preserve">上投阿尔法                    </t>
  </si>
  <si>
    <t>上投亚太优势</t>
  </si>
  <si>
    <t>上投内需动力</t>
  </si>
  <si>
    <t xml:space="preserve">上投健康品质                  </t>
  </si>
  <si>
    <t xml:space="preserve">上投新兴动力                  </t>
  </si>
  <si>
    <t>上投行业轮动</t>
  </si>
  <si>
    <t xml:space="preserve">上投全球新兴                  </t>
  </si>
  <si>
    <t>上投成长先锋</t>
  </si>
  <si>
    <t xml:space="preserve">上投全球天然资源              </t>
  </si>
  <si>
    <t>上投中小盘</t>
  </si>
  <si>
    <t xml:space="preserve">中银理财14天A                 </t>
  </si>
  <si>
    <t xml:space="preserve">中银理财14天B                 </t>
  </si>
  <si>
    <t xml:space="preserve">中银理财60天A                 </t>
  </si>
  <si>
    <t xml:space="preserve">中银理财60天B                 </t>
  </si>
  <si>
    <t xml:space="preserve">中银纯债A                     </t>
  </si>
  <si>
    <t xml:space="preserve">中银纯债C                     </t>
  </si>
  <si>
    <t xml:space="preserve">中银理财7天A                  </t>
  </si>
  <si>
    <t xml:space="preserve">中银理财7天B                  </t>
  </si>
  <si>
    <t xml:space="preserve">中银稳健添利                  </t>
  </si>
  <si>
    <t xml:space="preserve">中银理财30天A                 </t>
  </si>
  <si>
    <t xml:space="preserve">中银理财30天B                 </t>
  </si>
  <si>
    <t xml:space="preserve">中海货币A                     </t>
  </si>
  <si>
    <t xml:space="preserve">中海货币B                     </t>
  </si>
  <si>
    <t xml:space="preserve">中海保本混合                  </t>
  </si>
  <si>
    <t>中海稳健收益</t>
  </si>
  <si>
    <t xml:space="preserve">中海增强收益A                 </t>
  </si>
  <si>
    <t xml:space="preserve">中海增强收益B                 </t>
  </si>
  <si>
    <t>中海优质成长</t>
  </si>
  <si>
    <t>中海分红增利</t>
  </si>
  <si>
    <t>中海能源策略</t>
  </si>
  <si>
    <t>中海蓝筹灵活</t>
  </si>
  <si>
    <t>中海量化策略</t>
  </si>
  <si>
    <t xml:space="preserve">中海环保新能源                </t>
  </si>
  <si>
    <t xml:space="preserve">中海消费主题                  </t>
  </si>
  <si>
    <t>中海上证50</t>
  </si>
  <si>
    <t xml:space="preserve">中海上证380                   </t>
  </si>
  <si>
    <t>东方龙</t>
  </si>
  <si>
    <t>东方精选</t>
  </si>
  <si>
    <t>东方货币</t>
  </si>
  <si>
    <t>东方策略成长</t>
  </si>
  <si>
    <t xml:space="preserve">东方稳健回报                  </t>
  </si>
  <si>
    <t>东方核心动力</t>
  </si>
  <si>
    <t xml:space="preserve">东方保本混合                  </t>
  </si>
  <si>
    <t xml:space="preserve">东方增长中小盘                </t>
  </si>
  <si>
    <t xml:space="preserve">东方强化收益                  </t>
  </si>
  <si>
    <t xml:space="preserve">东方央视财经50                </t>
  </si>
  <si>
    <t xml:space="preserve">东方安心收益                  </t>
  </si>
  <si>
    <t xml:space="preserve">东方利群                      </t>
  </si>
  <si>
    <t>华富竞争力优选</t>
  </si>
  <si>
    <t>华富货币</t>
  </si>
  <si>
    <t>华富成长趋势</t>
  </si>
  <si>
    <t>华富收益A</t>
  </si>
  <si>
    <t>华富收益B</t>
  </si>
  <si>
    <t>华富策略精选</t>
  </si>
  <si>
    <t>华富价值增长</t>
  </si>
  <si>
    <t>华富中证100</t>
  </si>
  <si>
    <t xml:space="preserve">华富量子生命力                </t>
  </si>
  <si>
    <t xml:space="preserve">华富中小板                    </t>
  </si>
  <si>
    <t>天弘精选混合</t>
  </si>
  <si>
    <t>天弘永利A</t>
  </si>
  <si>
    <t>天弘永定价值</t>
  </si>
  <si>
    <t>天弘周期策略</t>
  </si>
  <si>
    <t xml:space="preserve">天弘现金管家A                 </t>
  </si>
  <si>
    <t xml:space="preserve">天弘债券A                     </t>
  </si>
  <si>
    <t xml:space="preserve">天弘安康养老                  </t>
  </si>
  <si>
    <t>天弘永利B</t>
  </si>
  <si>
    <t xml:space="preserve">天弘现金管家B                 </t>
  </si>
  <si>
    <t xml:space="preserve">天弘债券B                     </t>
  </si>
  <si>
    <t>国富中国收益</t>
  </si>
  <si>
    <t>国富弹性市值</t>
  </si>
  <si>
    <t>国富潜力组合</t>
  </si>
  <si>
    <t>国富深化价值</t>
  </si>
  <si>
    <t>国富强化收益A</t>
  </si>
  <si>
    <t>国富强化收益C</t>
  </si>
  <si>
    <t>国富成长动力</t>
  </si>
  <si>
    <t xml:space="preserve">国富沪深300                   </t>
  </si>
  <si>
    <t xml:space="preserve">国富中小盘                    </t>
  </si>
  <si>
    <t xml:space="preserve">国富策略回报                  </t>
  </si>
  <si>
    <t xml:space="preserve">国富研究精选                  </t>
  </si>
  <si>
    <t xml:space="preserve">国富恒久信用A                 </t>
  </si>
  <si>
    <t xml:space="preserve">国富恒久信用C                 </t>
  </si>
  <si>
    <t xml:space="preserve">国富亚洲机会                  </t>
  </si>
  <si>
    <t xml:space="preserve">华泰盛世中国                  </t>
  </si>
  <si>
    <t xml:space="preserve">华泰积极成长                  </t>
  </si>
  <si>
    <t xml:space="preserve">华泰增利B                     </t>
  </si>
  <si>
    <t xml:space="preserve">华泰价值增长                  </t>
  </si>
  <si>
    <t xml:space="preserve">华泰货币A                     </t>
  </si>
  <si>
    <t xml:space="preserve">华泰行业领先                  </t>
  </si>
  <si>
    <t xml:space="preserve">华泰稳健收益A                 </t>
  </si>
  <si>
    <t xml:space="preserve">华泰量化先行                  </t>
  </si>
  <si>
    <t xml:space="preserve">华泰亚洲领导                  </t>
  </si>
  <si>
    <t xml:space="preserve">华泰货币B                     </t>
  </si>
  <si>
    <t xml:space="preserve">华泰稳健收益C                 </t>
  </si>
  <si>
    <t xml:space="preserve">华泰上证中小盘联接            </t>
  </si>
  <si>
    <t xml:space="preserve">华泰沪深300联接               </t>
  </si>
  <si>
    <t xml:space="preserve">添富医药保健                  </t>
  </si>
  <si>
    <t>添富上证综指</t>
  </si>
  <si>
    <t>添富策略回报</t>
  </si>
  <si>
    <t xml:space="preserve">添富民营活力                  </t>
  </si>
  <si>
    <t xml:space="preserve">添富多元收益A                 </t>
  </si>
  <si>
    <t xml:space="preserve">添富多元收益C                 </t>
  </si>
  <si>
    <t xml:space="preserve">添富理财14天A                 </t>
  </si>
  <si>
    <t xml:space="preserve">汇添富双利                    </t>
  </si>
  <si>
    <t>470018!1</t>
  </si>
  <si>
    <t xml:space="preserve">添富保本混合                  </t>
  </si>
  <si>
    <t xml:space="preserve">添富理财21天A                 </t>
  </si>
  <si>
    <t xml:space="preserve">添富社会责任                  </t>
  </si>
  <si>
    <t xml:space="preserve">添富理财30天A                 </t>
  </si>
  <si>
    <t xml:space="preserve">添富可转换债券A               </t>
  </si>
  <si>
    <t xml:space="preserve">添富可转换债券C               </t>
  </si>
  <si>
    <t xml:space="preserve">汇添富理财60天A               </t>
  </si>
  <si>
    <t xml:space="preserve">添富深证300联接               </t>
  </si>
  <si>
    <t>添富增强收益C</t>
  </si>
  <si>
    <t xml:space="preserve">添富信用债A                   </t>
  </si>
  <si>
    <t xml:space="preserve">添富信用债C                   </t>
  </si>
  <si>
    <t xml:space="preserve">添富逆向投资                  </t>
  </si>
  <si>
    <t xml:space="preserve">添富成熟市场                  </t>
  </si>
  <si>
    <t xml:space="preserve">添富理财7天A                  </t>
  </si>
  <si>
    <t xml:space="preserve">添富理财14天B                 </t>
  </si>
  <si>
    <t xml:space="preserve">添富理财21天B                 </t>
  </si>
  <si>
    <t xml:space="preserve">添富理财28天A                 </t>
  </si>
  <si>
    <t xml:space="preserve">添富理财30天B                 </t>
  </si>
  <si>
    <t xml:space="preserve">汇添富理财60天B               </t>
  </si>
  <si>
    <t xml:space="preserve">添富理财7天B                  </t>
  </si>
  <si>
    <t xml:space="preserve">添富理财28天B                 </t>
  </si>
  <si>
    <t>工银核心价值</t>
  </si>
  <si>
    <t>工银稳健成长</t>
  </si>
  <si>
    <t>工银红利</t>
  </si>
  <si>
    <t>工银大盘蓝筹</t>
  </si>
  <si>
    <t>工银沪深300</t>
  </si>
  <si>
    <t>工银中小盘</t>
  </si>
  <si>
    <t xml:space="preserve">工银深证红利联接              </t>
  </si>
  <si>
    <t xml:space="preserve">工银消费服务                  </t>
  </si>
  <si>
    <t xml:space="preserve">工银主题策略                  </t>
  </si>
  <si>
    <t xml:space="preserve">工银基本面量化                </t>
  </si>
  <si>
    <t>工银货币</t>
  </si>
  <si>
    <t>工银精选平衡</t>
  </si>
  <si>
    <t>工银增强收益B</t>
  </si>
  <si>
    <t>工银信用添利B</t>
  </si>
  <si>
    <t xml:space="preserve">工银双利债券B                 </t>
  </si>
  <si>
    <t xml:space="preserve">工银添颐B                     </t>
  </si>
  <si>
    <t xml:space="preserve">工银7天理财债B                </t>
  </si>
  <si>
    <t xml:space="preserve">工银信用纯债B                 </t>
  </si>
  <si>
    <t xml:space="preserve">工银14天理财B                 </t>
  </si>
  <si>
    <t xml:space="preserve">工银60天理财B                 </t>
  </si>
  <si>
    <t>工银增强收益A</t>
  </si>
  <si>
    <t>工银信用添利A</t>
  </si>
  <si>
    <t xml:space="preserve">工银双利债券A                 </t>
  </si>
  <si>
    <t xml:space="preserve">工银添颐A                     </t>
  </si>
  <si>
    <t xml:space="preserve">工银7天理财债A                </t>
  </si>
  <si>
    <t xml:space="preserve">工银信用纯债A                 </t>
  </si>
  <si>
    <t xml:space="preserve">工银14天理财A                 </t>
  </si>
  <si>
    <t xml:space="preserve">工银60天理财A                 </t>
  </si>
  <si>
    <t>工银全球</t>
  </si>
  <si>
    <t xml:space="preserve">工银全球精选                  </t>
  </si>
  <si>
    <t xml:space="preserve">工银保本混合                  </t>
  </si>
  <si>
    <t xml:space="preserve">工银保本2号                   </t>
  </si>
  <si>
    <t xml:space="preserve">基金金泰                      </t>
  </si>
  <si>
    <t>基金泰和</t>
  </si>
  <si>
    <t xml:space="preserve">基金安信                      </t>
  </si>
  <si>
    <t>基金汉盛</t>
  </si>
  <si>
    <t xml:space="preserve">基金裕阳                      </t>
  </si>
  <si>
    <t>基金景阳</t>
  </si>
  <si>
    <t xml:space="preserve">基金兴华                      </t>
  </si>
  <si>
    <t>基金安顺</t>
  </si>
  <si>
    <t>基金金元</t>
  </si>
  <si>
    <t>基金金鑫</t>
  </si>
  <si>
    <t>基金安瑞</t>
  </si>
  <si>
    <t>基金汉兴</t>
  </si>
  <si>
    <t>基金裕元</t>
  </si>
  <si>
    <t>基金景业</t>
  </si>
  <si>
    <t>基金兴和</t>
  </si>
  <si>
    <t>基金普润</t>
  </si>
  <si>
    <t>基金金鼎</t>
  </si>
  <si>
    <t>基金汉鼎</t>
  </si>
  <si>
    <t>基金兴业</t>
  </si>
  <si>
    <t>基金科讯</t>
  </si>
  <si>
    <t xml:space="preserve">基金汉博                      </t>
  </si>
  <si>
    <t>基金通乾</t>
  </si>
  <si>
    <t>基金同德</t>
  </si>
  <si>
    <t>基金科瑞</t>
  </si>
  <si>
    <t>基金银丰</t>
  </si>
  <si>
    <t>交银180治理ETF</t>
  </si>
  <si>
    <t>博时超大盘ETF</t>
  </si>
  <si>
    <t xml:space="preserve">华宝180价值ETF                </t>
  </si>
  <si>
    <t>华夏50ETF</t>
  </si>
  <si>
    <t xml:space="preserve">工银央企50ETF                 </t>
  </si>
  <si>
    <t xml:space="preserve">上证民企50                    </t>
  </si>
  <si>
    <t>长盛中信全债</t>
  </si>
  <si>
    <t>长盛动态精选</t>
  </si>
  <si>
    <t xml:space="preserve">上证责任ETF                   </t>
  </si>
  <si>
    <t xml:space="preserve">上证周期50                    </t>
  </si>
  <si>
    <t xml:space="preserve">上证非周期100                 </t>
  </si>
  <si>
    <t>易基上证中盘ETF</t>
  </si>
  <si>
    <t xml:space="preserve">上证消费80                    </t>
  </si>
  <si>
    <t xml:space="preserve">南方小康ETF                   </t>
  </si>
  <si>
    <t xml:space="preserve">上证商品ETF                   </t>
  </si>
  <si>
    <t>华安180ETF</t>
  </si>
  <si>
    <t xml:space="preserve">上证龙头ETF                   </t>
  </si>
  <si>
    <t xml:space="preserve">富国上证综指ETF               </t>
  </si>
  <si>
    <t xml:space="preserve">上证中小盘ETF                 </t>
  </si>
  <si>
    <t xml:space="preserve">国泰金融ETF                   </t>
  </si>
  <si>
    <t xml:space="preserve">诺安新兴产业ETF               </t>
  </si>
  <si>
    <t xml:space="preserve">上证国企100ETF                </t>
  </si>
  <si>
    <t xml:space="preserve">上证180成长ETF                </t>
  </si>
  <si>
    <t xml:space="preserve">上证380ETF                    </t>
  </si>
  <si>
    <t xml:space="preserve">华泰沪深300ETF                </t>
  </si>
  <si>
    <t xml:space="preserve">易方达沪深300ETF              </t>
  </si>
  <si>
    <t xml:space="preserve">华夏沪深300ETF                </t>
  </si>
  <si>
    <t xml:space="preserve">博时自然资源ETF               </t>
  </si>
  <si>
    <t xml:space="preserve">上证180等权重ETF              </t>
  </si>
  <si>
    <t xml:space="preserve">银华上证50等权重ETF           </t>
  </si>
  <si>
    <t xml:space="preserve">大成中证500沪市ETF            </t>
  </si>
  <si>
    <t xml:space="preserve">上投180高贝塔ETF              </t>
  </si>
  <si>
    <t xml:space="preserve">南方中证500ETF                </t>
  </si>
  <si>
    <t xml:space="preserve">广发中证500ETF                </t>
  </si>
  <si>
    <t xml:space="preserve">诺安中证500ETF                </t>
  </si>
  <si>
    <t xml:space="preserve">华夏上证能源ETF               </t>
  </si>
  <si>
    <t xml:space="preserve">华夏上证原材料ETF             </t>
  </si>
  <si>
    <t xml:space="preserve">华夏上证主要消费ETF           </t>
  </si>
  <si>
    <t xml:space="preserve">华夏上证金融地产ETF           </t>
  </si>
  <si>
    <t xml:space="preserve">华夏上证医药卫生ETF           </t>
  </si>
  <si>
    <t xml:space="preserve">万家上证380ETF                </t>
  </si>
  <si>
    <t xml:space="preserve">长盛上证市值百强ETF           </t>
  </si>
  <si>
    <t xml:space="preserve">华泰上证红利ETF               </t>
  </si>
  <si>
    <t xml:space="preserve">易方达恒生中国ETF             </t>
  </si>
  <si>
    <t xml:space="preserve">国泰上证5年期国债ETF          </t>
  </si>
  <si>
    <t xml:space="preserve">博时上证企债30ETF             </t>
  </si>
  <si>
    <t xml:space="preserve">银华货币ETF                   </t>
  </si>
  <si>
    <t xml:space="preserve">华宝现金添益                  </t>
  </si>
  <si>
    <t xml:space="preserve">易方达沪深300医药卫生ETF      </t>
  </si>
  <si>
    <t xml:space="preserve">华安中证细分地产ETF           </t>
  </si>
  <si>
    <t xml:space="preserve">华安中证细分医药ETF           </t>
  </si>
  <si>
    <t xml:space="preserve">纳斯达克100ETF                </t>
  </si>
  <si>
    <t xml:space="preserve">博时标普500ETF                </t>
  </si>
  <si>
    <t xml:space="preserve">国泰黄金ETF                   </t>
  </si>
  <si>
    <t xml:space="preserve">华安易富黄金ETF               </t>
  </si>
  <si>
    <t>银华核心价值</t>
  </si>
  <si>
    <t xml:space="preserve">华安安信消费                  </t>
  </si>
  <si>
    <t>海富收益增长</t>
  </si>
  <si>
    <t>海富股票</t>
  </si>
  <si>
    <t>海富强化回报</t>
  </si>
  <si>
    <t xml:space="preserve">添富优势精选                  </t>
  </si>
  <si>
    <t>海富精选</t>
  </si>
  <si>
    <t>海富风格优势</t>
  </si>
  <si>
    <t>海富精选贰</t>
  </si>
  <si>
    <t>大成积极成长</t>
  </si>
  <si>
    <t>添富均衡增长</t>
  </si>
  <si>
    <t>大成景阳领先</t>
  </si>
  <si>
    <t xml:space="preserve">国泰金泰平衡                  </t>
  </si>
  <si>
    <t>国泰金鼎价值</t>
  </si>
  <si>
    <t>海富添利债券C</t>
  </si>
  <si>
    <t xml:space="preserve">海富添利债券A                 </t>
  </si>
  <si>
    <t>海富领先成长</t>
  </si>
  <si>
    <t>海富中小盘</t>
  </si>
  <si>
    <t xml:space="preserve">海富周期50联接                </t>
  </si>
  <si>
    <t>华夏平稳增长</t>
  </si>
  <si>
    <t xml:space="preserve">海富通稳固收益                </t>
  </si>
  <si>
    <t xml:space="preserve">上证非周期100联接             </t>
  </si>
  <si>
    <t xml:space="preserve">海富国策导向                  </t>
  </si>
  <si>
    <t xml:space="preserve">海富低碳经济                  </t>
  </si>
  <si>
    <t xml:space="preserve">富国天博                      </t>
  </si>
  <si>
    <t>长盛同德主题</t>
  </si>
  <si>
    <t xml:space="preserve">海富通养老收益                </t>
  </si>
  <si>
    <t xml:space="preserve">海富通一年定开                </t>
  </si>
  <si>
    <t xml:space="preserve">海富通双利A                   </t>
  </si>
  <si>
    <t xml:space="preserve">海富通双利B                   </t>
  </si>
  <si>
    <t xml:space="preserve">海富通双利分级                </t>
  </si>
  <si>
    <t xml:space="preserve">海富通内需热点                </t>
  </si>
  <si>
    <t>添富蓝筹稳健</t>
  </si>
  <si>
    <t>添富成长焦点</t>
  </si>
  <si>
    <t>添富价值精选</t>
  </si>
  <si>
    <t>添富增强收益A</t>
  </si>
  <si>
    <t>新华优选分红</t>
  </si>
  <si>
    <t>新华优选成长</t>
  </si>
  <si>
    <t>新华泛资源</t>
  </si>
  <si>
    <t>新华钻石品质</t>
  </si>
  <si>
    <t xml:space="preserve">新华行业轮换                  </t>
  </si>
  <si>
    <t xml:space="preserve">新华中小盘优选                </t>
  </si>
  <si>
    <t xml:space="preserve">新华灵活主题                  </t>
  </si>
  <si>
    <t>长盛中证100</t>
  </si>
  <si>
    <t>浦银价值成长</t>
  </si>
  <si>
    <t>浦银优化收益A</t>
  </si>
  <si>
    <t xml:space="preserve">浦银优化收益C                 </t>
  </si>
  <si>
    <t>浦银精致生活</t>
  </si>
  <si>
    <t>浦银红利精选</t>
  </si>
  <si>
    <t xml:space="preserve">浦银沪深300                   </t>
  </si>
  <si>
    <t xml:space="preserve">浦银基本面400                 </t>
  </si>
  <si>
    <t xml:space="preserve">浦银幸福回报A                 </t>
  </si>
  <si>
    <t xml:space="preserve">浦银幸福回报B                 </t>
  </si>
  <si>
    <t xml:space="preserve">浦银安盛战略新兴产业          </t>
  </si>
  <si>
    <t xml:space="preserve">浦银安盛6个月A                </t>
  </si>
  <si>
    <t xml:space="preserve">浦银安盛6个月C                </t>
  </si>
  <si>
    <t xml:space="preserve">浦银安盛季季添利A             </t>
  </si>
  <si>
    <t xml:space="preserve">浦银安盛季季添利C             </t>
  </si>
  <si>
    <t xml:space="preserve">浦银安盛消费升级              </t>
  </si>
  <si>
    <t xml:space="preserve">新华优选消费                  </t>
  </si>
  <si>
    <t xml:space="preserve">新华纯债添利A                 </t>
  </si>
  <si>
    <t xml:space="preserve">新华纯债添利C                 </t>
  </si>
  <si>
    <t xml:space="preserve">新华趋势领航                  </t>
  </si>
  <si>
    <t xml:space="preserve">新华安享惠金A                 </t>
  </si>
  <si>
    <t xml:space="preserve">新华安享惠金C                 </t>
  </si>
  <si>
    <t xml:space="preserve">新华信用增益A                 </t>
  </si>
  <si>
    <t xml:space="preserve">新华信用增益C                 </t>
  </si>
  <si>
    <t>万家180</t>
  </si>
  <si>
    <t xml:space="preserve">万家和谐增长                  </t>
  </si>
  <si>
    <t>万家双引擎</t>
  </si>
  <si>
    <t>万家精选</t>
  </si>
  <si>
    <t>万家稳健增利A</t>
  </si>
  <si>
    <t>万家稳健增利C</t>
  </si>
  <si>
    <t xml:space="preserve">万家信用恒利A                 </t>
  </si>
  <si>
    <t xml:space="preserve">万家信用恒利C                 </t>
  </si>
  <si>
    <t xml:space="preserve">万家岁得利                    </t>
  </si>
  <si>
    <t xml:space="preserve">万家城市建设                  </t>
  </si>
  <si>
    <t xml:space="preserve">万家市政纯债                  </t>
  </si>
  <si>
    <t>大成沪深300</t>
  </si>
  <si>
    <t xml:space="preserve">万家货币R                     </t>
  </si>
  <si>
    <t>海富货币A</t>
  </si>
  <si>
    <t>海富货币B</t>
  </si>
  <si>
    <t xml:space="preserve">万家货币B                     </t>
  </si>
  <si>
    <t>万家货币</t>
  </si>
  <si>
    <t xml:space="preserve">浦银货币A                     </t>
  </si>
  <si>
    <t xml:space="preserve">浦银货币B                     </t>
  </si>
  <si>
    <t xml:space="preserve">万家14天理财                  </t>
  </si>
  <si>
    <t xml:space="preserve">添富货币B                     </t>
  </si>
  <si>
    <t>添富货币A</t>
  </si>
  <si>
    <t xml:space="preserve">华泰增利A                     </t>
  </si>
  <si>
    <t xml:space="preserve">海富通现金A                   </t>
  </si>
  <si>
    <t xml:space="preserve">海富通现金B                   </t>
  </si>
  <si>
    <t>交银货币A</t>
  </si>
  <si>
    <t>交银货币B</t>
  </si>
  <si>
    <t>海富中国海外</t>
  </si>
  <si>
    <t xml:space="preserve">海富大中华精选                </t>
  </si>
  <si>
    <t xml:space="preserve">银河灵活配置A                 </t>
  </si>
  <si>
    <t xml:space="preserve">银河灵活配置C                 </t>
  </si>
  <si>
    <t xml:space="preserve">银河增利A                     </t>
  </si>
  <si>
    <t xml:space="preserve">银河增利C                     </t>
  </si>
  <si>
    <t xml:space="preserve">银河岁岁回报A                 </t>
  </si>
  <si>
    <t xml:space="preserve">银河岁岁回报C                 </t>
  </si>
  <si>
    <t>银河银信添利B</t>
  </si>
  <si>
    <t>银河银信添利A</t>
  </si>
  <si>
    <t>银河竞争优势</t>
  </si>
  <si>
    <t xml:space="preserve">银河领先债券                  </t>
  </si>
  <si>
    <t>银河行业优选</t>
  </si>
  <si>
    <t>银河沪深300价值</t>
  </si>
  <si>
    <t xml:space="preserve">银河蓝筹精选                  </t>
  </si>
  <si>
    <t xml:space="preserve">银河创新成长                  </t>
  </si>
  <si>
    <t xml:space="preserve">银河保本混合                  </t>
  </si>
  <si>
    <t xml:space="preserve">银河定投宝                    </t>
  </si>
  <si>
    <t xml:space="preserve">银河消费驱动                  </t>
  </si>
  <si>
    <t xml:space="preserve">银河主题策略                  </t>
  </si>
  <si>
    <t>交银增利A/B</t>
  </si>
  <si>
    <t>交银增利B</t>
  </si>
  <si>
    <t>交银增利C</t>
  </si>
  <si>
    <t xml:space="preserve">交银双利债券AB                </t>
  </si>
  <si>
    <t xml:space="preserve">交银双利债券C                 </t>
  </si>
  <si>
    <t>交银180治理联接</t>
  </si>
  <si>
    <t xml:space="preserve">交银精选                      </t>
  </si>
  <si>
    <t>交银稳健配置</t>
  </si>
  <si>
    <t>交银成长</t>
  </si>
  <si>
    <t>交银蓝筹</t>
  </si>
  <si>
    <t>交银环球精选</t>
  </si>
  <si>
    <t>交银优势行业</t>
  </si>
  <si>
    <t>519697!1</t>
  </si>
  <si>
    <t xml:space="preserve">交银保本                      </t>
  </si>
  <si>
    <t>交银先锋</t>
  </si>
  <si>
    <t xml:space="preserve">交银主题优选                  </t>
  </si>
  <si>
    <t xml:space="preserve">交银趋势优先                  </t>
  </si>
  <si>
    <t xml:space="preserve">交银先进制造                  </t>
  </si>
  <si>
    <t xml:space="preserve">交银深证300价值联接           </t>
  </si>
  <si>
    <t xml:space="preserve">交银全球自然资源              </t>
  </si>
  <si>
    <t xml:space="preserve">交银荣安保本                  </t>
  </si>
  <si>
    <t xml:space="preserve">交银阿尔法核心                </t>
  </si>
  <si>
    <t xml:space="preserve">交银沪深300行业分层           </t>
  </si>
  <si>
    <t xml:space="preserve">交银理财21天                  </t>
  </si>
  <si>
    <t xml:space="preserve">交银理财21天B                 </t>
  </si>
  <si>
    <t xml:space="preserve">交银纯债AB                    </t>
  </si>
  <si>
    <t xml:space="preserve">交银纯债C                     </t>
  </si>
  <si>
    <t xml:space="preserve">交银理财60天A                 </t>
  </si>
  <si>
    <t xml:space="preserve">交银理财60天B                 </t>
  </si>
  <si>
    <t xml:space="preserve">交银双轮动AB                  </t>
  </si>
  <si>
    <t xml:space="preserve">交银双轮动C                   </t>
  </si>
  <si>
    <t xml:space="preserve">交银荣祥保本                  </t>
  </si>
  <si>
    <t xml:space="preserve">交银成长30                    </t>
  </si>
  <si>
    <t xml:space="preserve">交银荣泰保本                  </t>
  </si>
  <si>
    <t xml:space="preserve">交银月月丰A                   </t>
  </si>
  <si>
    <t xml:space="preserve">交银月月丰C                   </t>
  </si>
  <si>
    <t xml:space="preserve">交银双息平衡                  </t>
  </si>
  <si>
    <t xml:space="preserve">交银强化回报AB                </t>
  </si>
  <si>
    <t xml:space="preserve">交银强化回报C                 </t>
  </si>
  <si>
    <t xml:space="preserve">华夏保证金A                   </t>
  </si>
  <si>
    <t xml:space="preserve">华夏保证金B                   </t>
  </si>
  <si>
    <t xml:space="preserve">嘉实保证金理财A               </t>
  </si>
  <si>
    <t xml:space="preserve">嘉实保证金理财B               </t>
  </si>
  <si>
    <t xml:space="preserve">广发现金宝A                   </t>
  </si>
  <si>
    <t xml:space="preserve">广发现金宝B                   </t>
  </si>
  <si>
    <t xml:space="preserve">工银瑞信安心增利A             </t>
  </si>
  <si>
    <t xml:space="preserve">工银瑞信安心增利B             </t>
  </si>
  <si>
    <t xml:space="preserve">添富收益快线A                 </t>
  </si>
  <si>
    <t xml:space="preserve">添富收益快线B                 </t>
  </si>
  <si>
    <t xml:space="preserve">大成现金宝A                   </t>
  </si>
  <si>
    <t xml:space="preserve">大成现金宝B                   </t>
  </si>
  <si>
    <t xml:space="preserve">华夏兴华                      </t>
  </si>
  <si>
    <t xml:space="preserve">长信纯债一年C                 </t>
  </si>
  <si>
    <t xml:space="preserve">长信纯债一年A                 </t>
  </si>
  <si>
    <t xml:space="preserve">长信可转债C                   </t>
  </si>
  <si>
    <t xml:space="preserve">长信可转债A                   </t>
  </si>
  <si>
    <t xml:space="preserve">长信内需成长                  </t>
  </si>
  <si>
    <t xml:space="preserve">长信标普100                   </t>
  </si>
  <si>
    <t xml:space="preserve">长信量化先锋                  </t>
  </si>
  <si>
    <t xml:space="preserve">长信中短债                    </t>
  </si>
  <si>
    <t>长信恒利优势</t>
  </si>
  <si>
    <t xml:space="preserve">长信利丰                      </t>
  </si>
  <si>
    <t>长信双利优选</t>
  </si>
  <si>
    <t xml:space="preserve">长信增利动态                  </t>
  </si>
  <si>
    <t xml:space="preserve">长信金利趋势                  </t>
  </si>
  <si>
    <t xml:space="preserve">长信银利精选                  </t>
  </si>
  <si>
    <t xml:space="preserve">长信利息B                     </t>
  </si>
  <si>
    <t xml:space="preserve">长信利息A                     </t>
  </si>
  <si>
    <t>建信恒久价值</t>
  </si>
  <si>
    <t>建信货币</t>
  </si>
  <si>
    <t>建信优选成长</t>
  </si>
  <si>
    <t>建信优化配置</t>
  </si>
  <si>
    <t>建信核心精选</t>
  </si>
  <si>
    <t>建信稳定增利</t>
  </si>
  <si>
    <t>建信收益增强A</t>
  </si>
  <si>
    <t xml:space="preserve">建信责任联接                  </t>
  </si>
  <si>
    <t xml:space="preserve">建信内生动力                  </t>
  </si>
  <si>
    <t xml:space="preserve">建信积极配置                  </t>
  </si>
  <si>
    <t>530012!1</t>
  </si>
  <si>
    <t xml:space="preserve">建信保本                      </t>
  </si>
  <si>
    <t xml:space="preserve">建信双周安心理财A             </t>
  </si>
  <si>
    <t xml:space="preserve">建信基本面60联接              </t>
  </si>
  <si>
    <t xml:space="preserve">建信恒稳价值                  </t>
  </si>
  <si>
    <t xml:space="preserve">建信双息红利                  </t>
  </si>
  <si>
    <t xml:space="preserve">建信深证100                   </t>
  </si>
  <si>
    <t xml:space="preserve">建信社会责任                  </t>
  </si>
  <si>
    <t xml:space="preserve">建信转债增强A                 </t>
  </si>
  <si>
    <t xml:space="preserve">建信纯债A                     </t>
  </si>
  <si>
    <t xml:space="preserve">建信月盈安心A                 </t>
  </si>
  <si>
    <t xml:space="preserve">建信双月理财A                 </t>
  </si>
  <si>
    <t xml:space="preserve">建信周盈安心A                 </t>
  </si>
  <si>
    <t>建信收益增强C</t>
  </si>
  <si>
    <t xml:space="preserve">建信双周安心理财B             </t>
  </si>
  <si>
    <t xml:space="preserve">建信转债增强C                 </t>
  </si>
  <si>
    <t xml:space="preserve">建信纯债C                     </t>
  </si>
  <si>
    <t xml:space="preserve">建信月盈安心B                 </t>
  </si>
  <si>
    <t xml:space="preserve">建信双月理财B                 </t>
  </si>
  <si>
    <t xml:space="preserve">建信周盈安心B                 </t>
  </si>
  <si>
    <t xml:space="preserve">建信全球机遇                  </t>
  </si>
  <si>
    <t xml:space="preserve">建信新兴市场                  </t>
  </si>
  <si>
    <t xml:space="preserve">建信全球资源                  </t>
  </si>
  <si>
    <t xml:space="preserve">汇晋2016                      </t>
  </si>
  <si>
    <t xml:space="preserve">汇晋龙腾                      </t>
  </si>
  <si>
    <t xml:space="preserve">汇晋动态策略                  </t>
  </si>
  <si>
    <t xml:space="preserve">汇晋2026                      </t>
  </si>
  <si>
    <t xml:space="preserve">汇晋平稳增利A                 </t>
  </si>
  <si>
    <t>汇晋大盘</t>
  </si>
  <si>
    <t>汇晋中小盘</t>
  </si>
  <si>
    <t xml:space="preserve">汇晋低碳先锋                  </t>
  </si>
  <si>
    <t xml:space="preserve">汇丰消费红利                  </t>
  </si>
  <si>
    <t xml:space="preserve">汇晋科技先锋                  </t>
  </si>
  <si>
    <t xml:space="preserve">汇晋货币A                     </t>
  </si>
  <si>
    <t xml:space="preserve">汇晋恒生A股                   </t>
  </si>
  <si>
    <t xml:space="preserve">汇晋平稳增利C                 </t>
  </si>
  <si>
    <t xml:space="preserve">汇晋货币B                     </t>
  </si>
  <si>
    <t>信诚四季红</t>
  </si>
  <si>
    <t>信诚精萃成长</t>
  </si>
  <si>
    <t>信诚盛世蓝筹</t>
  </si>
  <si>
    <t>信诚三得益A</t>
  </si>
  <si>
    <t>信诚三得益B</t>
  </si>
  <si>
    <t>信诚经典优债A</t>
  </si>
  <si>
    <t>信诚经典优债B</t>
  </si>
  <si>
    <t>信诚优胜精选</t>
  </si>
  <si>
    <t>信诚中小盘</t>
  </si>
  <si>
    <t xml:space="preserve">信诚货币A                     </t>
  </si>
  <si>
    <t xml:space="preserve">信诚货币B                     </t>
  </si>
  <si>
    <t xml:space="preserve">信诚理财7日盈A                </t>
  </si>
  <si>
    <t xml:space="preserve">信诚理财7日盈B                </t>
  </si>
  <si>
    <t xml:space="preserve">信诚季季添金                  </t>
  </si>
  <si>
    <t xml:space="preserve">信诚岁岁添金                  </t>
  </si>
  <si>
    <t xml:space="preserve">信诚添金分级                  </t>
  </si>
  <si>
    <t xml:space="preserve">信诚优质纯债A                 </t>
  </si>
  <si>
    <t xml:space="preserve">信诚优质纯债B                 </t>
  </si>
  <si>
    <t xml:space="preserve">益民货币                      </t>
  </si>
  <si>
    <t xml:space="preserve">益民红利成长                  </t>
  </si>
  <si>
    <t xml:space="preserve">益民创新优势                  </t>
  </si>
  <si>
    <t>益民多利债券</t>
  </si>
  <si>
    <t xml:space="preserve">益民核心增长                  </t>
  </si>
  <si>
    <t xml:space="preserve">诺德价值优势                  </t>
  </si>
  <si>
    <t>诺德成长优势</t>
  </si>
  <si>
    <t xml:space="preserve">诺德中小盘                    </t>
  </si>
  <si>
    <t xml:space="preserve">诺德优选30                    </t>
  </si>
  <si>
    <t xml:space="preserve">诺德周期策略                  </t>
  </si>
  <si>
    <t>诺德主题</t>
  </si>
  <si>
    <t>诺德增强收益</t>
  </si>
  <si>
    <t>东吴嘉禾优势</t>
  </si>
  <si>
    <t>东吴双动力</t>
  </si>
  <si>
    <t>东吴行业轮动</t>
  </si>
  <si>
    <t>东吴进取策略</t>
  </si>
  <si>
    <t>东吴新经济</t>
  </si>
  <si>
    <t xml:space="preserve">东吴新创业                    </t>
  </si>
  <si>
    <t xml:space="preserve">东吴新产业精选                </t>
  </si>
  <si>
    <t xml:space="preserve">东吴内需增长                  </t>
  </si>
  <si>
    <t>东吴优信稳健A</t>
  </si>
  <si>
    <t xml:space="preserve">东吴增利A                     </t>
  </si>
  <si>
    <t xml:space="preserve">东吴保本混合                  </t>
  </si>
  <si>
    <t>东吴优信稳健C</t>
  </si>
  <si>
    <t xml:space="preserve">东吴增利C                     </t>
  </si>
  <si>
    <t xml:space="preserve">东吴货币A                     </t>
  </si>
  <si>
    <t xml:space="preserve">东吴货币B                     </t>
  </si>
  <si>
    <t xml:space="preserve">东吴新兴产业                  </t>
  </si>
  <si>
    <t>中邮核心优选</t>
  </si>
  <si>
    <t>中邮核心成长</t>
  </si>
  <si>
    <t>中邮核心优势</t>
  </si>
  <si>
    <t xml:space="preserve">中邮核心主题                  </t>
  </si>
  <si>
    <t xml:space="preserve">中邮中小盘                    </t>
  </si>
  <si>
    <t xml:space="preserve">中邮上证380                   </t>
  </si>
  <si>
    <t xml:space="preserve">中邮新兴产业                  </t>
  </si>
  <si>
    <t xml:space="preserve">中邮稳定收益A                 </t>
  </si>
  <si>
    <t xml:space="preserve">中邮稳定收益C                 </t>
  </si>
  <si>
    <t xml:space="preserve">信达领先增长                  </t>
  </si>
  <si>
    <t>信达精华灵活</t>
  </si>
  <si>
    <t xml:space="preserve">信达稳定价值A                 </t>
  </si>
  <si>
    <t>信达中小盘</t>
  </si>
  <si>
    <t xml:space="preserve">信达红利回报                  </t>
  </si>
  <si>
    <t xml:space="preserve">信达产业升级                  </t>
  </si>
  <si>
    <t xml:space="preserve">信达消费优选                  </t>
  </si>
  <si>
    <t xml:space="preserve">信达澳银信用债A               </t>
  </si>
  <si>
    <t xml:space="preserve">信达稳定价值B                 </t>
  </si>
  <si>
    <t xml:space="preserve">信达澳银信用债C               </t>
  </si>
  <si>
    <t xml:space="preserve">金元宝石动力                  </t>
  </si>
  <si>
    <t>620001!1</t>
  </si>
  <si>
    <t xml:space="preserve">金元宝石保本                  </t>
  </si>
  <si>
    <t>金元成长动力</t>
  </si>
  <si>
    <t>金元丰利债券</t>
  </si>
  <si>
    <t>金元价值增长</t>
  </si>
  <si>
    <t>金元核心动力</t>
  </si>
  <si>
    <t xml:space="preserve">金元消费主题                  </t>
  </si>
  <si>
    <t xml:space="preserve">金元比联保本                  </t>
  </si>
  <si>
    <t xml:space="preserve">金元惠理新经济                </t>
  </si>
  <si>
    <t xml:space="preserve">金元惠理惠利保本              </t>
  </si>
  <si>
    <t>华商领先企业</t>
  </si>
  <si>
    <t>华商盛世成长</t>
  </si>
  <si>
    <t xml:space="preserve">华商收益增强A                 </t>
  </si>
  <si>
    <t>华商动态阿尔法</t>
  </si>
  <si>
    <t xml:space="preserve">华商产业升级                  </t>
  </si>
  <si>
    <t xml:space="preserve">华商稳健双利A                 </t>
  </si>
  <si>
    <t xml:space="preserve">华商策略精选                  </t>
  </si>
  <si>
    <t xml:space="preserve">华商稳增A                     </t>
  </si>
  <si>
    <t xml:space="preserve">华商价值精选                  </t>
  </si>
  <si>
    <t xml:space="preserve">华商主题精选                  </t>
  </si>
  <si>
    <t xml:space="preserve">华商现金增利A                 </t>
  </si>
  <si>
    <t xml:space="preserve">华商大盘量化                  </t>
  </si>
  <si>
    <t xml:space="preserve">华商价值共享                  </t>
  </si>
  <si>
    <t xml:space="preserve">华商收益增强B                 </t>
  </si>
  <si>
    <t xml:space="preserve">华商稳健双利B                 </t>
  </si>
  <si>
    <t xml:space="preserve">华商稳增C                     </t>
  </si>
  <si>
    <t xml:space="preserve">华商现金增利B                 </t>
  </si>
  <si>
    <t xml:space="preserve">英大纯债A                     </t>
  </si>
  <si>
    <t xml:space="preserve">英大纯债C                     </t>
  </si>
  <si>
    <t>农银行业成长</t>
  </si>
  <si>
    <t xml:space="preserve">农银恒久增利                  </t>
  </si>
  <si>
    <t>农银平衡双利</t>
  </si>
  <si>
    <t>农银策略价值</t>
  </si>
  <si>
    <t>农银中小盘</t>
  </si>
  <si>
    <t xml:space="preserve">农银大盘蓝筹                  </t>
  </si>
  <si>
    <t xml:space="preserve">农银货币A                     </t>
  </si>
  <si>
    <t xml:space="preserve">农银沪深300                   </t>
  </si>
  <si>
    <t xml:space="preserve">农银增强收益A                 </t>
  </si>
  <si>
    <t xml:space="preserve">农银策略精选                  </t>
  </si>
  <si>
    <t xml:space="preserve">农银中证500                   </t>
  </si>
  <si>
    <t xml:space="preserve">农银消费主题                  </t>
  </si>
  <si>
    <t xml:space="preserve">农银信用添利                  </t>
  </si>
  <si>
    <t xml:space="preserve">农银深证100                   </t>
  </si>
  <si>
    <t xml:space="preserve">农银行业轮动                  </t>
  </si>
  <si>
    <t xml:space="preserve">农银汇理7天理财A              </t>
  </si>
  <si>
    <t xml:space="preserve">农银恒久增利C                 </t>
  </si>
  <si>
    <t xml:space="preserve">农银货币B                     </t>
  </si>
  <si>
    <t xml:space="preserve">农银增强收益C                 </t>
  </si>
  <si>
    <t xml:space="preserve">农银汇理7天理财B              </t>
  </si>
  <si>
    <t xml:space="preserve">纽银策略优选                  </t>
  </si>
  <si>
    <t xml:space="preserve">纽银新动向                    </t>
  </si>
  <si>
    <t xml:space="preserve">纽银稳健双利A                 </t>
  </si>
  <si>
    <t xml:space="preserve">纽银稳健双利C                 </t>
  </si>
  <si>
    <t xml:space="preserve">纽银稳定增利A                 </t>
  </si>
  <si>
    <t xml:space="preserve">纽银稳定增利C                 </t>
  </si>
  <si>
    <t xml:space="preserve">浙商聚盈信用A                 </t>
  </si>
  <si>
    <t xml:space="preserve">浙商聚盈信用C                 </t>
  </si>
  <si>
    <t xml:space="preserve">浙商聚潮产业                  </t>
  </si>
  <si>
    <t>民生品牌蓝筹</t>
  </si>
  <si>
    <t>民生增强收益A</t>
  </si>
  <si>
    <t>民生精选</t>
  </si>
  <si>
    <t xml:space="preserve">民生稳健成长                  </t>
  </si>
  <si>
    <t xml:space="preserve">民生内需增长                  </t>
  </si>
  <si>
    <t xml:space="preserve">民生信用双利A                 </t>
  </si>
  <si>
    <t xml:space="preserve">民生景气行业                  </t>
  </si>
  <si>
    <t xml:space="preserve">民生中证内地资源              </t>
  </si>
  <si>
    <t xml:space="preserve">民生红利回报                  </t>
  </si>
  <si>
    <t xml:space="preserve">民生现金增利A                 </t>
  </si>
  <si>
    <t xml:space="preserve">民生加银积极成长              </t>
  </si>
  <si>
    <t xml:space="preserve">民生家盈理财7天A              </t>
  </si>
  <si>
    <t>民生增强收益C</t>
  </si>
  <si>
    <t xml:space="preserve">民生信用双利C                 </t>
  </si>
  <si>
    <t xml:space="preserve">民生现金增利B                 </t>
  </si>
  <si>
    <t xml:space="preserve">民生家盈理财7天B              </t>
  </si>
  <si>
    <t xml:space="preserve">平安大华行业先锋              </t>
  </si>
  <si>
    <t xml:space="preserve">平安大华深证300               </t>
  </si>
  <si>
    <t xml:space="preserve">平安大华策略先锋              </t>
  </si>
  <si>
    <t xml:space="preserve">平安大华保本                  </t>
  </si>
  <si>
    <t xml:space="preserve">平安大华添利A                 </t>
  </si>
  <si>
    <t xml:space="preserve">平安大华添利B                 </t>
  </si>
  <si>
    <t xml:space="preserve">富安达优势成长                </t>
  </si>
  <si>
    <t xml:space="preserve">富安达策略精选                </t>
  </si>
  <si>
    <t xml:space="preserve">富安达增强收益A               </t>
  </si>
  <si>
    <t xml:space="preserve">富安达增强收益C               </t>
  </si>
  <si>
    <t xml:space="preserve">富安达现金通A                 </t>
  </si>
  <si>
    <t xml:space="preserve">富安达现金通B                 </t>
  </si>
  <si>
    <t xml:space="preserve">财通价值动量                  </t>
  </si>
  <si>
    <t xml:space="preserve">财通多策略                    </t>
  </si>
  <si>
    <t xml:space="preserve">财通保本                      </t>
  </si>
  <si>
    <t xml:space="preserve">方正富邦创新动力              </t>
  </si>
  <si>
    <t xml:space="preserve">方正富邦红利精选              </t>
  </si>
  <si>
    <t xml:space="preserve">方正富邦货币A                 </t>
  </si>
  <si>
    <t xml:space="preserve">方正富邦货币B                 </t>
  </si>
  <si>
    <t xml:space="preserve">长安宏观策略                  </t>
  </si>
  <si>
    <t xml:space="preserve">长安300非周期                 </t>
  </si>
  <si>
    <t xml:space="preserve">长安货币A                     </t>
  </si>
  <si>
    <t xml:space="preserve">长安货币B                     </t>
  </si>
  <si>
    <t xml:space="preserve">安信策略精选                  </t>
  </si>
  <si>
    <t xml:space="preserve">安信目标收益A                 </t>
  </si>
  <si>
    <t xml:space="preserve">安信目标收益C                 </t>
  </si>
  <si>
    <t xml:space="preserve">安信平稳增长                  </t>
  </si>
  <si>
    <t xml:space="preserve">安信现金管理A                 </t>
  </si>
  <si>
    <t xml:space="preserve">安信现金管理B                 </t>
  </si>
  <si>
    <t xml:space="preserve">国金国鑫灵活配置              </t>
  </si>
  <si>
    <t xml:space="preserve">德邦优化配置                  </t>
  </si>
  <si>
    <t>浦银安盛消费升级</t>
  </si>
  <si>
    <t>易方达创业板ETF</t>
  </si>
  <si>
    <t>信诚双盈分级</t>
  </si>
  <si>
    <t>安信现金管理A</t>
  </si>
  <si>
    <t>长城岁岁金</t>
  </si>
  <si>
    <t>华宝标普油气</t>
  </si>
  <si>
    <t>浦银安盛战略新兴产业</t>
  </si>
  <si>
    <t>易方达创业板联接</t>
  </si>
  <si>
    <t>中欧信用增利分级</t>
  </si>
  <si>
    <t>中加货币C</t>
  </si>
  <si>
    <t>建信双月理财A</t>
  </si>
  <si>
    <t>诺安油气能源</t>
  </si>
  <si>
    <t>富国创业板</t>
  </si>
  <si>
    <t>南方丰元A</t>
  </si>
  <si>
    <t>易方达保证金B</t>
  </si>
  <si>
    <t>工银60天理财B</t>
  </si>
  <si>
    <t>嘉实美国成长人民币</t>
  </si>
  <si>
    <t>嘉实中创400ETF</t>
  </si>
  <si>
    <t>宝盈增强收益A/B</t>
  </si>
  <si>
    <t>嘉实活期宝</t>
  </si>
  <si>
    <t>添富理财30天B</t>
  </si>
  <si>
    <t>华安标普全球石油</t>
  </si>
  <si>
    <t>诺安中证创业成长</t>
  </si>
  <si>
    <t>农银信用添利</t>
  </si>
  <si>
    <t>国泰现金管理A</t>
  </si>
  <si>
    <t>光大添天盈B</t>
  </si>
  <si>
    <t>嘉实美国成长美元现汇</t>
  </si>
  <si>
    <t>华商主题精选</t>
  </si>
  <si>
    <t>万家中证创业</t>
  </si>
  <si>
    <t>大成景旭纯债A</t>
  </si>
  <si>
    <t>兴全添利宝</t>
  </si>
  <si>
    <t>汇添富理财60天B</t>
  </si>
  <si>
    <t>建信全球资源</t>
  </si>
  <si>
    <t>嘉实中创400联接</t>
  </si>
  <si>
    <t>华商收益增强A</t>
  </si>
  <si>
    <t>东吴货币B</t>
  </si>
  <si>
    <t>工银60天理财A</t>
  </si>
  <si>
    <t>博时标普500ETF</t>
  </si>
  <si>
    <t>融通创业板</t>
  </si>
  <si>
    <t>华夏财富宝</t>
  </si>
  <si>
    <t>光大添天盈A</t>
  </si>
  <si>
    <t>诺安全球收益不动产</t>
  </si>
  <si>
    <t>添富社会责任</t>
  </si>
  <si>
    <t>国联安双力中小板</t>
  </si>
  <si>
    <t>国泰信用债券A</t>
  </si>
  <si>
    <t>民生加银现金宝</t>
  </si>
  <si>
    <t>工银14天理财B</t>
  </si>
  <si>
    <t>大成标普500</t>
  </si>
  <si>
    <t>华商价值精选</t>
  </si>
  <si>
    <t>中小板300成长ETF</t>
  </si>
  <si>
    <t>天弘增利宝</t>
  </si>
  <si>
    <t>工银7天理财债B</t>
  </si>
  <si>
    <t>博时标普500</t>
  </si>
  <si>
    <t>国泰中小板300成长联接</t>
  </si>
  <si>
    <t>大成景兴信用债C</t>
  </si>
  <si>
    <t>汇添富现金宝</t>
  </si>
  <si>
    <t>嘉实理财宝7天B</t>
  </si>
  <si>
    <t>广发纳斯达克100</t>
  </si>
  <si>
    <t>大成中证500沪市ETF</t>
  </si>
  <si>
    <t>诺安双利</t>
  </si>
  <si>
    <t>易方达易理财</t>
  </si>
  <si>
    <t>南方理财60天B</t>
  </si>
  <si>
    <t>纳斯达克100ETF</t>
  </si>
  <si>
    <t>浦银安盛消费升级、浦银安盛战略新兴产业、景顺资源垄断、光大均衡精选、浦银红利精选、华商主题精选、泰达红利先锋、浦银价值成长、添富社会责任、华商价值精选、浦银精致生活、东吴嘉禾优势</t>
  </si>
  <si>
    <t>易方达创业板ETF、易方达创业板联接、富国创业板、嘉实中创400ETF、诺安中证创业成长、万家中证创业、嘉实中创400联接、融通创业板、国联安双力中小板、中小板300成长ETF、国泰中小板300成长联接、大成中证500沪市ETF</t>
  </si>
  <si>
    <t>信诚双盈分级、中欧信用增利分级、南方丰元A、宝盈增强收益A/B、农银信用添利、大成景旭纯债A、华商收益增强A、大成债券投资A/B、国泰信用债券A、万家稳健增利A、大成景兴信用债C、诺安双利</t>
  </si>
  <si>
    <t>安信现金管理A、中加货币C、易方达保证金B、嘉实活期宝、国泰现金管理A、兴全添利宝、东吴货币B、华夏财富宝、民生加银现金宝、天弘增利宝、汇添富现金宝、易方达易理财</t>
  </si>
  <si>
    <t>长城岁岁金、建信双月理财A、工银60天理财B、添富理财30天B、光大添天盈B、汇添富理财60天B、工银60天理财A、光大添天盈A、工银14天理财B、工银7天理财债B、嘉实理财宝7天B、南方理财60天B</t>
  </si>
  <si>
    <t>华宝标普油气、诺安油气能源、嘉实美国成长人民币、华安标普全球石油、嘉实美国成长美元现汇、建信全球资源、博时标普500ETF、诺安全球收益不动产、大成标普500、博时标普500、广发纳斯达克100、纳斯达克100ETF</t>
  </si>
  <si>
    <t>2023年收益率[%]</t>
  </si>
  <si>
    <t>产品风险等级</t>
  </si>
  <si>
    <t>衍生产品</t>
  </si>
  <si>
    <t>复杂产品</t>
  </si>
  <si>
    <t>基金</t>
  </si>
  <si>
    <t>申购频率</t>
  </si>
  <si>
    <t>每日</t>
  </si>
  <si>
    <t>最低认购额</t>
  </si>
  <si>
    <t xml:space="preserve">  香港证监会认可基金列表 SFC Authorized Fund List</t>
  </si>
  <si>
    <r>
      <rPr>
        <sz val="10"/>
        <color indexed="8"/>
        <rFont val="Arial"/>
        <family val="2"/>
      </rPr>
      <t>安联收益及增长基金（美元）(累积)</t>
    </r>
  </si>
  <si>
    <r>
      <rPr>
        <sz val="10"/>
        <color indexed="8"/>
        <rFont val="Arial"/>
        <family val="2"/>
      </rPr>
      <t>施羅德亞洲高息股債基金-A（累积）-USD</t>
    </r>
  </si>
  <si>
    <r>
      <rPr>
        <sz val="10"/>
        <color indexed="8"/>
        <rFont val="Arial"/>
        <family val="2"/>
      </rPr>
      <t>高腾企鹅亚洲高收益基金I(美元)-累积</t>
    </r>
  </si>
  <si>
    <r>
      <rPr>
        <sz val="10"/>
        <color indexed="8"/>
        <rFont val="Arial"/>
        <family val="2"/>
      </rPr>
      <t>高腾企鹅亚洲高收益基金A(人民币对冲)-累积</t>
    </r>
  </si>
  <si>
    <r>
      <rPr>
        <sz val="10"/>
        <color indexed="8"/>
        <rFont val="Arial"/>
        <family val="2"/>
      </rPr>
      <t>高腾企鹅亚洲高收益基金A(港币对冲)-累积</t>
    </r>
  </si>
  <si>
    <r>
      <rPr>
        <sz val="10"/>
        <color indexed="8"/>
        <rFont val="Arial"/>
        <family val="2"/>
      </rPr>
      <t>高腾企鹅亚洲高收益基金A(美元)-累积</t>
    </r>
  </si>
  <si>
    <r>
      <t>RQFII</t>
    </r>
    <r>
      <rPr>
        <sz val="10"/>
        <color indexed="8"/>
        <rFont val="Arial"/>
        <family val="2"/>
      </rPr>
      <t>债</t>
    </r>
  </si>
  <si>
    <r>
      <rPr>
        <sz val="10"/>
        <color indexed="8"/>
        <rFont val="Arial"/>
        <family val="2"/>
      </rPr>
      <t>联博欧洲收益基金 A EUR</t>
    </r>
  </si>
  <si>
    <r>
      <t>MFS</t>
    </r>
    <r>
      <rPr>
        <sz val="10"/>
        <color indexed="8"/>
        <rFont val="Arial"/>
        <family val="2"/>
      </rPr>
      <t>全盛基金系列-MFS全盛通胀调整债券基金A1(美元)</t>
    </r>
  </si>
  <si>
    <t>指数类型</t>
  </si>
  <si>
    <t>指数英文名</t>
  </si>
  <si>
    <t>彭博代码</t>
  </si>
  <si>
    <t>总回报率（%）</t>
  </si>
  <si>
    <t>今年以来</t>
  </si>
  <si>
    <t>最近一月</t>
  </si>
  <si>
    <t>最近一年</t>
  </si>
  <si>
    <t>最近三年年化</t>
  </si>
  <si>
    <t>最近五年年化</t>
  </si>
  <si>
    <t>股票市场指数</t>
  </si>
  <si>
    <t>中证500</t>
  </si>
  <si>
    <t>债券市场指数</t>
  </si>
  <si>
    <t>市场波动指数</t>
  </si>
  <si>
    <t>商品指数</t>
  </si>
  <si>
    <t>货币</t>
  </si>
  <si>
    <r>
      <rPr>
        <b/>
        <sz val="12"/>
        <color indexed="8"/>
        <rFont val="Arial"/>
        <family val="2"/>
      </rPr>
      <t>中港股指</t>
    </r>
  </si>
  <si>
    <r>
      <rPr>
        <b/>
        <sz val="12"/>
        <color indexed="8"/>
        <rFont val="Arial"/>
        <family val="2"/>
      </rPr>
      <t>恒生科技指数</t>
    </r>
  </si>
  <si>
    <r>
      <rPr>
        <b/>
        <sz val="12"/>
        <color indexed="8"/>
        <rFont val="Arial"/>
        <family val="2"/>
      </rPr>
      <t>深圳100指数</t>
    </r>
  </si>
  <si>
    <r>
      <rPr>
        <b/>
        <sz val="12"/>
        <color indexed="8"/>
        <rFont val="Arial"/>
        <family val="2"/>
      </rPr>
      <t>中证1000</t>
    </r>
  </si>
  <si>
    <r>
      <rPr>
        <b/>
        <sz val="12"/>
        <color indexed="8"/>
        <rFont val="Arial"/>
        <family val="2"/>
      </rPr>
      <t>中证50</t>
    </r>
  </si>
  <si>
    <t>Markit iBoxx新兴市场主权国家美元指数</t>
  </si>
  <si>
    <t>黄金现货价格</t>
  </si>
  <si>
    <t>注意事项及免责声明</t>
  </si>
  <si>
    <t>数量
（以ISINs计）</t>
  </si>
  <si>
    <t>最近一月收益率（%）</t>
  </si>
  <si>
    <t>最近一年收益率（%）</t>
  </si>
  <si>
    <t>近三年年化收益率（%）</t>
  </si>
  <si>
    <t>统计均值（%）</t>
  </si>
  <si>
    <t>申购截止时间</t>
  </si>
  <si>
    <t>赎回截止时间</t>
  </si>
  <si>
    <t>BB Code</t>
  </si>
  <si>
    <t>LU1548497426</t>
  </si>
  <si>
    <t>LU1720051108</t>
  </si>
  <si>
    <t>LU0109392836</t>
  </si>
  <si>
    <t>LU0889565833</t>
  </si>
  <si>
    <t>LU1244139660</t>
  </si>
  <si>
    <t>LU0060230025</t>
  </si>
  <si>
    <t>LU0109394709</t>
  </si>
  <si>
    <t>LU0122379950</t>
  </si>
  <si>
    <t>LU0124676726</t>
  </si>
  <si>
    <t>LU0683600562</t>
  </si>
  <si>
    <t>LU0094555157</t>
  </si>
  <si>
    <t>LU0174119429</t>
  </si>
  <si>
    <t>LU0143551892</t>
  </si>
  <si>
    <t>LU0073232471</t>
  </si>
  <si>
    <t>LU0225737302</t>
  </si>
  <si>
    <t>LU1997245177</t>
  </si>
  <si>
    <t>HK0000186327</t>
  </si>
  <si>
    <t>HK0000186335</t>
  </si>
  <si>
    <t>HK0000206067</t>
  </si>
  <si>
    <t>LU0971614614</t>
  </si>
  <si>
    <t>HK0000220001</t>
  </si>
  <si>
    <t>LU2187417386</t>
  </si>
  <si>
    <t>HK0000210283</t>
  </si>
  <si>
    <t>HK0000130705</t>
  </si>
  <si>
    <t>HK0000130713</t>
  </si>
  <si>
    <t>HK0000316452</t>
  </si>
  <si>
    <t>HK0000316460</t>
  </si>
  <si>
    <t>HK0000187481</t>
  </si>
  <si>
    <t>HK0000187499</t>
  </si>
  <si>
    <t>LU0359201612</t>
  </si>
  <si>
    <t>LU1720050803</t>
  </si>
  <si>
    <t>LU1794554631</t>
  </si>
  <si>
    <t>HK0000252152</t>
  </si>
  <si>
    <t>HK0000252160</t>
  </si>
  <si>
    <t>HK0000252178</t>
  </si>
  <si>
    <t>HK0000252186</t>
  </si>
  <si>
    <t>HK0000500386</t>
  </si>
  <si>
    <t>#N/A</t>
  </si>
  <si>
    <t>LU1171460220</t>
  </si>
  <si>
    <t>LU1171460493</t>
  </si>
  <si>
    <t>KYG9317M1033</t>
  </si>
  <si>
    <t>HK0000288735</t>
  </si>
  <si>
    <t>LU0721876364</t>
  </si>
  <si>
    <t>LU0871673132</t>
  </si>
  <si>
    <t>LU0491816806</t>
  </si>
  <si>
    <t>HK0000306701</t>
  </si>
  <si>
    <t>HK0000320264</t>
  </si>
  <si>
    <t>HK0000306685</t>
  </si>
  <si>
    <t>HK0000320223</t>
  </si>
  <si>
    <t>HK0000320314</t>
  </si>
  <si>
    <t>HK0000320272</t>
  </si>
  <si>
    <t>HK0000345766</t>
  </si>
  <si>
    <t>HK0000153848</t>
  </si>
  <si>
    <t>LU0708185235</t>
  </si>
  <si>
    <t>LU0744789560</t>
  </si>
  <si>
    <t>LU0562028620</t>
  </si>
  <si>
    <t>HK0000283223</t>
  </si>
  <si>
    <t>HK0000490828</t>
  </si>
  <si>
    <t>HK0000490851</t>
  </si>
  <si>
    <t>IE0031603545</t>
  </si>
  <si>
    <t>IE00B1WL3F32</t>
  </si>
  <si>
    <t>KYG9318Y1061</t>
  </si>
  <si>
    <t>LU0278936439</t>
  </si>
  <si>
    <t>LU0011963674</t>
  </si>
  <si>
    <t>LU1220257304</t>
  </si>
  <si>
    <t>HK0000055811</t>
  </si>
  <si>
    <t>LU0106252389</t>
  </si>
  <si>
    <t>LU0396314238</t>
  </si>
  <si>
    <t>HK0000055555</t>
  </si>
  <si>
    <t>LU0231459107</t>
  </si>
  <si>
    <t>HK0000264868</t>
  </si>
  <si>
    <t>LU0871673728</t>
  </si>
  <si>
    <t>LU0491817952</t>
  </si>
  <si>
    <t>LU1311310541</t>
  </si>
  <si>
    <t>LU0491815824</t>
  </si>
  <si>
    <t>HK0000288719</t>
  </si>
  <si>
    <t>HK0000288727</t>
  </si>
  <si>
    <t>HK0000288743</t>
  </si>
  <si>
    <t>HK0000288784</t>
  </si>
  <si>
    <t>HK0000288750</t>
  </si>
  <si>
    <t>HK0000288800</t>
  </si>
  <si>
    <t>HK0000288818</t>
  </si>
  <si>
    <t>IE00B7WF1W08</t>
  </si>
  <si>
    <t>HK0000312378</t>
  </si>
  <si>
    <t>HK0000324837</t>
  </si>
  <si>
    <t>LU0352132103</t>
  </si>
  <si>
    <t>LU0256840447</t>
  </si>
  <si>
    <t>LU0980739220</t>
  </si>
  <si>
    <t>LU0212178916</t>
  </si>
  <si>
    <t>LU0414045822</t>
  </si>
  <si>
    <t>LU0256839274</t>
  </si>
  <si>
    <t>LU1297947985</t>
  </si>
  <si>
    <t>LU1075211356</t>
  </si>
  <si>
    <t>LU1297948280</t>
  </si>
  <si>
    <t>LU0119750205</t>
  </si>
  <si>
    <t>LU0482499141</t>
  </si>
  <si>
    <t>LU0106817157</t>
  </si>
  <si>
    <t>HK0000055712</t>
  </si>
  <si>
    <t>IE00BYVJR809</t>
  </si>
  <si>
    <t>LU0496367417</t>
  </si>
  <si>
    <t>LU0055631609</t>
  </si>
  <si>
    <t>LU0075056555</t>
  </si>
  <si>
    <t>LU0345780281</t>
  </si>
  <si>
    <t>LU0106831901</t>
  </si>
  <si>
    <t>LU0114722498</t>
  </si>
  <si>
    <t>IE00B0JY6M65</t>
  </si>
  <si>
    <t>LU0594557299</t>
  </si>
  <si>
    <t>LU0209137388</t>
  </si>
  <si>
    <t>LU0209137206</t>
  </si>
  <si>
    <t>LU0264738294</t>
  </si>
  <si>
    <t>LU0088927925</t>
  </si>
  <si>
    <t>LU0823417810</t>
  </si>
  <si>
    <t>LU0823417901</t>
  </si>
  <si>
    <t>LU0823417653</t>
  </si>
  <si>
    <t>LU0823417737</t>
  </si>
  <si>
    <t>LU0861579265</t>
  </si>
  <si>
    <t>CNE100002409</t>
  </si>
  <si>
    <t>CNE1000023Z9</t>
  </si>
  <si>
    <t>CNE100002573</t>
  </si>
  <si>
    <t>LU0122376428</t>
  </si>
  <si>
    <t>LU0823414635</t>
  </si>
  <si>
    <t>LU0823414718</t>
  </si>
  <si>
    <t>LU0823414551</t>
  </si>
  <si>
    <t>LU0823414478</t>
  </si>
  <si>
    <t>LU0278409577</t>
  </si>
  <si>
    <t>LU0630314457</t>
  </si>
  <si>
    <t>LU0345780950</t>
  </si>
  <si>
    <t>LU0345781412</t>
  </si>
  <si>
    <t>LU0272423673</t>
  </si>
  <si>
    <t>LU0052864419</t>
  </si>
  <si>
    <t>LU0689472784</t>
  </si>
  <si>
    <t>LU0820561818</t>
  </si>
  <si>
    <t>LU0820561909</t>
  </si>
  <si>
    <t>LU0820562030</t>
  </si>
  <si>
    <t>LU0913601281</t>
  </si>
  <si>
    <t>LU0820562386</t>
  </si>
  <si>
    <t>LU0820562469</t>
  </si>
  <si>
    <t>LU1056594234</t>
  </si>
  <si>
    <t>LU1056594317</t>
  </si>
  <si>
    <t>LU1056594408</t>
  </si>
  <si>
    <t>LU1151727945</t>
  </si>
  <si>
    <t>LU1151728166</t>
  </si>
  <si>
    <t>LU1254146050</t>
  </si>
  <si>
    <t>LU1254145839</t>
  </si>
  <si>
    <t>HK0000081841</t>
  </si>
  <si>
    <t>LU0488056044</t>
  </si>
  <si>
    <t>HK0000084514</t>
  </si>
  <si>
    <t>LU1133085917</t>
  </si>
  <si>
    <t>HK0000554185</t>
  </si>
  <si>
    <t>HK0000554193</t>
  </si>
  <si>
    <t>HK0000122496</t>
  </si>
  <si>
    <t>HK0000161338</t>
  </si>
  <si>
    <t>HK0000161320</t>
  </si>
  <si>
    <t>HK0000316478</t>
  </si>
  <si>
    <t>HK0000316486</t>
  </si>
  <si>
    <t>HK0000316494</t>
  </si>
  <si>
    <t>HK0000316502</t>
  </si>
  <si>
    <t>HK0000065166</t>
  </si>
  <si>
    <t>LU0880094791</t>
  </si>
  <si>
    <t>KYG6805L1005</t>
  </si>
  <si>
    <t>HK0000414935</t>
  </si>
  <si>
    <t>HK0000414901</t>
  </si>
  <si>
    <t>HK0000414919</t>
  </si>
  <si>
    <t>HK0000414943</t>
  </si>
  <si>
    <t>HK0000414927</t>
  </si>
  <si>
    <t>HK0000414950</t>
  </si>
  <si>
    <t>HK0000435096</t>
  </si>
  <si>
    <t>HK0000435088</t>
  </si>
  <si>
    <t>HK0000323219</t>
  </si>
  <si>
    <t>HK0000323227</t>
  </si>
  <si>
    <t>HK0000323177</t>
  </si>
  <si>
    <t>HK0000323185</t>
  </si>
  <si>
    <t>HK0000323193</t>
  </si>
  <si>
    <t>HK0000323201</t>
  </si>
  <si>
    <t>KYG9319N1253</t>
  </si>
  <si>
    <t>KYG9319N1097</t>
  </si>
  <si>
    <t>KYG9319N2814</t>
  </si>
  <si>
    <t>KYG9319N1337</t>
  </si>
  <si>
    <t>KYG9319N1170</t>
  </si>
  <si>
    <t>KYG9319N3077</t>
  </si>
  <si>
    <t>KYG9319N3499</t>
  </si>
  <si>
    <t>KYG9319N2657</t>
  </si>
  <si>
    <t>LU0823379622</t>
  </si>
  <si>
    <t>LU0823379895</t>
  </si>
  <si>
    <t>LU0823379549</t>
  </si>
  <si>
    <t>LU1543697327</t>
  </si>
  <si>
    <t>LU1282649901</t>
  </si>
  <si>
    <t>LU1282650073</t>
  </si>
  <si>
    <t>HK0000065208</t>
  </si>
  <si>
    <t>HK0000065216</t>
  </si>
  <si>
    <t>HK0000081361</t>
  </si>
  <si>
    <t>HK0000162856</t>
  </si>
  <si>
    <t>HK0000194263</t>
  </si>
  <si>
    <t>HK0000695111</t>
  </si>
  <si>
    <t>HK0000695129</t>
  </si>
  <si>
    <t>HK0000695137</t>
  </si>
  <si>
    <t>HK0000695145</t>
  </si>
  <si>
    <t>HK0000695152</t>
  </si>
  <si>
    <t>HK0000695160</t>
  </si>
  <si>
    <t>HK0000161403</t>
  </si>
  <si>
    <t>HK0000306560</t>
  </si>
  <si>
    <t>HK0000176732</t>
  </si>
  <si>
    <t>HK0000176740</t>
  </si>
  <si>
    <t>HK0000176757</t>
  </si>
  <si>
    <t>HK0000607595</t>
  </si>
  <si>
    <t>HK0000607587</t>
  </si>
  <si>
    <t>IE00BLDGDS06</t>
  </si>
  <si>
    <t>IE00BLDGDG83</t>
  </si>
  <si>
    <t>IE00BLDGDN50</t>
  </si>
  <si>
    <t>IE00BLDGL647</t>
  </si>
  <si>
    <t>HK0000447943</t>
  </si>
  <si>
    <t>HK0000447950</t>
  </si>
  <si>
    <t>HK0000447968</t>
  </si>
  <si>
    <t>HK0000447976</t>
  </si>
  <si>
    <t>HK0000448115</t>
  </si>
  <si>
    <t>HK0000225927</t>
  </si>
  <si>
    <t>HK0000388840</t>
  </si>
  <si>
    <t>HK0000302999</t>
  </si>
  <si>
    <t>HK0000613221</t>
  </si>
  <si>
    <t>HK0000417011</t>
  </si>
  <si>
    <t>HK0000140357</t>
  </si>
  <si>
    <t>HK0000484078</t>
  </si>
  <si>
    <t>HK0000441698</t>
  </si>
  <si>
    <t>LU1069345335</t>
  </si>
  <si>
    <t>LU0689625878</t>
  </si>
  <si>
    <t>LU1069766787</t>
  </si>
  <si>
    <t>LU0778786706</t>
  </si>
  <si>
    <t>LU0117838564</t>
  </si>
  <si>
    <t>LU0048622798</t>
  </si>
  <si>
    <t>LU0168055563</t>
  </si>
  <si>
    <t>LU0261947682</t>
  </si>
  <si>
    <t>IE0004445783</t>
  </si>
  <si>
    <t>LU0102830865</t>
  </si>
  <si>
    <t>LU0156897901</t>
  </si>
  <si>
    <t>LU1008669860</t>
  </si>
  <si>
    <t>LU1008670108</t>
  </si>
  <si>
    <t>LU0511405911</t>
  </si>
  <si>
    <t>LU1069345848</t>
  </si>
  <si>
    <t>LU1069345764</t>
  </si>
  <si>
    <t>LU0689626256</t>
  </si>
  <si>
    <t>LU1069767082</t>
  </si>
  <si>
    <t>LU0747275229</t>
  </si>
  <si>
    <t>LU0823387724</t>
  </si>
  <si>
    <t>LU0823387997</t>
  </si>
  <si>
    <t>LU0950369370</t>
  </si>
  <si>
    <t>LU0823388615</t>
  </si>
  <si>
    <t>LU0823388888</t>
  </si>
  <si>
    <t>LU0085136942</t>
  </si>
  <si>
    <t>LU0594695099</t>
  </si>
  <si>
    <t>LU0823114243</t>
  </si>
  <si>
    <t>LU1036586086</t>
  </si>
  <si>
    <t>LU1685736263</t>
  </si>
  <si>
    <t>LU0246601768</t>
  </si>
  <si>
    <t>LU0246605835</t>
  </si>
  <si>
    <t>LU0453504796</t>
  </si>
  <si>
    <t>LU0511407883</t>
  </si>
  <si>
    <t>LU0778787266</t>
  </si>
  <si>
    <t>LU0246604945</t>
  </si>
  <si>
    <t>LU0441901922</t>
  </si>
  <si>
    <t>LU0566480116</t>
  </si>
  <si>
    <t>IE00B3DD5N41</t>
  </si>
  <si>
    <t>LU0900495697</t>
  </si>
  <si>
    <t>LU1284738744</t>
  </si>
  <si>
    <t>LU1284739478</t>
  </si>
  <si>
    <t>IE00B7KFL990</t>
  </si>
  <si>
    <t>IE00B8K7V925</t>
  </si>
  <si>
    <t>IE00B92ZW543</t>
  </si>
  <si>
    <t>IE00B8W6D244</t>
  </si>
  <si>
    <t>IE00B8N0MW85</t>
  </si>
  <si>
    <t>IE00B84J9L26</t>
  </si>
  <si>
    <t>IE00BH6XX795</t>
  </si>
  <si>
    <t>IE00B3K7XK29</t>
  </si>
  <si>
    <t>IE00B2R34T20</t>
  </si>
  <si>
    <t>IE00B11XZ210</t>
  </si>
  <si>
    <t>IE00B0MD9M11</t>
  </si>
  <si>
    <t>LU0170475585</t>
  </si>
  <si>
    <t>LU0029871042</t>
  </si>
  <si>
    <t>LU0048582984</t>
  </si>
  <si>
    <t>LU0261946288</t>
  </si>
  <si>
    <t>IE00B43M7D28</t>
  </si>
  <si>
    <t>LU0345763949</t>
  </si>
  <si>
    <t>HK0000104726</t>
  </si>
  <si>
    <t>HK0000104734</t>
  </si>
  <si>
    <t>HK0000224300</t>
  </si>
  <si>
    <t>HK0000102118</t>
  </si>
  <si>
    <t>HK0000224326</t>
  </si>
  <si>
    <t>HK0000099181</t>
  </si>
  <si>
    <t>LU0727122425</t>
  </si>
  <si>
    <t>LU0727123233</t>
  </si>
  <si>
    <t>LU0149084633</t>
  </si>
  <si>
    <t>IE00B000C709</t>
  </si>
  <si>
    <t>LU0095025721</t>
  </si>
  <si>
    <t>LU0219444592</t>
  </si>
  <si>
    <t>LU1322973634</t>
  </si>
  <si>
    <t>IE00BDZRXR46</t>
  </si>
  <si>
    <t>HK0000369196</t>
  </si>
  <si>
    <t>HK0000369188</t>
  </si>
  <si>
    <t>HK0000294535</t>
  </si>
  <si>
    <t>HK0000319597</t>
  </si>
  <si>
    <t>HK0000319639</t>
  </si>
  <si>
    <t>HK0000527272</t>
  </si>
  <si>
    <t>HK0000467222</t>
  </si>
  <si>
    <t>HK0000365384</t>
  </si>
  <si>
    <t>HK0000365467</t>
  </si>
  <si>
    <t>HK0000365541</t>
  </si>
  <si>
    <t>HK0000464252</t>
  </si>
  <si>
    <t>HK0000464336</t>
  </si>
  <si>
    <t>HK0000464419</t>
  </si>
  <si>
    <t>HK0000489705</t>
  </si>
  <si>
    <t>HK0000503828</t>
  </si>
  <si>
    <t>HK0000537453</t>
  </si>
  <si>
    <t>HK0000587599</t>
  </si>
  <si>
    <t>HK0000658895</t>
  </si>
  <si>
    <t>HK0000658903</t>
  </si>
  <si>
    <t>HK0000426384</t>
  </si>
  <si>
    <t>HK0000503810</t>
  </si>
  <si>
    <t>HK0000226149</t>
  </si>
  <si>
    <t>HK0000584737</t>
  </si>
  <si>
    <t>HK0000584752</t>
  </si>
  <si>
    <t>HK0000584778</t>
  </si>
  <si>
    <t>HK0000478930</t>
  </si>
  <si>
    <t>HK0000478872</t>
  </si>
  <si>
    <t>HK0000478914</t>
  </si>
  <si>
    <t>HK0000277316</t>
  </si>
  <si>
    <t>HK0000277324</t>
  </si>
  <si>
    <t>HK0000277332</t>
  </si>
  <si>
    <t>LU0053696224</t>
  </si>
  <si>
    <t>LU0235639324</t>
  </si>
  <si>
    <t>LU0278933410</t>
  </si>
  <si>
    <t>LU0766462104</t>
  </si>
  <si>
    <t>LU0232525542</t>
  </si>
  <si>
    <t>LU0044957727</t>
  </si>
  <si>
    <t>LU0006061252</t>
  </si>
  <si>
    <t>LU0232561695</t>
  </si>
  <si>
    <t>LU0081336892</t>
  </si>
  <si>
    <t>LU0386882277</t>
  </si>
  <si>
    <t>LU0386859887</t>
  </si>
  <si>
    <t>LU0503631714</t>
  </si>
  <si>
    <t>LU0503631805</t>
  </si>
  <si>
    <t>LU0256839191</t>
  </si>
  <si>
    <t>LU0232524651</t>
  </si>
  <si>
    <t>LU1069345095</t>
  </si>
  <si>
    <t>LU0294219869</t>
  </si>
  <si>
    <t>LU0229943369</t>
  </si>
  <si>
    <t>LU0294221097</t>
  </si>
  <si>
    <t>LU0101692670</t>
  </si>
  <si>
    <t>LU0280430660</t>
  </si>
  <si>
    <t>LU1146622912</t>
  </si>
  <si>
    <t>LU1146623217</t>
  </si>
  <si>
    <t>LU1146623720</t>
  </si>
  <si>
    <t>LU1146624025</t>
  </si>
  <si>
    <t>LU1146624454</t>
  </si>
  <si>
    <t>LU1146624611</t>
  </si>
  <si>
    <t>LU1146624967</t>
  </si>
  <si>
    <t>LU1146622326</t>
  </si>
  <si>
    <t>LU1146622755</t>
  </si>
  <si>
    <t>LU0244270301</t>
  </si>
  <si>
    <t>LU0029876355</t>
  </si>
  <si>
    <t>LU0152984307</t>
  </si>
  <si>
    <t>LU1464646709</t>
  </si>
  <si>
    <t>LU0053666078</t>
  </si>
  <si>
    <t>LU0128467544</t>
  </si>
  <si>
    <t>HK0000587136</t>
  </si>
  <si>
    <t>HK0000349842</t>
  </si>
  <si>
    <t>LU0210526801</t>
  </si>
  <si>
    <t>LU0011963245</t>
  </si>
  <si>
    <t>LU0231455378</t>
  </si>
  <si>
    <t>LU0472753770</t>
  </si>
  <si>
    <t>LU0472753937</t>
  </si>
  <si>
    <t>LU0462790188</t>
  </si>
  <si>
    <t>LU0462790261</t>
  </si>
  <si>
    <t>LU0462790857</t>
  </si>
  <si>
    <t>LU0462790931</t>
  </si>
  <si>
    <t>LU0462791319</t>
  </si>
  <si>
    <t>LU0289740432</t>
  </si>
  <si>
    <t>LU0308901759</t>
  </si>
  <si>
    <t>LU0252214787</t>
  </si>
  <si>
    <t>LU0069450822</t>
  </si>
  <si>
    <t>LU0047713382</t>
  </si>
  <si>
    <t>LU0823426308</t>
  </si>
  <si>
    <t>LU0348735423</t>
  </si>
  <si>
    <t>IE0004866889</t>
  </si>
  <si>
    <t>LU0093504206</t>
  </si>
  <si>
    <t>LU0451400831</t>
  </si>
  <si>
    <t>LU0132412106</t>
  </si>
  <si>
    <t>LU0414045582</t>
  </si>
  <si>
    <t>LU0338178865</t>
  </si>
  <si>
    <t>LU0338178949</t>
  </si>
  <si>
    <t>LU0171298481</t>
  </si>
  <si>
    <t>LU0171298309</t>
  </si>
  <si>
    <t>LU0155446783</t>
  </si>
  <si>
    <t>LU0154237498</t>
  </si>
  <si>
    <t>LU0331288943</t>
  </si>
  <si>
    <t>LU0331289164</t>
  </si>
  <si>
    <t>LU0093502762</t>
  </si>
  <si>
    <t>LU1539696804</t>
  </si>
  <si>
    <t>LU1739242839</t>
  </si>
  <si>
    <t>LU0110450144</t>
  </si>
  <si>
    <t>LU0152895388</t>
  </si>
  <si>
    <t>LU0152884002</t>
  </si>
  <si>
    <t>LU0152887872</t>
  </si>
  <si>
    <t>LU0152887955</t>
  </si>
  <si>
    <t>LU0193746459</t>
  </si>
  <si>
    <t>LU0649369641</t>
  </si>
  <si>
    <t>LU0110449567</t>
  </si>
  <si>
    <t>LU0193743514</t>
  </si>
  <si>
    <t>LU0193727822</t>
  </si>
  <si>
    <t>LU0193739322</t>
  </si>
  <si>
    <t>LU0193735502</t>
  </si>
  <si>
    <t>LU0193746616</t>
  </si>
  <si>
    <t>LU0118863298</t>
  </si>
  <si>
    <t>LU0152893763</t>
  </si>
  <si>
    <t>LU0152895891</t>
  </si>
  <si>
    <t>LU0152884853</t>
  </si>
  <si>
    <t>LU0152890827</t>
  </si>
  <si>
    <t>LU0463087519</t>
  </si>
  <si>
    <t>LU0817815086</t>
  </si>
  <si>
    <t>LU0817815169</t>
  </si>
  <si>
    <t>LU0817815243</t>
  </si>
  <si>
    <t>LU0817815326</t>
  </si>
  <si>
    <t>LU0817815599</t>
  </si>
  <si>
    <t>LU0235545422</t>
  </si>
  <si>
    <t>LU0235552808</t>
  </si>
  <si>
    <t>LU0235567400</t>
  </si>
  <si>
    <t>LU0235583514</t>
  </si>
  <si>
    <t>LU0235607719</t>
  </si>
  <si>
    <t>LU0407931194</t>
  </si>
  <si>
    <t>LU0649369211</t>
  </si>
  <si>
    <t>LU2339910072</t>
  </si>
  <si>
    <t>LU0235552717</t>
  </si>
  <si>
    <t>LU0235567236</t>
  </si>
  <si>
    <t>LU0235583431</t>
  </si>
  <si>
    <t>LU0342029583</t>
  </si>
  <si>
    <t>LU0434360581</t>
  </si>
  <si>
    <t>LU0817814436</t>
  </si>
  <si>
    <t>LU0817817967</t>
  </si>
  <si>
    <t>LU0098860793</t>
  </si>
  <si>
    <t>LU0347085762</t>
  </si>
  <si>
    <t>LU0347086067</t>
  </si>
  <si>
    <t>LU0289741836</t>
  </si>
  <si>
    <t>LU0252215321</t>
  </si>
  <si>
    <t>LU1979444558</t>
  </si>
  <si>
    <t>HK0000200342</t>
  </si>
  <si>
    <t>GB00BF2H6G13</t>
  </si>
  <si>
    <t>LU0292263935</t>
  </si>
  <si>
    <t>LU0217139020</t>
  </si>
  <si>
    <t>LU0232527837</t>
  </si>
  <si>
    <t>LU0232539337</t>
  </si>
  <si>
    <t>LU0232541150</t>
  </si>
  <si>
    <t>LU0231205856</t>
  </si>
  <si>
    <t>LU0260862304</t>
  </si>
  <si>
    <t>LU0065014192</t>
  </si>
  <si>
    <t>LU0871576103</t>
  </si>
  <si>
    <t>LU0164865239</t>
  </si>
  <si>
    <t>LU0920840609</t>
  </si>
  <si>
    <t>LU1250162945</t>
  </si>
  <si>
    <t>LU0974540519</t>
  </si>
  <si>
    <t>LU0920783536</t>
  </si>
  <si>
    <t>LU0366534344</t>
  </si>
  <si>
    <t>LU0428745748</t>
  </si>
  <si>
    <t>LU0531554482</t>
  </si>
  <si>
    <t>LU0028118809</t>
  </si>
  <si>
    <t>LU0029874905</t>
  </si>
  <si>
    <t>LU0188151921</t>
  </si>
  <si>
    <t>LU1097685967</t>
  </si>
  <si>
    <t>LU0815115943</t>
  </si>
  <si>
    <t>LU0533024161</t>
  </si>
  <si>
    <t>LU0533024328</t>
  </si>
  <si>
    <t>LU0939085030</t>
  </si>
  <si>
    <t>LU1097684135</t>
  </si>
  <si>
    <t>LU1097684481</t>
  </si>
  <si>
    <t>BMG677321264</t>
  </si>
  <si>
    <t>LU1136181754</t>
  </si>
  <si>
    <t>LU0221105199</t>
  </si>
  <si>
    <t>LU0348784397</t>
  </si>
  <si>
    <t>LU0348784041</t>
  </si>
  <si>
    <t>LU1173936821</t>
  </si>
  <si>
    <t>LU0029872446</t>
  </si>
  <si>
    <t>LU0823434583</t>
  </si>
  <si>
    <t>LU2333286859</t>
  </si>
  <si>
    <t>LU0390135332</t>
  </si>
  <si>
    <t>LU0132414144</t>
  </si>
  <si>
    <t>HK0000421328</t>
  </si>
  <si>
    <t>LU0231459958</t>
  </si>
  <si>
    <t>LU0589944643</t>
  </si>
  <si>
    <t>LU0035112274</t>
  </si>
  <si>
    <t>LU0072463663</t>
  </si>
  <si>
    <t>LU0338177628</t>
  </si>
  <si>
    <t>LU0331286491</t>
  </si>
  <si>
    <t>LU0338177545</t>
  </si>
  <si>
    <t>LU0147409295</t>
  </si>
  <si>
    <t>LU0029864427</t>
  </si>
  <si>
    <t>LU0164870239</t>
  </si>
  <si>
    <t>LU0164939612</t>
  </si>
  <si>
    <t>LU0082770016</t>
  </si>
  <si>
    <t>LU1069347620</t>
  </si>
  <si>
    <t>LU0119176310</t>
  </si>
  <si>
    <t>LU2333286933</t>
  </si>
  <si>
    <t>LU2298065058</t>
  </si>
  <si>
    <t>LU2298064838</t>
  </si>
  <si>
    <t>LU0762542065</t>
  </si>
  <si>
    <t>LU0029865408</t>
  </si>
  <si>
    <t>LU0210530662</t>
  </si>
  <si>
    <t>LU0075112721</t>
  </si>
  <si>
    <t>LU0053687074</t>
  </si>
  <si>
    <t>LU0210531637</t>
  </si>
  <si>
    <t>LU0232464817</t>
  </si>
  <si>
    <t>LU0348825331</t>
  </si>
  <si>
    <t>LU0348825174</t>
  </si>
  <si>
    <t>LU0348827113</t>
  </si>
  <si>
    <t>LU2333286693</t>
  </si>
  <si>
    <t>LU0089639750</t>
  </si>
  <si>
    <t>LU0231483743</t>
  </si>
  <si>
    <t>LU0229938955</t>
  </si>
  <si>
    <t>LU0348816934</t>
  </si>
  <si>
    <t>LU0348814566</t>
  </si>
  <si>
    <t>LU0053687314</t>
  </si>
  <si>
    <t>LU0216734045</t>
  </si>
  <si>
    <t>LU0052750758</t>
  </si>
  <si>
    <t>IE0000838304</t>
  </si>
  <si>
    <t>IE00B3TXCN79</t>
  </si>
  <si>
    <t>LU0052756011</t>
  </si>
  <si>
    <t>LU0232536077</t>
  </si>
  <si>
    <t>LU0260862726</t>
  </si>
  <si>
    <t>LU0294219513</t>
  </si>
  <si>
    <t>LU0496367763</t>
  </si>
  <si>
    <t>LU0064964074</t>
  </si>
  <si>
    <t>LU0072462186</t>
  </si>
  <si>
    <t>LU2333286420</t>
  </si>
  <si>
    <t>IE0004868828</t>
  </si>
  <si>
    <t>LU0006061336</t>
  </si>
  <si>
    <t>LU0090827865</t>
  </si>
  <si>
    <t>LU0338177974</t>
  </si>
  <si>
    <t>LU0147413305</t>
  </si>
  <si>
    <t>LU0331288604</t>
  </si>
  <si>
    <t>LU0011847091</t>
  </si>
  <si>
    <t>LU0345779275</t>
  </si>
  <si>
    <t>LU0345779515</t>
  </si>
  <si>
    <t>LU1048559030</t>
  </si>
  <si>
    <t>LU1121114687</t>
  </si>
  <si>
    <t>LU2333287071</t>
  </si>
  <si>
    <t>GB00BWXS9N09</t>
  </si>
  <si>
    <t>GB0008192063</t>
  </si>
  <si>
    <t>GB0000822576</t>
  </si>
  <si>
    <t>LU0094547139</t>
  </si>
  <si>
    <t>LU0342677829</t>
  </si>
  <si>
    <t>LU0342679015</t>
  </si>
  <si>
    <t>LU0278937759</t>
  </si>
  <si>
    <t>LU0390136736</t>
  </si>
  <si>
    <t>LU0054754816</t>
  </si>
  <si>
    <t>LU0496384347</t>
  </si>
  <si>
    <t>LU0496385070</t>
  </si>
  <si>
    <t>LU0496385237</t>
  </si>
  <si>
    <t>LU0496386474</t>
  </si>
  <si>
    <t>LU0496388413</t>
  </si>
  <si>
    <t>LU0496390153</t>
  </si>
  <si>
    <t>HK0000469186</t>
  </si>
  <si>
    <t>HK0000469210</t>
  </si>
  <si>
    <t>HK0000469228</t>
  </si>
  <si>
    <t>HK0000469251</t>
  </si>
  <si>
    <t>HK0000469236</t>
  </si>
  <si>
    <t>HK0000469244</t>
  </si>
  <si>
    <t>HK0000469194</t>
  </si>
  <si>
    <t>HK0000469202</t>
  </si>
  <si>
    <t>LU1820809348</t>
  </si>
  <si>
    <t>LU2325730666</t>
  </si>
  <si>
    <t>LU0214875030</t>
  </si>
  <si>
    <t>LU0055114457</t>
  </si>
  <si>
    <t>LU0054578231</t>
  </si>
  <si>
    <t>LU0482909818</t>
  </si>
  <si>
    <t>LU1757378390</t>
  </si>
  <si>
    <t>IE0004868604</t>
  </si>
  <si>
    <t>IE0000830129</t>
  </si>
  <si>
    <t>IE0004851022</t>
  </si>
  <si>
    <t>IE0000828933</t>
  </si>
  <si>
    <t>LU0229950067</t>
  </si>
  <si>
    <t>LU0193734794</t>
  </si>
  <si>
    <t>LU0193742896</t>
  </si>
  <si>
    <t>LU0193726857</t>
  </si>
  <si>
    <t>LU0193738274</t>
  </si>
  <si>
    <t>LU0193734877</t>
  </si>
  <si>
    <t>LU0157034231</t>
  </si>
  <si>
    <t>LU0157034157</t>
  </si>
  <si>
    <t>LU0193745303</t>
  </si>
  <si>
    <t>LU0157035634</t>
  </si>
  <si>
    <t>LU0157028696</t>
  </si>
  <si>
    <t>LU0157032888</t>
  </si>
  <si>
    <t>LU0157031054</t>
  </si>
  <si>
    <t>LU0157034405</t>
  </si>
  <si>
    <t>LU0193745485</t>
  </si>
  <si>
    <t>LU0342011888</t>
  </si>
  <si>
    <t>LU0073680463</t>
  </si>
  <si>
    <t>LU0073680380</t>
  </si>
  <si>
    <t>LU0256863811</t>
  </si>
  <si>
    <t>LU0348807354</t>
  </si>
  <si>
    <t>LU0348812271</t>
  </si>
  <si>
    <t>LU0078277505</t>
  </si>
  <si>
    <t>LU0348751388</t>
  </si>
  <si>
    <t>LU0093666013</t>
  </si>
  <si>
    <t>LU0196696453</t>
  </si>
  <si>
    <t>LU0196696701</t>
  </si>
  <si>
    <t>GB00B2PSLH60</t>
  </si>
  <si>
    <t>LU0329931090</t>
  </si>
  <si>
    <t>LU0493246697</t>
  </si>
  <si>
    <t>LU0493246770</t>
  </si>
  <si>
    <t>LU0493247406</t>
  </si>
  <si>
    <t>LU0493247661</t>
  </si>
  <si>
    <t>LU0493247745</t>
  </si>
  <si>
    <t>LU0493248040</t>
  </si>
  <si>
    <t>LU0493248396</t>
  </si>
  <si>
    <t>LU1596579810</t>
  </si>
  <si>
    <t>LU0430679315</t>
  </si>
  <si>
    <t>LU0474118071</t>
  </si>
  <si>
    <t>LU0474117263</t>
  </si>
  <si>
    <t>LU0474117693</t>
  </si>
  <si>
    <t>LU0047987325</t>
  </si>
  <si>
    <t>LU2337294776</t>
  </si>
  <si>
    <t>LU2337294859</t>
  </si>
  <si>
    <t>LU0096258446</t>
  </si>
  <si>
    <t>LU0154246135</t>
  </si>
  <si>
    <t>HK0000179298</t>
  </si>
  <si>
    <t>HK0000059748</t>
  </si>
  <si>
    <t>HK0000179280</t>
  </si>
  <si>
    <t>HK0000200581</t>
  </si>
  <si>
    <t>LU0029874061</t>
  </si>
  <si>
    <t>LU0232549724</t>
  </si>
  <si>
    <t>LU0178439310</t>
  </si>
  <si>
    <t>LU0231460378</t>
  </si>
  <si>
    <t>LU0231485870</t>
  </si>
  <si>
    <t>LU0231486761</t>
  </si>
  <si>
    <t>LU0231484477</t>
  </si>
  <si>
    <t>LU0083573666</t>
  </si>
  <si>
    <t>LU0293313242</t>
  </si>
  <si>
    <t>LU0293313325</t>
  </si>
  <si>
    <t>LU0293313911</t>
  </si>
  <si>
    <t>LU1363154128</t>
  </si>
  <si>
    <t>LU1349983004</t>
  </si>
  <si>
    <t>LU0028119013</t>
  </si>
  <si>
    <t>GB0000804335</t>
  </si>
  <si>
    <t>LU0211328371</t>
  </si>
  <si>
    <t>LU0211332647</t>
  </si>
  <si>
    <t>LU0348798009</t>
  </si>
  <si>
    <t>LU0352132285</t>
  </si>
  <si>
    <t>LU0039216972</t>
  </si>
  <si>
    <t>HK0000200623</t>
  </si>
  <si>
    <t>HK0000179330</t>
  </si>
  <si>
    <t>HK0000200631</t>
  </si>
  <si>
    <t>IE0000830459</t>
  </si>
  <si>
    <t>HK0000257425</t>
  </si>
  <si>
    <t>LU0232532167</t>
  </si>
  <si>
    <t>HK0000211919</t>
  </si>
  <si>
    <t>LU0348744680</t>
  </si>
  <si>
    <t>IE0004086264</t>
  </si>
  <si>
    <t>IE0004234476</t>
  </si>
  <si>
    <t>IE0004866772</t>
  </si>
  <si>
    <t>LU0837967313</t>
  </si>
  <si>
    <t>LU0396313180</t>
  </si>
  <si>
    <t>LU0476875603</t>
  </si>
  <si>
    <t>LU0396314071</t>
  </si>
  <si>
    <t>LU0476875439</t>
  </si>
  <si>
    <t>LU1558490964</t>
  </si>
  <si>
    <t>IE00B2NG2V30</t>
  </si>
  <si>
    <t>IE00B2NG2Y60</t>
  </si>
  <si>
    <t>IE00B2NG2X53</t>
  </si>
  <si>
    <t>IE00B2NG2T18</t>
  </si>
  <si>
    <t>LU0837980506</t>
  </si>
  <si>
    <t>LU1297621010</t>
  </si>
  <si>
    <t>LU0505785344</t>
  </si>
  <si>
    <t>LU0505665959</t>
  </si>
  <si>
    <t>IE0032158234</t>
  </si>
  <si>
    <t>IE0004149138</t>
  </si>
  <si>
    <t>IE0004148163</t>
  </si>
  <si>
    <t>IE0004144857</t>
  </si>
  <si>
    <t>IE0004148270</t>
  </si>
  <si>
    <t>GB00BDZYJC21</t>
  </si>
  <si>
    <t>LU0171301533</t>
  </si>
  <si>
    <t>LU1302929846</t>
  </si>
  <si>
    <t>LU0493247315</t>
  </si>
  <si>
    <t>LU0390135415</t>
  </si>
  <si>
    <t>LU0252969075</t>
  </si>
  <si>
    <t>LU1244145717</t>
  </si>
  <si>
    <t>LU1127229711</t>
  </si>
  <si>
    <t>LU0329931173</t>
  </si>
  <si>
    <t>LU0122377152</t>
  </si>
  <si>
    <t>LU0147400070</t>
  </si>
  <si>
    <t>LU1055196213</t>
  </si>
  <si>
    <t>LU1191118543</t>
  </si>
  <si>
    <t>LU1259265335</t>
  </si>
  <si>
    <t>LU1156285857</t>
  </si>
  <si>
    <t>LU0622169059</t>
  </si>
  <si>
    <t>LU1291407556</t>
  </si>
  <si>
    <t>LU0493248123</t>
  </si>
  <si>
    <t>LU1156285774</t>
  </si>
  <si>
    <t>LU0965088593</t>
  </si>
  <si>
    <t>LU0171273575</t>
  </si>
  <si>
    <t>LU0252967533</t>
  </si>
  <si>
    <t>LU0493248479</t>
  </si>
  <si>
    <t>LU0965088676</t>
  </si>
  <si>
    <t>LU1118698981</t>
  </si>
  <si>
    <t>LU0117843481</t>
  </si>
  <si>
    <t>LU0204068364</t>
  </si>
  <si>
    <t>LU0119066131</t>
  </si>
  <si>
    <t>LU1213836080</t>
  </si>
  <si>
    <t>LU0493247828</t>
  </si>
  <si>
    <t>LU0048584766</t>
  </si>
  <si>
    <t>LU1244145550</t>
  </si>
  <si>
    <t>LU1244145394</t>
  </si>
  <si>
    <t>LU0051759099</t>
  </si>
  <si>
    <t>LU0493246853</t>
  </si>
  <si>
    <t>LU0061175625</t>
  </si>
  <si>
    <t>LU0493247588</t>
  </si>
  <si>
    <t>IE0034390439</t>
  </si>
  <si>
    <t>LU0823432967</t>
  </si>
  <si>
    <t>LU0252963896</t>
  </si>
  <si>
    <t>LU0171304552</t>
  </si>
  <si>
    <t>LU1379001651</t>
  </si>
  <si>
    <t>LU0390136223</t>
  </si>
  <si>
    <t>LU0331289248</t>
  </si>
  <si>
    <t>LU1378997529</t>
  </si>
  <si>
    <t>LU0122613903</t>
  </si>
  <si>
    <t>LU0171298648</t>
  </si>
  <si>
    <t>LU0568613946</t>
  </si>
  <si>
    <t>LU1127229984</t>
  </si>
  <si>
    <t>LU0171298721</t>
  </si>
  <si>
    <t>LU0511384900</t>
  </si>
  <si>
    <t>LU0341384864</t>
  </si>
  <si>
    <t>LU1118711834</t>
  </si>
  <si>
    <t>LU0511385030</t>
  </si>
  <si>
    <t>LU0195951297</t>
  </si>
  <si>
    <t>LU0511384819</t>
  </si>
  <si>
    <t>LU0231793349</t>
  </si>
  <si>
    <t>LU0090841858</t>
  </si>
  <si>
    <t>GB00B3B9VB40</t>
  </si>
  <si>
    <t>LU0511384579</t>
  </si>
  <si>
    <t>LU0511384736</t>
  </si>
  <si>
    <t>LU0147413560</t>
  </si>
  <si>
    <t>LU0130728842</t>
  </si>
  <si>
    <t>LU0329931686</t>
  </si>
  <si>
    <t>HK0000329125</t>
  </si>
  <si>
    <t>LU1127229638</t>
  </si>
  <si>
    <t>LU1127229802</t>
  </si>
  <si>
    <t>LU1118707725</t>
  </si>
  <si>
    <t>LU0329931413</t>
  </si>
  <si>
    <t>LU0090830497</t>
  </si>
  <si>
    <t>LU0119066727</t>
  </si>
  <si>
    <t>LU0954277157</t>
  </si>
  <si>
    <t>LU0147383045</t>
  </si>
  <si>
    <t>LU0261948060</t>
  </si>
  <si>
    <t>LU0162691827</t>
  </si>
  <si>
    <t>LU0261951528</t>
  </si>
  <si>
    <t>LU0213336463</t>
  </si>
  <si>
    <t>LU1379001222</t>
  </si>
  <si>
    <t>LU0531971165</t>
  </si>
  <si>
    <t>IE0001256803</t>
  </si>
  <si>
    <t>LU0211331839</t>
  </si>
  <si>
    <t>LU0237698245</t>
  </si>
  <si>
    <t>LU1379000844</t>
  </si>
  <si>
    <t>LU0823047385</t>
  </si>
  <si>
    <t>LU0823432611</t>
  </si>
  <si>
    <t>LU0823432884</t>
  </si>
  <si>
    <t>LU1019494514</t>
  </si>
  <si>
    <t>LU1378996984</t>
  </si>
  <si>
    <t>LU1224415551</t>
  </si>
  <si>
    <t>LU0211333025</t>
  </si>
  <si>
    <t>LU0011846440</t>
  </si>
  <si>
    <t>LU0329931256</t>
  </si>
  <si>
    <t>LU0277137690</t>
  </si>
  <si>
    <t>IE0004851352</t>
  </si>
  <si>
    <t>LU0124673897</t>
  </si>
  <si>
    <t>LU1208857828</t>
  </si>
  <si>
    <t>LU0237697510</t>
  </si>
  <si>
    <t>LU0920783023</t>
  </si>
  <si>
    <t>LU0908554172</t>
  </si>
  <si>
    <t>LU1378994427</t>
  </si>
  <si>
    <t>LU0237698914</t>
  </si>
  <si>
    <t>LU0823431720</t>
  </si>
  <si>
    <t>LU0823432025</t>
  </si>
  <si>
    <t>LU1170363599</t>
  </si>
  <si>
    <t>LU0171293920</t>
  </si>
  <si>
    <t>LU0306632414</t>
  </si>
  <si>
    <t>LU0920840948</t>
  </si>
  <si>
    <t>LU0920782991</t>
  </si>
  <si>
    <t>LU0908554339</t>
  </si>
  <si>
    <t>LU0920783882</t>
  </si>
  <si>
    <t>LU1250162788</t>
  </si>
  <si>
    <t>IE0003867441</t>
  </si>
  <si>
    <t>IE00B1D7YD59</t>
  </si>
  <si>
    <t>LU1173934966</t>
  </si>
  <si>
    <t>LU1173934883</t>
  </si>
  <si>
    <t>LU1926924827</t>
  </si>
  <si>
    <t>LU0908554255</t>
  </si>
  <si>
    <t>LU0114722902</t>
  </si>
  <si>
    <t>LU0920783379</t>
  </si>
  <si>
    <t>LU1577354381</t>
  </si>
  <si>
    <t>LU1379001495</t>
  </si>
  <si>
    <t>LU1269085475</t>
  </si>
  <si>
    <t>LU1288334391</t>
  </si>
  <si>
    <t>LU0210535208</t>
  </si>
  <si>
    <t>LU0837974871</t>
  </si>
  <si>
    <t>LU0119062650</t>
  </si>
  <si>
    <t>GB00BPFJCX30</t>
  </si>
  <si>
    <t>LU0920839346</t>
  </si>
  <si>
    <t>LU0171296865</t>
  </si>
  <si>
    <t>LU0252963979</t>
  </si>
  <si>
    <t>LU1378997107</t>
  </si>
  <si>
    <t>LU0171304719</t>
  </si>
  <si>
    <t>LU0261949381</t>
  </si>
  <si>
    <t>LU0301634860</t>
  </si>
  <si>
    <t>LU0171295891</t>
  </si>
  <si>
    <t>LU0801102863</t>
  </si>
  <si>
    <t>LU1172898931</t>
  </si>
  <si>
    <t>LU0125979160</t>
  </si>
  <si>
    <t>LU0865490691</t>
  </si>
  <si>
    <t>LU0231203729</t>
  </si>
  <si>
    <t>LU0128526141</t>
  </si>
  <si>
    <t>LU0171274896</t>
  </si>
  <si>
    <t>LU0920839429</t>
  </si>
  <si>
    <t>CNE100002474</t>
  </si>
  <si>
    <t>LU0256863902</t>
  </si>
  <si>
    <t>LU1077377312</t>
  </si>
  <si>
    <t>LU0256843979</t>
  </si>
  <si>
    <t>LU1378995077</t>
  </si>
  <si>
    <t>GB00BWTW3L23</t>
  </si>
  <si>
    <t>GB00BJCW9X26</t>
  </si>
  <si>
    <t>LU1378994690</t>
  </si>
  <si>
    <t>LU0197230542</t>
  </si>
  <si>
    <t>LU0390137031</t>
  </si>
  <si>
    <t>LU0560541111</t>
  </si>
  <si>
    <t>LU0171296949</t>
  </si>
  <si>
    <t>LU0854290607</t>
  </si>
  <si>
    <t>LU0787777027</t>
  </si>
  <si>
    <t>LU0336297378</t>
  </si>
  <si>
    <t>LU0338174369</t>
  </si>
  <si>
    <t>LU0197229882</t>
  </si>
  <si>
    <t>LU1577354464</t>
  </si>
  <si>
    <t>LU0231205187</t>
  </si>
  <si>
    <t>GB0000796242</t>
  </si>
  <si>
    <t>LU0237698757</t>
  </si>
  <si>
    <t>LU0172157280</t>
  </si>
  <si>
    <t>LU0231204966</t>
  </si>
  <si>
    <t>IE0030354744</t>
  </si>
  <si>
    <t>LU0301637293</t>
  </si>
  <si>
    <t>GB00B8SWL553</t>
  </si>
  <si>
    <t>GB00B7JL4Y45</t>
  </si>
  <si>
    <t>HK0000041209</t>
  </si>
  <si>
    <t>LU0232465467</t>
  </si>
  <si>
    <t>GB0030655780</t>
  </si>
  <si>
    <t>LU0331288190</t>
  </si>
  <si>
    <t>GB0001444479</t>
  </si>
  <si>
    <t>LU0149503202</t>
  </si>
  <si>
    <t>GB00BY2ZMR17</t>
  </si>
  <si>
    <t>GB00BF2H6F06</t>
  </si>
  <si>
    <t>LU0787776565</t>
  </si>
  <si>
    <t>GB00BXVMKV60</t>
  </si>
  <si>
    <t>IE0004852103</t>
  </si>
  <si>
    <t>LU0544978736</t>
  </si>
  <si>
    <t>LU0544978496</t>
  </si>
  <si>
    <t>GB00BY2ZN893</t>
  </si>
  <si>
    <t>LU0114720955</t>
  </si>
  <si>
    <t>LU0119063039</t>
  </si>
  <si>
    <t>LU1577353730</t>
  </si>
  <si>
    <t>LU0278932362</t>
  </si>
  <si>
    <t>LU0368678339</t>
  </si>
  <si>
    <t>LU0390137627</t>
  </si>
  <si>
    <t>GB0001530343</t>
  </si>
  <si>
    <t>IE0030412666</t>
  </si>
  <si>
    <t>LU0229948244</t>
  </si>
  <si>
    <t>GB00BDT5LZ84</t>
  </si>
  <si>
    <t>LU0232465541</t>
  </si>
  <si>
    <t>LU0229948087</t>
  </si>
  <si>
    <t>GB00B2PSLK99</t>
  </si>
  <si>
    <t>GB00B3NSX137</t>
  </si>
  <si>
    <t>LU1344884926</t>
  </si>
  <si>
    <t>LU1293650997</t>
  </si>
  <si>
    <t>HK0000165453</t>
  </si>
  <si>
    <t>LU0100598282</t>
  </si>
  <si>
    <t>LU1111122583</t>
  </si>
  <si>
    <t>LU0267984853</t>
  </si>
  <si>
    <t>LU0955569065</t>
  </si>
  <si>
    <t>LU0261952419</t>
  </si>
  <si>
    <t>LU1097691932</t>
  </si>
  <si>
    <t>LU0125727437</t>
  </si>
  <si>
    <t>IE0004084889</t>
  </si>
  <si>
    <t>CNE100002425</t>
  </si>
  <si>
    <t>LU0171288334</t>
  </si>
  <si>
    <t>LU0252216055</t>
  </si>
  <si>
    <t>LU0345780018</t>
  </si>
  <si>
    <t>LU1627371120</t>
  </si>
  <si>
    <t>LU0267985231</t>
  </si>
  <si>
    <t>IE0031619152</t>
  </si>
  <si>
    <t>LU0204061609</t>
  </si>
  <si>
    <t>LU0413544379</t>
  </si>
  <si>
    <t>LU0210529144</t>
  </si>
  <si>
    <t>LU0104030142</t>
  </si>
  <si>
    <t>LU0706269932</t>
  </si>
  <si>
    <t>LU1342486377</t>
  </si>
  <si>
    <t>LU0622164845</t>
  </si>
  <si>
    <t>LU0538203950</t>
  </si>
  <si>
    <t>LU0964943863</t>
  </si>
  <si>
    <t>LU0345777659</t>
  </si>
  <si>
    <t>GB00B3B9VG94</t>
  </si>
  <si>
    <t>LU0171288508</t>
  </si>
  <si>
    <t>LU0229948673</t>
  </si>
  <si>
    <t>LU1163228031</t>
  </si>
  <si>
    <t>LU1163227819</t>
  </si>
  <si>
    <t>LU0823434237</t>
  </si>
  <si>
    <t>LU1163227900</t>
  </si>
  <si>
    <t>LU0100598019</t>
  </si>
  <si>
    <t>LU1097691858</t>
  </si>
  <si>
    <t>LU1259264288</t>
  </si>
  <si>
    <t>LU0252216485</t>
  </si>
  <si>
    <t>LU1245841918</t>
  </si>
  <si>
    <t>LU0918644872</t>
  </si>
  <si>
    <t>LU1077376421</t>
  </si>
  <si>
    <t>LU0607520524</t>
  </si>
  <si>
    <t>LU0115141201</t>
  </si>
  <si>
    <t>LU0210528419</t>
  </si>
  <si>
    <t>LU0430678697</t>
  </si>
  <si>
    <t>LU0811903136</t>
  </si>
  <si>
    <t>GB00B0WMQ727</t>
  </si>
  <si>
    <t>LU1342485999</t>
  </si>
  <si>
    <t>LU1240328812</t>
  </si>
  <si>
    <t>LU0251131958</t>
  </si>
  <si>
    <t>LU1380457900</t>
  </si>
  <si>
    <t>GB00BKTLLW27</t>
  </si>
  <si>
    <t>LU1342486294</t>
  </si>
  <si>
    <t>LU0955862445</t>
  </si>
  <si>
    <t>LU1380458031</t>
  </si>
  <si>
    <t>LU1342486021</t>
  </si>
  <si>
    <t>LU1342487771</t>
  </si>
  <si>
    <t>LU1240329117</t>
  </si>
  <si>
    <t>LU0987226296</t>
  </si>
  <si>
    <t>LU0117895796</t>
  </si>
  <si>
    <t>LU0267986395</t>
  </si>
  <si>
    <t>LU0171305443</t>
  </si>
  <si>
    <t>LU0331285766</t>
  </si>
  <si>
    <t>LU1240329208</t>
  </si>
  <si>
    <t>LU0256883504</t>
  </si>
  <si>
    <t>LU0256881987</t>
  </si>
  <si>
    <t>GB00B3B9VC56</t>
  </si>
  <si>
    <t>LU0252966055</t>
  </si>
  <si>
    <t>LU0125727940</t>
  </si>
  <si>
    <t>LU0368230206</t>
  </si>
  <si>
    <t>LU0987226023</t>
  </si>
  <si>
    <t>LU1163227736</t>
  </si>
  <si>
    <t>LU1342487698</t>
  </si>
  <si>
    <t>LU0527936024</t>
  </si>
  <si>
    <t>IE0004866665</t>
  </si>
  <si>
    <t>LU0857590862</t>
  </si>
  <si>
    <t>LU0987225991</t>
  </si>
  <si>
    <t>LU0252966485</t>
  </si>
  <si>
    <t>LU0256880153</t>
  </si>
  <si>
    <t>LU0256881128</t>
  </si>
  <si>
    <t>LU0227179875</t>
  </si>
  <si>
    <t>LU0256881631</t>
  </si>
  <si>
    <t>LU0256881474</t>
  </si>
  <si>
    <t>LU0079474960</t>
  </si>
  <si>
    <t>LU1075212594</t>
  </si>
  <si>
    <t>LU0440694585</t>
  </si>
  <si>
    <t>LU0252214274</t>
  </si>
  <si>
    <t>LU1342487342</t>
  </si>
  <si>
    <t>LU1270847343</t>
  </si>
  <si>
    <t>LU0267986122</t>
  </si>
  <si>
    <t>LU1240329034</t>
  </si>
  <si>
    <t>LU1342487425</t>
  </si>
  <si>
    <t>LU0154237142</t>
  </si>
  <si>
    <t>LU1240328903</t>
  </si>
  <si>
    <t>LU0267986049</t>
  </si>
  <si>
    <t>LU1034075835</t>
  </si>
  <si>
    <t>LU0278915946</t>
  </si>
  <si>
    <t>LU0827474353</t>
  </si>
  <si>
    <t>LU0175139822</t>
  </si>
  <si>
    <t>LU0430678853</t>
  </si>
  <si>
    <t>LU0210532015</t>
  </si>
  <si>
    <t>LU0683601370</t>
  </si>
  <si>
    <t>LU1340706172</t>
  </si>
  <si>
    <t>LU0256844787</t>
  </si>
  <si>
    <t>LU0275209954</t>
  </si>
  <si>
    <t>LU0125727601</t>
  </si>
  <si>
    <t>LU0124675678</t>
  </si>
  <si>
    <t>LU0331289321</t>
  </si>
  <si>
    <t>LU0345781503</t>
  </si>
  <si>
    <t>LU1428086505</t>
  </si>
  <si>
    <t>LU0158827195</t>
  </si>
  <si>
    <t>LU0678959247</t>
  </si>
  <si>
    <t>LU0178440839</t>
  </si>
  <si>
    <t>LU0130710477</t>
  </si>
  <si>
    <t>LU0158827948</t>
  </si>
  <si>
    <t>LU0345361124</t>
  </si>
  <si>
    <t>LU1379001735</t>
  </si>
  <si>
    <t>LU0211332308</t>
  </si>
  <si>
    <t>LU0683601537</t>
  </si>
  <si>
    <t>LU0340559557</t>
  </si>
  <si>
    <t>LU0267986551</t>
  </si>
  <si>
    <t>LU0104884860</t>
  </si>
  <si>
    <t>LU1163227496</t>
  </si>
  <si>
    <t>LU0162689763</t>
  </si>
  <si>
    <t>LU1163227579</t>
  </si>
  <si>
    <t>LU0552610593</t>
  </si>
  <si>
    <t>LU0736561332</t>
  </si>
  <si>
    <t>LU0837987691</t>
  </si>
  <si>
    <t>LU0171280430</t>
  </si>
  <si>
    <t>GB0030810021</t>
  </si>
  <si>
    <t>LU1379001149</t>
  </si>
  <si>
    <t>IE0004896431</t>
  </si>
  <si>
    <t>LU0090830901</t>
  </si>
  <si>
    <t>LU0683601453</t>
  </si>
  <si>
    <t>IE00B19Z6717</t>
  </si>
  <si>
    <t>LU0011818076</t>
  </si>
  <si>
    <t>LU0683601610</t>
  </si>
  <si>
    <t>LU0232524495</t>
  </si>
  <si>
    <t>LU0865491236</t>
  </si>
  <si>
    <t>LU0178439401</t>
  </si>
  <si>
    <t>LU0837062107</t>
  </si>
  <si>
    <t>LU0124681056</t>
  </si>
  <si>
    <t>LU0252963383</t>
  </si>
  <si>
    <t>LU0278915607</t>
  </si>
  <si>
    <t>LU0886779940</t>
  </si>
  <si>
    <t>LU0252969232</t>
  </si>
  <si>
    <t>IE0033528617</t>
  </si>
  <si>
    <t>LU0189846792</t>
  </si>
  <si>
    <t>LU0757889166</t>
  </si>
  <si>
    <t>LU1378997875</t>
  </si>
  <si>
    <t>LU0093503141</t>
  </si>
  <si>
    <t>LU0505663822</t>
  </si>
  <si>
    <t>LU1027914289</t>
  </si>
  <si>
    <t>LU0267985314</t>
  </si>
  <si>
    <t>LU0683601883</t>
  </si>
  <si>
    <t>LU0385405567</t>
  </si>
  <si>
    <t>LU0837974525</t>
  </si>
  <si>
    <t>LU0261951288</t>
  </si>
  <si>
    <t>LU1064822502</t>
  </si>
  <si>
    <t>IE0031027877</t>
  </si>
  <si>
    <t>LU0683600992</t>
  </si>
  <si>
    <t>LU1061039761</t>
  </si>
  <si>
    <t>GB0002771052</t>
  </si>
  <si>
    <t>LU0552611484</t>
  </si>
  <si>
    <t>LU0200685153</t>
  </si>
  <si>
    <t>IE00B3L6NY24</t>
  </si>
  <si>
    <t>LU0736561506</t>
  </si>
  <si>
    <t>LU0219424990</t>
  </si>
  <si>
    <t>LU0147417710</t>
  </si>
  <si>
    <t>LU0329591993</t>
  </si>
  <si>
    <t>LU0224105477</t>
  </si>
  <si>
    <t>LU0178439666</t>
  </si>
  <si>
    <t>LU0256839860</t>
  </si>
  <si>
    <t>IE0000829451</t>
  </si>
  <si>
    <t>LU0147391493</t>
  </si>
  <si>
    <t>LU0149724121</t>
  </si>
  <si>
    <t>LU0683601297</t>
  </si>
  <si>
    <t>LU0683601701</t>
  </si>
  <si>
    <t>LU0823431563</t>
  </si>
  <si>
    <t>LU0950373646</t>
  </si>
  <si>
    <t>IE0034235188</t>
  </si>
  <si>
    <t>LU1069347547</t>
  </si>
  <si>
    <t>LU0630298585</t>
  </si>
  <si>
    <t>GB00B3B9VH02</t>
  </si>
  <si>
    <t>LU0823431647</t>
  </si>
  <si>
    <t>LU1211596868</t>
  </si>
  <si>
    <t>LU1820810270</t>
  </si>
  <si>
    <t>LU0195950059</t>
  </si>
  <si>
    <t>LU1725250242</t>
  </si>
  <si>
    <t>LU1006076977</t>
  </si>
  <si>
    <t>LU0219419214</t>
  </si>
  <si>
    <t>LU1061039845</t>
  </si>
  <si>
    <t>LU0147386493</t>
  </si>
  <si>
    <t>LU0352133093</t>
  </si>
  <si>
    <t>LU0094560744</t>
  </si>
  <si>
    <t>LU0683601024</t>
  </si>
  <si>
    <t>LU1378995234</t>
  </si>
  <si>
    <t>LU0211332217</t>
  </si>
  <si>
    <t>LU1378994856</t>
  </si>
  <si>
    <t>LU1061040348</t>
  </si>
  <si>
    <t>LU0252964357</t>
  </si>
  <si>
    <t>LU0119753134</t>
  </si>
  <si>
    <t>LU1061040934</t>
  </si>
  <si>
    <t>LU0787776995</t>
  </si>
  <si>
    <t>LU1865207937</t>
  </si>
  <si>
    <t>LU0151261830</t>
  </si>
  <si>
    <t>LU0336298004</t>
  </si>
  <si>
    <t>LU1098665638</t>
  </si>
  <si>
    <t>LU1405890390</t>
  </si>
  <si>
    <t>LU1926925121</t>
  </si>
  <si>
    <t>LU0147417470</t>
  </si>
  <si>
    <t>LU1061039506</t>
  </si>
  <si>
    <t>IE0000022883</t>
  </si>
  <si>
    <t>LU0170900038</t>
  </si>
  <si>
    <t>LU1173935773</t>
  </si>
  <si>
    <t>LU0154236920</t>
  </si>
  <si>
    <t>LU0955863500</t>
  </si>
  <si>
    <t>LU0260870158</t>
  </si>
  <si>
    <t>LU2099822855</t>
  </si>
  <si>
    <t>LU0219418919</t>
  </si>
  <si>
    <t>LU0172157363</t>
  </si>
  <si>
    <t>GB00B3B9VD63</t>
  </si>
  <si>
    <t>LU0417517546</t>
  </si>
  <si>
    <t>LU1577354894</t>
  </si>
  <si>
    <t>LU1061040777</t>
  </si>
  <si>
    <t>LU0589944726</t>
  </si>
  <si>
    <t>LU1061041239</t>
  </si>
  <si>
    <t>LU2099029741</t>
  </si>
  <si>
    <t>LU0772116835</t>
  </si>
  <si>
    <t>LU1341473426</t>
  </si>
  <si>
    <t>LU0336297295</t>
  </si>
  <si>
    <t>LU0200685666</t>
  </si>
  <si>
    <t>LU1061040421</t>
  </si>
  <si>
    <t>LU0157030916</t>
  </si>
  <si>
    <t>LU0164899485</t>
  </si>
  <si>
    <t>IE00B7MC2Y03</t>
  </si>
  <si>
    <t>LU0683600646</t>
  </si>
  <si>
    <t>LU0124674275</t>
  </si>
  <si>
    <t>LU1820811831</t>
  </si>
  <si>
    <t>LU0200684693</t>
  </si>
  <si>
    <t>LU0229867162</t>
  </si>
  <si>
    <t>LU0140363002</t>
  </si>
  <si>
    <t>LU0823403786</t>
  </si>
  <si>
    <t>LU0029873410</t>
  </si>
  <si>
    <t>LU0164882085</t>
  </si>
  <si>
    <t>LU1934544708</t>
  </si>
  <si>
    <t>LU0823403356</t>
  </si>
  <si>
    <t>LU0224105980</t>
  </si>
  <si>
    <t>LU1061040850</t>
  </si>
  <si>
    <t>LU0236501697</t>
  </si>
  <si>
    <t>LU1061039258</t>
  </si>
  <si>
    <t>LU1379001578</t>
  </si>
  <si>
    <t>GB0000799923</t>
  </si>
  <si>
    <t>LU1061040181</t>
  </si>
  <si>
    <t>LU0331290337</t>
  </si>
  <si>
    <t>LU0307458413</t>
  </si>
  <si>
    <t>LU0170899941</t>
  </si>
  <si>
    <t>LU0213374126</t>
  </si>
  <si>
    <t>HK0000055647</t>
  </si>
  <si>
    <t>LU1627370825</t>
  </si>
  <si>
    <t>LU0954276183</t>
  </si>
  <si>
    <t>GB00B3B9V927</t>
  </si>
  <si>
    <t>IE0000829121</t>
  </si>
  <si>
    <t>LU1592040148</t>
  </si>
  <si>
    <t>LU0165080713</t>
  </si>
  <si>
    <t>LU1378995317</t>
  </si>
  <si>
    <t>LU1404936194</t>
  </si>
  <si>
    <t>LU0128530259</t>
  </si>
  <si>
    <t>LU0238689623</t>
  </si>
  <si>
    <t>LU1379001065</t>
  </si>
  <si>
    <t>LU1061040694</t>
  </si>
  <si>
    <t>IE00BQJZX317</t>
  </si>
  <si>
    <t>LU0823428429</t>
  </si>
  <si>
    <t>LU1061041072</t>
  </si>
  <si>
    <t>LU0200685070</t>
  </si>
  <si>
    <t>LU0594557885</t>
  </si>
  <si>
    <t>LU1061039415</t>
  </si>
  <si>
    <t>LU0404496126</t>
  </si>
  <si>
    <t>LU0200685583</t>
  </si>
  <si>
    <t>LU0404496472</t>
  </si>
  <si>
    <t>LU0954275888</t>
  </si>
  <si>
    <t>LU1061039332</t>
  </si>
  <si>
    <t>LU0404496555</t>
  </si>
  <si>
    <t>LU0111493838</t>
  </si>
  <si>
    <t>LU1577354035</t>
  </si>
  <si>
    <t>LU0119750387</t>
  </si>
  <si>
    <t>LU0109981661</t>
  </si>
  <si>
    <t>LU0817813388</t>
  </si>
  <si>
    <t>LU0779799211</t>
  </si>
  <si>
    <t>LU0817812901</t>
  </si>
  <si>
    <t>LU0086551628</t>
  </si>
  <si>
    <t>LU0164939885</t>
  </si>
  <si>
    <t>LU1378997362</t>
  </si>
  <si>
    <t>LU0149726845</t>
  </si>
  <si>
    <t>LU0224105808</t>
  </si>
  <si>
    <t>LU1006075490</t>
  </si>
  <si>
    <t>LU0954269303</t>
  </si>
  <si>
    <t>LU0954269485</t>
  </si>
  <si>
    <t>LU1592039728</t>
  </si>
  <si>
    <t>LU0352132871</t>
  </si>
  <si>
    <t>LU0238689896</t>
  </si>
  <si>
    <t>LU0232549211</t>
  </si>
  <si>
    <t>IE00B5280D97</t>
  </si>
  <si>
    <t>LU0158828326</t>
  </si>
  <si>
    <t>LU1061040009</t>
  </si>
  <si>
    <t>LU0863150172</t>
  </si>
  <si>
    <t>LU1273543592</t>
  </si>
  <si>
    <t>LU0823406029</t>
  </si>
  <si>
    <t>LU0212180813</t>
  </si>
  <si>
    <t>IE00B19Z4555</t>
  </si>
  <si>
    <t>LU0140363267</t>
  </si>
  <si>
    <t>LU0474116539</t>
  </si>
  <si>
    <t>LU0162690340</t>
  </si>
  <si>
    <t>LU1136181085</t>
  </si>
  <si>
    <t>LU1615061501</t>
  </si>
  <si>
    <t>LU0865490345</t>
  </si>
  <si>
    <t>LU0200684933</t>
  </si>
  <si>
    <t>LU0620787316</t>
  </si>
  <si>
    <t>LU0210528500</t>
  </si>
  <si>
    <t>IE00BQJZX424</t>
  </si>
  <si>
    <t>LU0248271941</t>
  </si>
  <si>
    <t>LU0248026808</t>
  </si>
  <si>
    <t>LU0823418545</t>
  </si>
  <si>
    <t>LU0219424644</t>
  </si>
  <si>
    <t>LU1915136227</t>
  </si>
  <si>
    <t>LU1027914016</t>
  </si>
  <si>
    <t>LU1879617006</t>
  </si>
  <si>
    <t>LU0390136900</t>
  </si>
  <si>
    <t>LU1192665567</t>
  </si>
  <si>
    <t>LU0111491626</t>
  </si>
  <si>
    <t>LU0532662821</t>
  </si>
  <si>
    <t>LU1255915404</t>
  </si>
  <si>
    <t>LU0430678424</t>
  </si>
  <si>
    <t>LU0111491469</t>
  </si>
  <si>
    <t>GB00BF2H6J44</t>
  </si>
  <si>
    <t>LU0157030759</t>
  </si>
  <si>
    <t>LU1378994773</t>
  </si>
  <si>
    <t>LU0784385170</t>
  </si>
  <si>
    <t>IE0000018873</t>
  </si>
  <si>
    <t>LU0261950041</t>
  </si>
  <si>
    <t>LU0590155916</t>
  </si>
  <si>
    <t>LU1011999080</t>
  </si>
  <si>
    <t>LU0109401926</t>
  </si>
  <si>
    <t>LU1615060446</t>
  </si>
  <si>
    <t>LU0329593262</t>
  </si>
  <si>
    <t>LU1378995150</t>
  </si>
  <si>
    <t>LU0852482198</t>
  </si>
  <si>
    <t>LU0256884577</t>
  </si>
  <si>
    <t>LU1233302857</t>
  </si>
  <si>
    <t>LU0201602173</t>
  </si>
  <si>
    <t>LU2099822772</t>
  </si>
  <si>
    <t>LU1083850146</t>
  </si>
  <si>
    <t>LU0204064967</t>
  </si>
  <si>
    <t>LU0171296279</t>
  </si>
  <si>
    <t>IE00BQJZX531</t>
  </si>
  <si>
    <t>LU0293313671</t>
  </si>
  <si>
    <t>LU0248273566</t>
  </si>
  <si>
    <t>LU1820811914</t>
  </si>
  <si>
    <t>LU1015033050</t>
  </si>
  <si>
    <t>IE00BQJZX200</t>
  </si>
  <si>
    <t>LU0837974368</t>
  </si>
  <si>
    <t>LU0972533318</t>
  </si>
  <si>
    <t>LU0307460401</t>
  </si>
  <si>
    <t>LU0430679075</t>
  </si>
  <si>
    <t>LU0345779606</t>
  </si>
  <si>
    <t>LU0157028340</t>
  </si>
  <si>
    <t>LU0256883843</t>
  </si>
  <si>
    <t>LU0256884064</t>
  </si>
  <si>
    <t>LU0256884494</t>
  </si>
  <si>
    <t>LU1577354548</t>
  </si>
  <si>
    <t>LU0212178676</t>
  </si>
  <si>
    <t>LU0837985992</t>
  </si>
  <si>
    <t>LU1721428933</t>
  </si>
  <si>
    <t>LU0147403843</t>
  </si>
  <si>
    <t>LU0154246218</t>
  </si>
  <si>
    <t>LU1078025761</t>
  </si>
  <si>
    <t>LU0261948227</t>
  </si>
  <si>
    <t>LU0048215999</t>
  </si>
  <si>
    <t>LU0219424214</t>
  </si>
  <si>
    <t>LU0980735236</t>
  </si>
  <si>
    <t>IE00B0JY6J37</t>
  </si>
  <si>
    <t>IE00B6Y13T06</t>
  </si>
  <si>
    <t>LU0334858593</t>
  </si>
  <si>
    <t>LU1027914362</t>
  </si>
  <si>
    <t>LU1228143431</t>
  </si>
  <si>
    <t>LU0430678770</t>
  </si>
  <si>
    <t>IE0034235303</t>
  </si>
  <si>
    <t>LU0342012266</t>
  </si>
  <si>
    <t>LU0154234636</t>
  </si>
  <si>
    <t>LU0232465038</t>
  </si>
  <si>
    <t>LU0256914820</t>
  </si>
  <si>
    <t>LU0204065857</t>
  </si>
  <si>
    <t>LU0498184596</t>
  </si>
  <si>
    <t>GB00BF2H6H20</t>
  </si>
  <si>
    <t>LU0498189041</t>
  </si>
  <si>
    <t>LU1027914107</t>
  </si>
  <si>
    <t>LU0165100255</t>
  </si>
  <si>
    <t>LU1820809777</t>
  </si>
  <si>
    <t>LU0348767384</t>
  </si>
  <si>
    <t>LU0347711540</t>
  </si>
  <si>
    <t>LU0347711466</t>
  </si>
  <si>
    <t>LU0229945570</t>
  </si>
  <si>
    <t>LU0396102641</t>
  </si>
  <si>
    <t>LU0817813545</t>
  </si>
  <si>
    <t>LU1428086414</t>
  </si>
  <si>
    <t>LU0229946628</t>
  </si>
  <si>
    <t>GB00BF2H6K58</t>
  </si>
  <si>
    <t>LU0231204701</t>
  </si>
  <si>
    <t>IE00B1XK9C88</t>
  </si>
  <si>
    <t>LU0396102724</t>
  </si>
  <si>
    <t>LU0147401714</t>
  </si>
  <si>
    <t>LU0817813032</t>
  </si>
  <si>
    <t>LU1820809421</t>
  </si>
  <si>
    <t>IE0004811448</t>
  </si>
  <si>
    <t>LU0823434740</t>
  </si>
  <si>
    <t>LU0097036916</t>
  </si>
  <si>
    <t>LU0256839944</t>
  </si>
  <si>
    <t>LU0147403330</t>
  </si>
  <si>
    <t>IE0000269104</t>
  </si>
  <si>
    <t>LU1304665679</t>
  </si>
  <si>
    <t>LU0154235443</t>
  </si>
  <si>
    <t>LU1577353813</t>
  </si>
  <si>
    <t>LU0846948197</t>
  </si>
  <si>
    <t>IE00B0FGLM12</t>
  </si>
  <si>
    <t>IE0008369930</t>
  </si>
  <si>
    <t>LU0980730948</t>
  </si>
  <si>
    <t>LU0149503897</t>
  </si>
  <si>
    <t>GB00B7NB1W76</t>
  </si>
  <si>
    <t>LU0634316300</t>
  </si>
  <si>
    <t>LU0634316219</t>
  </si>
  <si>
    <t>LU0154245756</t>
  </si>
  <si>
    <t>LU0154245673</t>
  </si>
  <si>
    <t>LU0232465111</t>
  </si>
  <si>
    <t>LU0334858676</t>
  </si>
  <si>
    <t>GB00B9M3QX41</t>
  </si>
  <si>
    <t>LU0265267285</t>
  </si>
  <si>
    <t>LU0404499146</t>
  </si>
  <si>
    <t>LU0251129549</t>
  </si>
  <si>
    <t>LU0125946151</t>
  </si>
  <si>
    <t>LU0157028266</t>
  </si>
  <si>
    <t>LU0708995666</t>
  </si>
  <si>
    <t>GB00B8DDY871</t>
  </si>
  <si>
    <t>LU0231490524</t>
  </si>
  <si>
    <t>LU0165074070</t>
  </si>
  <si>
    <t>LU1050473120</t>
  </si>
  <si>
    <t>LU0823434401</t>
  </si>
  <si>
    <t>LU0197773673</t>
  </si>
  <si>
    <t>LU0165074401</t>
  </si>
  <si>
    <t>LU0193726345</t>
  </si>
  <si>
    <t>LU0414047448</t>
  </si>
  <si>
    <t>LU0954271549</t>
  </si>
  <si>
    <t>LU0414047521</t>
  </si>
  <si>
    <t>LU0231462077</t>
  </si>
  <si>
    <t>IE0033528500</t>
  </si>
  <si>
    <t>LU0147401128</t>
  </si>
  <si>
    <t>LU1669197896</t>
  </si>
  <si>
    <t>LU0256840793</t>
  </si>
  <si>
    <t>LU0165073858</t>
  </si>
  <si>
    <t>LU0171293334</t>
  </si>
  <si>
    <t>LU0256905836</t>
  </si>
  <si>
    <t>LU0823428346</t>
  </si>
  <si>
    <t>LU0331283803</t>
  </si>
  <si>
    <t>LU0329592454</t>
  </si>
  <si>
    <t>LU0594558263</t>
  </si>
  <si>
    <t>LU0340557775</t>
  </si>
  <si>
    <t>LU1046248800</t>
  </si>
  <si>
    <t>LU0414047281</t>
  </si>
  <si>
    <t>LU0604768290</t>
  </si>
  <si>
    <t>LU0414047018</t>
  </si>
  <si>
    <t>IE0034235071</t>
  </si>
  <si>
    <t>LU1250163083</t>
  </si>
  <si>
    <t>LU0857590946</t>
  </si>
  <si>
    <t>LU0971552673</t>
  </si>
  <si>
    <t>LU0367024279</t>
  </si>
  <si>
    <t>LU0390134368</t>
  </si>
  <si>
    <t>LU0212196652</t>
  </si>
  <si>
    <t>LU0171277485</t>
  </si>
  <si>
    <t>LU1276852156</t>
  </si>
  <si>
    <t>LU0878861235</t>
  </si>
  <si>
    <t>LU1173935005</t>
  </si>
  <si>
    <t>LU1173935187</t>
  </si>
  <si>
    <t>LU1372148574</t>
  </si>
  <si>
    <t>LU0971552830</t>
  </si>
  <si>
    <t>LU0219417861</t>
  </si>
  <si>
    <t>LU0267985157</t>
  </si>
  <si>
    <t>LU0095325956</t>
  </si>
  <si>
    <t>LU0345774805</t>
  </si>
  <si>
    <t>LU0171293177</t>
  </si>
  <si>
    <t>LU0278923023</t>
  </si>
  <si>
    <t>GB00B2PSLJ84</t>
  </si>
  <si>
    <t>LU0165073775</t>
  </si>
  <si>
    <t>LU0753793586</t>
  </si>
  <si>
    <t>LU0324710721</t>
  </si>
  <si>
    <t>LU0171275786</t>
  </si>
  <si>
    <t>LU0340554913</t>
  </si>
  <si>
    <t>LU0971552756</t>
  </si>
  <si>
    <t>LU0128525929</t>
  </si>
  <si>
    <t>LU0854280632</t>
  </si>
  <si>
    <t>LU0854280558</t>
  </si>
  <si>
    <t>LU0505784701</t>
  </si>
  <si>
    <t>LU0255399742</t>
  </si>
  <si>
    <t>CNE1000025B5</t>
  </si>
  <si>
    <t>LU0219424305</t>
  </si>
  <si>
    <t>LU0252968341</t>
  </si>
  <si>
    <t>LU0837987188</t>
  </si>
  <si>
    <t>LU1269085392</t>
  </si>
  <si>
    <t>LU0367024196</t>
  </si>
  <si>
    <t>LU0238202773</t>
  </si>
  <si>
    <t>LU1288334045</t>
  </si>
  <si>
    <t>LU0414046390</t>
  </si>
  <si>
    <t>LU0267984937</t>
  </si>
  <si>
    <t>LU0171278376</t>
  </si>
  <si>
    <t>LU0119124278</t>
  </si>
  <si>
    <t>LU0048580004</t>
  </si>
  <si>
    <t>LU1254117549</t>
  </si>
  <si>
    <t>LU0149505678</t>
  </si>
  <si>
    <t>LU0278906952</t>
  </si>
  <si>
    <t>LU0171293250</t>
  </si>
  <si>
    <t>LU0594557455</t>
  </si>
  <si>
    <t>LU0604766674</t>
  </si>
  <si>
    <t>LU0280433847</t>
  </si>
  <si>
    <t>LU0075933175</t>
  </si>
  <si>
    <t>LU1206706621</t>
  </si>
  <si>
    <t>IE0000830236</t>
  </si>
  <si>
    <t>LU2238339696</t>
  </si>
  <si>
    <t>LU0165081448</t>
  </si>
  <si>
    <t>LU1508477376</t>
  </si>
  <si>
    <t>LU0971552913</t>
  </si>
  <si>
    <t>LU0210637038</t>
  </si>
  <si>
    <t>GB00BDZYJP59</t>
  </si>
  <si>
    <t>GB00BD5V6R73</t>
  </si>
  <si>
    <t>LU0171307068</t>
  </si>
  <si>
    <t>LU0505663152</t>
  </si>
  <si>
    <t>LU0252218424</t>
  </si>
  <si>
    <t>LU0338175176</t>
  </si>
  <si>
    <t>IE00B0JY6L58</t>
  </si>
  <si>
    <t>LU1389835445</t>
  </si>
  <si>
    <t>LU0147394679</t>
  </si>
  <si>
    <t>LU0345774391</t>
  </si>
  <si>
    <t>LU0837977544</t>
  </si>
  <si>
    <t>LU0345774631</t>
  </si>
  <si>
    <t>LU0219455010</t>
  </si>
  <si>
    <t>LU0095326418</t>
  </si>
  <si>
    <t>LU0255980327</t>
  </si>
  <si>
    <t>LU0498180685</t>
  </si>
  <si>
    <t>LU0566484027</t>
  </si>
  <si>
    <t>LU0219424487</t>
  </si>
  <si>
    <t>LU0331283555</t>
  </si>
  <si>
    <t>LU1252824401</t>
  </si>
  <si>
    <t>LU1217766937</t>
  </si>
  <si>
    <t>IE00BK4W5M84</t>
  </si>
  <si>
    <t>LU0372507243</t>
  </si>
  <si>
    <t>LU0231476457</t>
  </si>
  <si>
    <t>LU1254141416</t>
  </si>
  <si>
    <t>LU0837968121</t>
  </si>
  <si>
    <t>LU0219445649</t>
  </si>
  <si>
    <t>LU0331287200</t>
  </si>
  <si>
    <t>LU0125944966</t>
  </si>
  <si>
    <t>LU0251128657</t>
  </si>
  <si>
    <t>LU0837964302</t>
  </si>
  <si>
    <t>LU0109401686</t>
  </si>
  <si>
    <t>GB00BDZYJQ66</t>
  </si>
  <si>
    <t>IE00BK4W5L77</t>
  </si>
  <si>
    <t>IE0031138864</t>
  </si>
  <si>
    <t>LU0171298135</t>
  </si>
  <si>
    <t>CNE100002458</t>
  </si>
  <si>
    <t>LU0252967376</t>
  </si>
  <si>
    <t>LU0343755343</t>
  </si>
  <si>
    <t>LU0823403190</t>
  </si>
  <si>
    <t>LU0219441739</t>
  </si>
  <si>
    <t>LU0079475777</t>
  </si>
  <si>
    <t>LU0090845842</t>
  </si>
  <si>
    <t>GB00B8374670</t>
  </si>
  <si>
    <t>GB00BKPHVC45</t>
  </si>
  <si>
    <t>LU0252219315</t>
  </si>
  <si>
    <t>LU1217766770</t>
  </si>
  <si>
    <t>LU1079480742</t>
  </si>
  <si>
    <t>LU0231484808</t>
  </si>
  <si>
    <t>LU0232464734</t>
  </si>
  <si>
    <t>LU0254982241</t>
  </si>
  <si>
    <t>LU0147394240</t>
  </si>
  <si>
    <t>LU0137279880</t>
  </si>
  <si>
    <t>LU1217767315</t>
  </si>
  <si>
    <t>LU0345770308</t>
  </si>
  <si>
    <t>LU0728929174</t>
  </si>
  <si>
    <t>LU0345770993</t>
  </si>
  <si>
    <t>GB0001447936</t>
  </si>
  <si>
    <t>GB00BDZYJN36</t>
  </si>
  <si>
    <t>LU1803068896</t>
  </si>
  <si>
    <t>LU1042831013</t>
  </si>
  <si>
    <t>LU0955863419</t>
  </si>
  <si>
    <t>LU1006076464</t>
  </si>
  <si>
    <t>LU0345777147</t>
  </si>
  <si>
    <t>LU0219441572</t>
  </si>
  <si>
    <t>LU0171298218</t>
  </si>
  <si>
    <t>LU1217766424</t>
  </si>
  <si>
    <t>IE00B19Z3Z85</t>
  </si>
  <si>
    <t>IE00B50HYN61</t>
  </si>
  <si>
    <t>LU1669199751</t>
  </si>
  <si>
    <t>LU0210636733</t>
  </si>
  <si>
    <t>LU0125951151</t>
  </si>
  <si>
    <t>LU0252218937</t>
  </si>
  <si>
    <t>LU1341473269</t>
  </si>
  <si>
    <t>LU0505663400</t>
  </si>
  <si>
    <t>IE00B19Z4449</t>
  </si>
  <si>
    <t>LU0330918003</t>
  </si>
  <si>
    <t>LU0147405384</t>
  </si>
  <si>
    <t>GB0001530236</t>
  </si>
  <si>
    <t>LU0219434791</t>
  </si>
  <si>
    <t>LU1077614037</t>
  </si>
  <si>
    <t>IE00BJLML261</t>
  </si>
  <si>
    <t>LU1912829907</t>
  </si>
  <si>
    <t>LU1963344673</t>
  </si>
  <si>
    <t>LU0645132738</t>
  </si>
  <si>
    <t>LU0227180295</t>
  </si>
  <si>
    <t>HK0000220399</t>
  </si>
  <si>
    <t>LU1006074337</t>
  </si>
  <si>
    <t>LU0505663236</t>
  </si>
  <si>
    <t>LU1284735484</t>
  </si>
  <si>
    <t>LU0604763499</t>
  </si>
  <si>
    <t>LU0645132811</t>
  </si>
  <si>
    <t>LU0823417570</t>
  </si>
  <si>
    <t>LU0171309270</t>
  </si>
  <si>
    <t>LU2099827490</t>
  </si>
  <si>
    <t>LU1042830981</t>
  </si>
  <si>
    <t>LU0823046494</t>
  </si>
  <si>
    <t>LU0823046577</t>
  </si>
  <si>
    <t>LU0117841782</t>
  </si>
  <si>
    <t>LU0348798264</t>
  </si>
  <si>
    <t>LU1105446931</t>
  </si>
  <si>
    <t>LU0227125514</t>
  </si>
  <si>
    <t>LU0390134954</t>
  </si>
  <si>
    <t>LU0345777733</t>
  </si>
  <si>
    <t>IE00BJLML378</t>
  </si>
  <si>
    <t>LU0918575027</t>
  </si>
  <si>
    <t>LU0219492724</t>
  </si>
  <si>
    <t>LU0505784883</t>
  </si>
  <si>
    <t>LU0345771025</t>
  </si>
  <si>
    <t>LU0171276081</t>
  </si>
  <si>
    <t>LU1006079724</t>
  </si>
  <si>
    <t>LU1105447079</t>
  </si>
  <si>
    <t>IE0004851808</t>
  </si>
  <si>
    <t>LU0216737576</t>
  </si>
  <si>
    <t>LU0216737063</t>
  </si>
  <si>
    <t>GB00BDZYJF51</t>
  </si>
  <si>
    <t>LU0219424131</t>
  </si>
  <si>
    <t>GB00BWTW3G79</t>
  </si>
  <si>
    <t>LU0784383712</t>
  </si>
  <si>
    <t>LU0462791236</t>
  </si>
  <si>
    <t>LU0238689201</t>
  </si>
  <si>
    <t>LU0449509289</t>
  </si>
  <si>
    <t>LU0130729220</t>
  </si>
  <si>
    <t>LU0175140598</t>
  </si>
  <si>
    <t>GB00B80QG615</t>
  </si>
  <si>
    <t>GB00B80QG490</t>
  </si>
  <si>
    <t>HK0000284569</t>
  </si>
  <si>
    <t>LU0152645866</t>
  </si>
  <si>
    <t>LU0823422737</t>
  </si>
  <si>
    <t>LU0261959422</t>
  </si>
  <si>
    <t>LU0107464264</t>
  </si>
  <si>
    <t>LU1211504847</t>
  </si>
  <si>
    <t>LU1926172864</t>
  </si>
  <si>
    <t>LU0348783662</t>
  </si>
  <si>
    <t>LU1820810783</t>
  </si>
  <si>
    <t>LU0255399239</t>
  </si>
  <si>
    <t>LU0331289677</t>
  </si>
  <si>
    <t>LU0345769631</t>
  </si>
  <si>
    <t>LU0345769128</t>
  </si>
  <si>
    <t>LU1820810601</t>
  </si>
  <si>
    <t>LU0607513669</t>
  </si>
  <si>
    <t>LU0264555375</t>
  </si>
  <si>
    <t>LU0252216998</t>
  </si>
  <si>
    <t>IE0000829238</t>
  </si>
  <si>
    <t>LU1211504417</t>
  </si>
  <si>
    <t>LU0094557526</t>
  </si>
  <si>
    <t>LU0794791870</t>
  </si>
  <si>
    <t>LU0128520375</t>
  </si>
  <si>
    <t>GB00BDZYJH75</t>
  </si>
  <si>
    <t>GB00B8DDXV30</t>
  </si>
  <si>
    <t>GB00BDZYJG68</t>
  </si>
  <si>
    <t>LU0337200090</t>
  </si>
  <si>
    <t>LU0281906387</t>
  </si>
  <si>
    <t>GB00BF0GWZ19</t>
  </si>
  <si>
    <t>LU0219432076</t>
  </si>
  <si>
    <t>LU0232531433</t>
  </si>
  <si>
    <t>LU0278912844</t>
  </si>
  <si>
    <t>LU0219433553</t>
  </si>
  <si>
    <t>LU0011963757</t>
  </si>
  <si>
    <t>LU0216734805</t>
  </si>
  <si>
    <t>GB00BF0GX030</t>
  </si>
  <si>
    <t>GB00B80QFR50</t>
  </si>
  <si>
    <t>IE00B3BC9X17</t>
  </si>
  <si>
    <t>LU0522352946</t>
  </si>
  <si>
    <t>LU0289740192</t>
  </si>
  <si>
    <t>LU2083900741</t>
  </si>
  <si>
    <t>LU0128522744</t>
  </si>
  <si>
    <t>LU0931137300</t>
  </si>
  <si>
    <t>LU0238688146</t>
  </si>
  <si>
    <t>LU2099822426</t>
  </si>
  <si>
    <t>GB00B80QD042</t>
  </si>
  <si>
    <t>GB00B6Y3RC79</t>
  </si>
  <si>
    <t>GB00B8C2LS47</t>
  </si>
  <si>
    <t>LU0171289902</t>
  </si>
  <si>
    <t>LU0229946115</t>
  </si>
  <si>
    <t>LU0823422497</t>
  </si>
  <si>
    <t>LU0950375773</t>
  </si>
  <si>
    <t>LU0219454633</t>
  </si>
  <si>
    <t>LU0348756692</t>
  </si>
  <si>
    <t>LU2099027372</t>
  </si>
  <si>
    <t>LU1121112475</t>
  </si>
  <si>
    <t>GB0001439941</t>
  </si>
  <si>
    <t>GB00BDZYJD38</t>
  </si>
  <si>
    <t>GB00B80QGH28</t>
  </si>
  <si>
    <t>GB00B80QGD89</t>
  </si>
  <si>
    <t>LU0248273137</t>
  </si>
  <si>
    <t>LU0345769714</t>
  </si>
  <si>
    <t>LU1820812565</t>
  </si>
  <si>
    <t>LU0260865158</t>
  </si>
  <si>
    <t>LU0861579422</t>
  </si>
  <si>
    <t>LU0157035550</t>
  </si>
  <si>
    <t>LU1066050334</t>
  </si>
  <si>
    <t>LU0252218267</t>
  </si>
  <si>
    <t>LU0232552355</t>
  </si>
  <si>
    <t>LU1006076548</t>
  </si>
  <si>
    <t>LU1820812136</t>
  </si>
  <si>
    <t>LU0543330566</t>
  </si>
  <si>
    <t>LU0823416929</t>
  </si>
  <si>
    <t>LU0823416762</t>
  </si>
  <si>
    <t>LU1912829816</t>
  </si>
  <si>
    <t>LU0964807845</t>
  </si>
  <si>
    <t>LU0551368318</t>
  </si>
  <si>
    <t>LU0128526570</t>
  </si>
  <si>
    <t>LU1211504334</t>
  </si>
  <si>
    <t>LU0347712357</t>
  </si>
  <si>
    <t>LU0257359355</t>
  </si>
  <si>
    <t>LU2181461802</t>
  </si>
  <si>
    <t>LU0532662235</t>
  </si>
  <si>
    <t>LU0216736503</t>
  </si>
  <si>
    <t>LU0447611657</t>
  </si>
  <si>
    <t>IE0003895277</t>
  </si>
  <si>
    <t>LU1066050250</t>
  </si>
  <si>
    <t>LU1820812722</t>
  </si>
  <si>
    <t>LU1968741600</t>
  </si>
  <si>
    <t>LU1428085879</t>
  </si>
  <si>
    <t>LU1066050763</t>
  </si>
  <si>
    <t>GB0001440949</t>
  </si>
  <si>
    <t>LU0861579695</t>
  </si>
  <si>
    <t>LU1211504250</t>
  </si>
  <si>
    <t>LU0843952002</t>
  </si>
  <si>
    <t>LU0231482349</t>
  </si>
  <si>
    <t>LU0232575489</t>
  </si>
  <si>
    <t>LU0837985646</t>
  </si>
  <si>
    <t>LU0171276677</t>
  </si>
  <si>
    <t>LU0962745302</t>
  </si>
  <si>
    <t>LU1043141396</t>
  </si>
  <si>
    <t>LU1043141123</t>
  </si>
  <si>
    <t>LU0248424524</t>
  </si>
  <si>
    <t>LU2099827060</t>
  </si>
  <si>
    <t>LU0823421846</t>
  </si>
  <si>
    <t>LU0823421689</t>
  </si>
  <si>
    <t>LU0204068877</t>
  </si>
  <si>
    <t>LU0451400328</t>
  </si>
  <si>
    <t>LU0861579935</t>
  </si>
  <si>
    <t>LU0219441069</t>
  </si>
  <si>
    <t>LU0254981946</t>
  </si>
  <si>
    <t>LU2153614891</t>
  </si>
  <si>
    <t>LU1778281490</t>
  </si>
  <si>
    <t>LU1124381226</t>
  </si>
  <si>
    <t>LU0837963916</t>
  </si>
  <si>
    <t>LU0817813206</t>
  </si>
  <si>
    <t>LU1037949515</t>
  </si>
  <si>
    <t>LU0817813891</t>
  </si>
  <si>
    <t>LU1820812649</t>
  </si>
  <si>
    <t>LU0282885655</t>
  </si>
  <si>
    <t>LU1820809694</t>
  </si>
  <si>
    <t>LU0861579349</t>
  </si>
  <si>
    <t>LU1968741519</t>
  </si>
  <si>
    <t>LU1000922390</t>
  </si>
  <si>
    <t>LU1006080573</t>
  </si>
  <si>
    <t>LU0855493085</t>
  </si>
  <si>
    <t>IE00B3BC9S63</t>
  </si>
  <si>
    <t>LU0426417589</t>
  </si>
  <si>
    <t>LU0994945656</t>
  </si>
  <si>
    <t>LU0426412945</t>
  </si>
  <si>
    <t>LU1820809934</t>
  </si>
  <si>
    <t>LU1006080904</t>
  </si>
  <si>
    <t>LU0211327993</t>
  </si>
  <si>
    <t>LU1006079997</t>
  </si>
  <si>
    <t>LU1998163734</t>
  </si>
  <si>
    <t>LU1968741949</t>
  </si>
  <si>
    <t>LU0195951883</t>
  </si>
  <si>
    <t>LU2099824802</t>
  </si>
  <si>
    <t>LU1951435012</t>
  </si>
  <si>
    <t>LU0533024831</t>
  </si>
  <si>
    <t>LU1282651121</t>
  </si>
  <si>
    <t>LU1951435442</t>
  </si>
  <si>
    <t>LU0171277139</t>
  </si>
  <si>
    <t>LU2099027703</t>
  </si>
  <si>
    <t>LU0232558048</t>
  </si>
  <si>
    <t>LU0447611814</t>
  </si>
  <si>
    <t>LU1674673691</t>
  </si>
  <si>
    <t>LU1674673428</t>
  </si>
  <si>
    <t>LU0232529379</t>
  </si>
  <si>
    <t>LU0219441655</t>
  </si>
  <si>
    <t>LU0931137565</t>
  </si>
  <si>
    <t>LU1032529114</t>
  </si>
  <si>
    <t>LU1022646571</t>
  </si>
  <si>
    <t>LU1066050680</t>
  </si>
  <si>
    <t>IE00B12V2V27</t>
  </si>
  <si>
    <t>LU0861580198</t>
  </si>
  <si>
    <t>LU0293314216</t>
  </si>
  <si>
    <t>LU0229945810</t>
  </si>
  <si>
    <t>LU0523222510</t>
  </si>
  <si>
    <t>LU0823429153</t>
  </si>
  <si>
    <t>LU0417516571</t>
  </si>
  <si>
    <t>LU0815117642</t>
  </si>
  <si>
    <t>LU0823428932</t>
  </si>
  <si>
    <t>LU0828133909</t>
  </si>
  <si>
    <t>LU1820810197</t>
  </si>
  <si>
    <t>LU0608807946</t>
  </si>
  <si>
    <t>LU1968741865</t>
  </si>
  <si>
    <t>LU0348788117</t>
  </si>
  <si>
    <t>LU1015032169</t>
  </si>
  <si>
    <t>LU0119124781</t>
  </si>
  <si>
    <t>LU1106426361</t>
  </si>
  <si>
    <t>LU2178556671</t>
  </si>
  <si>
    <t>LU0219454716</t>
  </si>
  <si>
    <t>LU0278718100</t>
  </si>
  <si>
    <t>LU1968741782</t>
  </si>
  <si>
    <t>LU0795380780</t>
  </si>
  <si>
    <t>LU0152890744</t>
  </si>
  <si>
    <t>LU2083900667</t>
  </si>
  <si>
    <t>LU1929549753</t>
  </si>
  <si>
    <t>LU1044387170</t>
  </si>
  <si>
    <t>LU0219491247</t>
  </si>
  <si>
    <t>LU0861579851</t>
  </si>
  <si>
    <t>LU0348723411</t>
  </si>
  <si>
    <t>LU0931137136</t>
  </si>
  <si>
    <t>LU0965509101</t>
  </si>
  <si>
    <t>LU0651984873</t>
  </si>
  <si>
    <t>LU1066050417</t>
  </si>
  <si>
    <t>LU0265550946</t>
  </si>
  <si>
    <t>LU0231454991</t>
  </si>
  <si>
    <t>LU0633141451</t>
  </si>
  <si>
    <t>LU0965509366</t>
  </si>
  <si>
    <t>LU1282651048</t>
  </si>
  <si>
    <t>LU0157035477</t>
  </si>
  <si>
    <t>LU0193742383</t>
  </si>
  <si>
    <t>LU1006075656</t>
  </si>
  <si>
    <t>LU0955568505</t>
  </si>
  <si>
    <t>LU1006076118</t>
  </si>
  <si>
    <t>LU0965508806</t>
  </si>
  <si>
    <t>LU0965509283</t>
  </si>
  <si>
    <t>LU0965509440</t>
  </si>
  <si>
    <t>LU1820810437</t>
  </si>
  <si>
    <t>LU0326426086</t>
  </si>
  <si>
    <t>LU0447611731</t>
  </si>
  <si>
    <t>LU2083900584</t>
  </si>
  <si>
    <t>IE00B614FN04</t>
  </si>
  <si>
    <t>LU0651984956</t>
  </si>
  <si>
    <t>LU0260065114</t>
  </si>
  <si>
    <t>LU1066050508</t>
  </si>
  <si>
    <t>LU0219440509</t>
  </si>
  <si>
    <t>LU0278923536</t>
  </si>
  <si>
    <t>LU0551369712</t>
  </si>
  <si>
    <t>LU0331283985</t>
  </si>
  <si>
    <t>LU1119994496</t>
  </si>
  <si>
    <t>LU0440694312</t>
  </si>
  <si>
    <t>LU0440694403</t>
  </si>
  <si>
    <t>LU0965508988</t>
  </si>
  <si>
    <t>LU2181461638</t>
  </si>
  <si>
    <t>LU1066049757</t>
  </si>
  <si>
    <t>LU1037948970</t>
  </si>
  <si>
    <t>LU0197773160</t>
  </si>
  <si>
    <t>LU0965509010</t>
  </si>
  <si>
    <t>LU1926172781</t>
  </si>
  <si>
    <t>LU0228367735</t>
  </si>
  <si>
    <t>LU0266013126</t>
  </si>
  <si>
    <t>LU0037065595</t>
  </si>
  <si>
    <t>LU1968742087</t>
  </si>
  <si>
    <t>LU1303781709</t>
  </si>
  <si>
    <t>LU2099027968</t>
  </si>
  <si>
    <t>LU0449509016</t>
  </si>
  <si>
    <t>LU2083900824</t>
  </si>
  <si>
    <t>LU0651985094</t>
  </si>
  <si>
    <t>LU0355303123</t>
  </si>
  <si>
    <t>LU1236620834</t>
  </si>
  <si>
    <t>LU0219433983</t>
  </si>
  <si>
    <t>LU0469268469</t>
  </si>
  <si>
    <t>LU1228905540</t>
  </si>
  <si>
    <t>LU0289961442</t>
  </si>
  <si>
    <t>IE0008375762</t>
  </si>
  <si>
    <t>LU0289739343</t>
  </si>
  <si>
    <t>LU1228905037</t>
  </si>
  <si>
    <t>LU2083901392</t>
  </si>
  <si>
    <t>LU1162222050</t>
  </si>
  <si>
    <t>LU0545562505</t>
  </si>
  <si>
    <t>LU1284736292</t>
  </si>
  <si>
    <t>LU0447611228</t>
  </si>
  <si>
    <t>LU0869878131</t>
  </si>
  <si>
    <t>LU2099822699</t>
  </si>
  <si>
    <t>LU0533027263</t>
  </si>
  <si>
    <t>LU1926172609</t>
  </si>
  <si>
    <t>LU0232529536</t>
  </si>
  <si>
    <t>LU0210533765</t>
  </si>
  <si>
    <t>LU0249411835</t>
  </si>
  <si>
    <t>LU0823437925</t>
  </si>
  <si>
    <t>LU0823438220</t>
  </si>
  <si>
    <t>LU2083901129</t>
  </si>
  <si>
    <t>LU1066049674</t>
  </si>
  <si>
    <t>LU0236502158</t>
  </si>
  <si>
    <t>LU0843951962</t>
  </si>
  <si>
    <t>LU2083901046</t>
  </si>
  <si>
    <t>LU1236620750</t>
  </si>
  <si>
    <t>LU1236619661</t>
  </si>
  <si>
    <t>LU1820812300</t>
  </si>
  <si>
    <t>LU0098864514</t>
  </si>
  <si>
    <t>LU0219434445</t>
  </si>
  <si>
    <t>LU0219441143</t>
  </si>
  <si>
    <t>LU1037949275</t>
  </si>
  <si>
    <t>IE0030016350</t>
  </si>
  <si>
    <t>LU0823045413</t>
  </si>
  <si>
    <t>LU1143164405</t>
  </si>
  <si>
    <t>LU0532662409</t>
  </si>
  <si>
    <t>LU0633140644</t>
  </si>
  <si>
    <t>LU0386865348</t>
  </si>
  <si>
    <t>LU0157032706</t>
  </si>
  <si>
    <t>LU1377962367</t>
  </si>
  <si>
    <t>LU0318931192</t>
  </si>
  <si>
    <t>LU0054237671</t>
  </si>
  <si>
    <t>LU0990470386</t>
  </si>
  <si>
    <t>GB0033521955</t>
  </si>
  <si>
    <t>LU0278911440</t>
  </si>
  <si>
    <t>LU0278911523</t>
  </si>
  <si>
    <t>LU0152742630</t>
  </si>
  <si>
    <t>LU0231472209</t>
  </si>
  <si>
    <t>LU0837975928</t>
  </si>
  <si>
    <t>LU1820812052</t>
  </si>
  <si>
    <t>LU0962745641</t>
  </si>
  <si>
    <t>LU0784385840</t>
  </si>
  <si>
    <t>IE0008369823</t>
  </si>
  <si>
    <t>LU0278910129</t>
  </si>
  <si>
    <t>LU1032528900</t>
  </si>
  <si>
    <t>LU0171269466</t>
  </si>
  <si>
    <t>LU1803068623</t>
  </si>
  <si>
    <t>LU0249422956</t>
  </si>
  <si>
    <t>LU0184627379</t>
  </si>
  <si>
    <t>LU0265551670</t>
  </si>
  <si>
    <t>LU0265551753</t>
  </si>
  <si>
    <t>LU0094541447</t>
  </si>
  <si>
    <t>LU0474970190</t>
  </si>
  <si>
    <t>LU0211326755</t>
  </si>
  <si>
    <t>LU0962745567</t>
  </si>
  <si>
    <t>LU0447611574</t>
  </si>
  <si>
    <t>LU0278719090</t>
  </si>
  <si>
    <t>LU0390134871</t>
  </si>
  <si>
    <t>LU0348753244</t>
  </si>
  <si>
    <t>LU0171283459</t>
  </si>
  <si>
    <t>LU1938417596</t>
  </si>
  <si>
    <t>LU0252965164</t>
  </si>
  <si>
    <t>LU0342012936</t>
  </si>
  <si>
    <t>LU0931137219</t>
  </si>
  <si>
    <t>LU1209397261</t>
  </si>
  <si>
    <t>LU1066050094</t>
  </si>
  <si>
    <t>LU0219431268</t>
  </si>
  <si>
    <t>GB00B85JKH42</t>
  </si>
  <si>
    <t>LU0250163515</t>
  </si>
  <si>
    <t>GB00B9M3QP66</t>
  </si>
  <si>
    <t>LU0278719173</t>
  </si>
  <si>
    <t>LU0171281834</t>
  </si>
  <si>
    <t>LU2099824638</t>
  </si>
  <si>
    <t>LU0336300933</t>
  </si>
  <si>
    <t>LU1062143281</t>
  </si>
  <si>
    <t>LU0815115513</t>
  </si>
  <si>
    <t>LU1228905110</t>
  </si>
  <si>
    <t>LU1124235596</t>
  </si>
  <si>
    <t>LU0316493401</t>
  </si>
  <si>
    <t>LU1228905896</t>
  </si>
  <si>
    <t>LU1124236305</t>
  </si>
  <si>
    <t>LU0278719413</t>
  </si>
  <si>
    <t>HK0000288826</t>
  </si>
  <si>
    <t>HK0000213550</t>
  </si>
  <si>
    <t>LU0219491320</t>
  </si>
  <si>
    <t>LU0795380608</t>
  </si>
  <si>
    <t>LU0107368549</t>
  </si>
  <si>
    <t>LU0817813628</t>
  </si>
  <si>
    <t>LU1857217795</t>
  </si>
  <si>
    <t>LU0533024914</t>
  </si>
  <si>
    <t>LU1926173086</t>
  </si>
  <si>
    <t>LU0476876080</t>
  </si>
  <si>
    <t>LU0815118459</t>
  </si>
  <si>
    <t>LU1820809850</t>
  </si>
  <si>
    <t>LU1044379151</t>
  </si>
  <si>
    <t>LU0817813115</t>
  </si>
  <si>
    <t>LU0386899750</t>
  </si>
  <si>
    <t>LU0327690474</t>
  </si>
  <si>
    <t>LU1066049831</t>
  </si>
  <si>
    <t>LU0651984360</t>
  </si>
  <si>
    <t>LU0815117725</t>
  </si>
  <si>
    <t>LU0828134030</t>
  </si>
  <si>
    <t>LU0171283533</t>
  </si>
  <si>
    <t>HK0000213576</t>
  </si>
  <si>
    <t>LU0249422360</t>
  </si>
  <si>
    <t>LU0462790774</t>
  </si>
  <si>
    <t>LU0329593007</t>
  </si>
  <si>
    <t>LU0447611491</t>
  </si>
  <si>
    <t>LU0231490953</t>
  </si>
  <si>
    <t>LU0073680620</t>
  </si>
  <si>
    <t>LU1121114505</t>
  </si>
  <si>
    <t>LU0837977205</t>
  </si>
  <si>
    <t>LU1066049914</t>
  </si>
  <si>
    <t>LU1926172948</t>
  </si>
  <si>
    <t>LU1061987134</t>
  </si>
  <si>
    <t>LU0219431854</t>
  </si>
  <si>
    <t>LU1098666016</t>
  </si>
  <si>
    <t>LU0231483313</t>
  </si>
  <si>
    <t>LU0348822403</t>
  </si>
  <si>
    <t>LU0057025933</t>
  </si>
  <si>
    <t>LU0252970164</t>
  </si>
  <si>
    <t>LU0205359978</t>
  </si>
  <si>
    <t>LU1124235240</t>
  </si>
  <si>
    <t>LU0091434083</t>
  </si>
  <si>
    <t>LU0728929331</t>
  </si>
  <si>
    <t>LU0171289498</t>
  </si>
  <si>
    <t>HK0000434339</t>
  </si>
  <si>
    <t>LU0651984527</t>
  </si>
  <si>
    <t>GB00B2PSLG53</t>
  </si>
  <si>
    <t>HK0000656980</t>
  </si>
  <si>
    <t>LU0219440681</t>
  </si>
  <si>
    <t>HK0000284767</t>
  </si>
  <si>
    <t>LU0213373748</t>
  </si>
  <si>
    <t>LU0837967826</t>
  </si>
  <si>
    <t>HK0000284775</t>
  </si>
  <si>
    <t>LU0522352862</t>
  </si>
  <si>
    <t>LU0124677880</t>
  </si>
  <si>
    <t>LU0229944334</t>
  </si>
  <si>
    <t>LU0885397702</t>
  </si>
  <si>
    <t>HK0000656972</t>
  </si>
  <si>
    <t>LU1211504920</t>
  </si>
  <si>
    <t>LU0327689542</t>
  </si>
  <si>
    <t>LU0171290074</t>
  </si>
  <si>
    <t>LU0082616367</t>
  </si>
  <si>
    <t>LU0157032532</t>
  </si>
  <si>
    <t>LU0193738191</t>
  </si>
  <si>
    <t>LU0837985059</t>
  </si>
  <si>
    <t>LU0837985307</t>
  </si>
  <si>
    <t>LU0147387970</t>
  </si>
  <si>
    <t>HK0000288792</t>
  </si>
  <si>
    <t>LU0472754075</t>
  </si>
  <si>
    <t>HK0000288867</t>
  </si>
  <si>
    <t>LU0331284793</t>
  </si>
  <si>
    <t>LU0462791079</t>
  </si>
  <si>
    <t>HK0000288776</t>
  </si>
  <si>
    <t>LU0229941660</t>
  </si>
  <si>
    <t>HK0000179256</t>
  </si>
  <si>
    <t>LU0533027347</t>
  </si>
  <si>
    <t>LU0029875118</t>
  </si>
  <si>
    <t>HK0000213568</t>
  </si>
  <si>
    <t>LU0533026455</t>
  </si>
  <si>
    <t>HK0000288768</t>
  </si>
  <si>
    <t>LU0815116321</t>
  </si>
  <si>
    <t>LU0210638432</t>
  </si>
  <si>
    <t>LU1192664248</t>
  </si>
  <si>
    <t>LU0171289571</t>
  </si>
  <si>
    <t>LU2099826849</t>
  </si>
  <si>
    <t>LU0345775364</t>
  </si>
  <si>
    <t>LU0795381598</t>
  </si>
  <si>
    <t>LU0075933415</t>
  </si>
  <si>
    <t>HK0000116340</t>
  </si>
  <si>
    <t>LU1162516477</t>
  </si>
  <si>
    <t>LU0252964605</t>
  </si>
  <si>
    <t>LU0211332563</t>
  </si>
  <si>
    <t>LU0518099808</t>
  </si>
  <si>
    <t>LU0345775018</t>
  </si>
  <si>
    <t>LU1254141333</t>
  </si>
  <si>
    <t>LU0069063542</t>
  </si>
  <si>
    <t>LU1615060362</t>
  </si>
  <si>
    <t>LU0249410860</t>
  </si>
  <si>
    <t>HK0000434321</t>
  </si>
  <si>
    <t>LU0219423836</t>
  </si>
  <si>
    <t>LU1279333675</t>
  </si>
  <si>
    <t>LU1238068834</t>
  </si>
  <si>
    <t>LU0651986571</t>
  </si>
  <si>
    <t>LU0962745484</t>
  </si>
  <si>
    <t>LU0163747099</t>
  </si>
  <si>
    <t>LU0331286574</t>
  </si>
  <si>
    <t>LU0219440764</t>
  </si>
  <si>
    <t>LU0231458802</t>
  </si>
  <si>
    <t>LU0231459016</t>
  </si>
  <si>
    <t>LU0219418836</t>
  </si>
  <si>
    <t>LU0708994859</t>
  </si>
  <si>
    <t>LU0440694742</t>
  </si>
  <si>
    <t>LU0128521001</t>
  </si>
  <si>
    <t>LU0261948904</t>
  </si>
  <si>
    <t>LU0122380701</t>
  </si>
  <si>
    <t>LU0651986654</t>
  </si>
  <si>
    <t>LU0327690391</t>
  </si>
  <si>
    <t>LU0147387467</t>
  </si>
  <si>
    <t>LU1190721230</t>
  </si>
  <si>
    <t>LU0348786764</t>
  </si>
  <si>
    <t>LU0348785790</t>
  </si>
  <si>
    <t>LU0090830653</t>
  </si>
  <si>
    <t>LU0348786921</t>
  </si>
  <si>
    <t>LU0048581077</t>
  </si>
  <si>
    <t>LU0472753341</t>
  </si>
  <si>
    <t>LU0963586101</t>
  </si>
  <si>
    <t>LU0158184928</t>
  </si>
  <si>
    <t>LU0535164593</t>
  </si>
  <si>
    <t>LU0171289738</t>
  </si>
  <si>
    <t>LU0651986738</t>
  </si>
  <si>
    <t>LU0249411165</t>
  </si>
  <si>
    <t>LU0132413252</t>
  </si>
  <si>
    <t>LU0056508442</t>
  </si>
  <si>
    <t>LU0331286228</t>
  </si>
  <si>
    <t>LU0345772692</t>
  </si>
  <si>
    <t>LU0345773070</t>
  </si>
  <si>
    <t>LU0345775448</t>
  </si>
  <si>
    <t>LU0329592967</t>
  </si>
  <si>
    <t>LU0476875868</t>
  </si>
  <si>
    <t>LU0171290314</t>
  </si>
  <si>
    <t>LU1190721073</t>
  </si>
  <si>
    <t>LU1190720935</t>
  </si>
  <si>
    <t>LU0265313147</t>
  </si>
  <si>
    <t>LU1006076381</t>
  </si>
  <si>
    <t>LU1006076209</t>
  </si>
  <si>
    <t>LU0518099477</t>
  </si>
  <si>
    <t>LU1649338909</t>
  </si>
  <si>
    <t>LU0348805143</t>
  </si>
  <si>
    <t>LU0359201885</t>
  </si>
  <si>
    <t>LU0171310443</t>
  </si>
  <si>
    <t>LU0094040077</t>
  </si>
  <si>
    <t>LU0795380947</t>
  </si>
  <si>
    <t>LU0590156302</t>
  </si>
  <si>
    <t>LU0721876877</t>
  </si>
  <si>
    <t>LU0147404148</t>
  </si>
  <si>
    <t>LU1926172351</t>
  </si>
  <si>
    <t>LU0040709171</t>
  </si>
  <si>
    <t>LU0511383688</t>
  </si>
  <si>
    <t>LU1912829733</t>
  </si>
  <si>
    <t>LU0651985680</t>
  </si>
  <si>
    <t>HK0000304813</t>
  </si>
  <si>
    <t>LU0231476960</t>
  </si>
  <si>
    <t>LU1311311432</t>
  </si>
  <si>
    <t>LU0498180339</t>
  </si>
  <si>
    <t>LU1190720778</t>
  </si>
  <si>
    <t>LU1190720851</t>
  </si>
  <si>
    <t>LU1311311358</t>
  </si>
  <si>
    <t>LU0511384066</t>
  </si>
  <si>
    <t>LU0203203467</t>
  </si>
  <si>
    <t>LU0210637467</t>
  </si>
  <si>
    <t>LU0128525689</t>
  </si>
  <si>
    <t>LU0171290587</t>
  </si>
  <si>
    <t>LU0119174026</t>
  </si>
  <si>
    <t>LU0147403504</t>
  </si>
  <si>
    <t>LU0651985763</t>
  </si>
  <si>
    <t>LU0102831160</t>
  </si>
  <si>
    <t>LU1046420714</t>
  </si>
  <si>
    <t>LU0163747925</t>
  </si>
  <si>
    <t>LU0149534421</t>
  </si>
  <si>
    <t>LU2099824554</t>
  </si>
  <si>
    <t>LU0462790428</t>
  </si>
  <si>
    <t>LU0823416689</t>
  </si>
  <si>
    <t>LU0249411082</t>
  </si>
  <si>
    <t>LU0611395673</t>
  </si>
  <si>
    <t>LU0277197835</t>
  </si>
  <si>
    <t>LU0633141618</t>
  </si>
  <si>
    <t>LU0348783233</t>
  </si>
  <si>
    <t>LU0232537554</t>
  </si>
  <si>
    <t>LU0204064025</t>
  </si>
  <si>
    <t>LU1481183454</t>
  </si>
  <si>
    <t>LU0232538289</t>
  </si>
  <si>
    <t>LU1279334996</t>
  </si>
  <si>
    <t>LU0828134543</t>
  </si>
  <si>
    <t>LU1791438879</t>
  </si>
  <si>
    <t>LU1255916121</t>
  </si>
  <si>
    <t>LU0918575373</t>
  </si>
  <si>
    <t>LU0651985847</t>
  </si>
  <si>
    <t>LU0823438907</t>
  </si>
  <si>
    <t>LU0837975415</t>
  </si>
  <si>
    <t>LU0212924517</t>
  </si>
  <si>
    <t>LU0231481374</t>
  </si>
  <si>
    <t>LU0231479394</t>
  </si>
  <si>
    <t>LU0837984169</t>
  </si>
  <si>
    <t>LU0837973121</t>
  </si>
  <si>
    <t>LU0357321016</t>
  </si>
  <si>
    <t>LU0345773237</t>
  </si>
  <si>
    <t>LU0555809101</t>
  </si>
  <si>
    <t>IE00B3BC9V92</t>
  </si>
  <si>
    <t>LU0195951610</t>
  </si>
  <si>
    <t>LU1255922525</t>
  </si>
  <si>
    <t>LU0265266980</t>
  </si>
  <si>
    <t>LU1006077199</t>
  </si>
  <si>
    <t>IE0000835953</t>
  </si>
  <si>
    <t>LU0171282212</t>
  </si>
  <si>
    <t>LU0057026071</t>
  </si>
  <si>
    <t>LU0204062672</t>
  </si>
  <si>
    <t>LU0085333697</t>
  </si>
  <si>
    <t>LU0823421416</t>
  </si>
  <si>
    <t>LU0823421333</t>
  </si>
  <si>
    <t>LU0119085271</t>
  </si>
  <si>
    <t>LU0511383332</t>
  </si>
  <si>
    <t>LU0345775950</t>
  </si>
  <si>
    <t>LU0503633330</t>
  </si>
  <si>
    <t>LU0090845172</t>
  </si>
  <si>
    <t>LU0331286657</t>
  </si>
  <si>
    <t>LU1311310624</t>
  </si>
  <si>
    <t>LU0219440335</t>
  </si>
  <si>
    <t>LU1030382433</t>
  </si>
  <si>
    <t>LU0498181733</t>
  </si>
  <si>
    <t>LU0231456343</t>
  </si>
  <si>
    <t>LU0254992554</t>
  </si>
  <si>
    <t>LU0633141881</t>
  </si>
  <si>
    <t>LU0196698665</t>
  </si>
  <si>
    <t>LU0210535034</t>
  </si>
  <si>
    <t>HK0000169232</t>
  </si>
  <si>
    <t>LU0342152195</t>
  </si>
  <si>
    <t>IE0033156484</t>
  </si>
  <si>
    <t>CNE1000026C1</t>
  </si>
  <si>
    <t>LU1006074683</t>
  </si>
  <si>
    <t>LU0708995153</t>
  </si>
  <si>
    <t>LU0254983488</t>
  </si>
  <si>
    <t>LU0633141535</t>
  </si>
  <si>
    <t>LU2099824398</t>
  </si>
  <si>
    <t>GB00BDR8GH68</t>
  </si>
  <si>
    <t>LU0633141378</t>
  </si>
  <si>
    <t>LU1951435798</t>
  </si>
  <si>
    <t>LU0837965457</t>
  </si>
  <si>
    <t>LU0823040885</t>
  </si>
  <si>
    <t>LU0214666116</t>
  </si>
  <si>
    <t>LU0954270228</t>
  </si>
  <si>
    <t>LU0954609334</t>
  </si>
  <si>
    <t>LU1190323003</t>
  </si>
  <si>
    <t>LU2099028263</t>
  </si>
  <si>
    <t>LU0931136831</t>
  </si>
  <si>
    <t>LU1400636491</t>
  </si>
  <si>
    <t>LU1078006381</t>
  </si>
  <si>
    <t>LU0449509958</t>
  </si>
  <si>
    <t>LU0828134386</t>
  </si>
  <si>
    <t>LU1400636657</t>
  </si>
  <si>
    <t>LU1202635105</t>
  </si>
  <si>
    <t>LU0348752352</t>
  </si>
  <si>
    <t>LU1006080144</t>
  </si>
  <si>
    <t>LU1006080730</t>
  </si>
  <si>
    <t>LU0843951889</t>
  </si>
  <si>
    <t>LU1400636574</t>
  </si>
  <si>
    <t>LU1006080227</t>
  </si>
  <si>
    <t>LU0611395756</t>
  </si>
  <si>
    <t>LU0837977031</t>
  </si>
  <si>
    <t>LU0637577726</t>
  </si>
  <si>
    <t>LU0633142699</t>
  </si>
  <si>
    <t>LU0147381262</t>
  </si>
  <si>
    <t>GB00B80QGR26</t>
  </si>
  <si>
    <t>LU1066048940</t>
  </si>
  <si>
    <t>GB00BF0GX691</t>
  </si>
  <si>
    <t>GB00BF0GX584</t>
  </si>
  <si>
    <t>LU1926172278</t>
  </si>
  <si>
    <t>LU0171310955</t>
  </si>
  <si>
    <t>LU0476877211</t>
  </si>
  <si>
    <t>LU0214875626</t>
  </si>
  <si>
    <t>LU0518041040</t>
  </si>
  <si>
    <t>LU0406714716</t>
  </si>
  <si>
    <t>LU0404497017</t>
  </si>
  <si>
    <t>HK0000304805</t>
  </si>
  <si>
    <t>HK0000081890</t>
  </si>
  <si>
    <t>LU0261953904</t>
  </si>
  <si>
    <t>LU0219433801</t>
  </si>
  <si>
    <t>LU1770036033</t>
  </si>
  <si>
    <t>IE0032158341</t>
  </si>
  <si>
    <t>LU0837967669</t>
  </si>
  <si>
    <t>IE0032158457</t>
  </si>
  <si>
    <t>LU0531970944</t>
  </si>
  <si>
    <t>LU1400636731</t>
  </si>
  <si>
    <t>LU1066048866</t>
  </si>
  <si>
    <t>LU0117896174</t>
  </si>
  <si>
    <t>LU0447610923</t>
  </si>
  <si>
    <t>LU1926172195</t>
  </si>
  <si>
    <t>LU0109402221</t>
  </si>
  <si>
    <t>LU0823425839</t>
  </si>
  <si>
    <t>LU0196697857</t>
  </si>
  <si>
    <t>LU0345776255</t>
  </si>
  <si>
    <t>HK0000264942</t>
  </si>
  <si>
    <t>KYG4923A1711</t>
  </si>
  <si>
    <t>LU0196698236</t>
  </si>
  <si>
    <t>HK0000304797</t>
  </si>
  <si>
    <t>LU0633140560</t>
  </si>
  <si>
    <t>HK0000213469</t>
  </si>
  <si>
    <t>LU0331282235</t>
  </si>
  <si>
    <t>LU1221075150</t>
  </si>
  <si>
    <t>HK0000213477</t>
  </si>
  <si>
    <t>LU0954270061</t>
  </si>
  <si>
    <t>LU0954269998</t>
  </si>
  <si>
    <t>LU0630378692</t>
  </si>
  <si>
    <t>HK0000081916</t>
  </si>
  <si>
    <t>HK0000081858</t>
  </si>
  <si>
    <t>LU0261950553</t>
  </si>
  <si>
    <t>LU0449516144</t>
  </si>
  <si>
    <t>HK0000264876</t>
  </si>
  <si>
    <t>LU0407233740</t>
  </si>
  <si>
    <t>LU0810662568</t>
  </si>
  <si>
    <t>LU1048558149</t>
  </si>
  <si>
    <t>LU1066049591</t>
  </si>
  <si>
    <t>HK0000264934</t>
  </si>
  <si>
    <t>LU1006076035</t>
  </si>
  <si>
    <t>LU1400636814</t>
  </si>
  <si>
    <t>LU1006075227</t>
  </si>
  <si>
    <t>LU0823437842</t>
  </si>
  <si>
    <t>HK0000264884</t>
  </si>
  <si>
    <t>LU1255915743</t>
  </si>
  <si>
    <t>LU0633142426</t>
  </si>
  <si>
    <t>LU1445720094</t>
  </si>
  <si>
    <t>LU0795380517</t>
  </si>
  <si>
    <t>LU1211504680</t>
  </si>
  <si>
    <t>LU0633141295</t>
  </si>
  <si>
    <t>LU0633142269</t>
  </si>
  <si>
    <t>HK0000081882</t>
  </si>
  <si>
    <t>LU0630378429</t>
  </si>
  <si>
    <t>HK0000081940</t>
  </si>
  <si>
    <t>HK0000213493</t>
  </si>
  <si>
    <t>LU0685222696</t>
  </si>
  <si>
    <t>LU1136182059</t>
  </si>
  <si>
    <t>LU0447611145</t>
  </si>
  <si>
    <t>LU0651983982</t>
  </si>
  <si>
    <t>LU1056556225</t>
  </si>
  <si>
    <t>LU1046250293</t>
  </si>
  <si>
    <t>LU0338455024</t>
  </si>
  <si>
    <t>LU0093503737</t>
  </si>
  <si>
    <t>LU0338454647</t>
  </si>
  <si>
    <t>LU1938417323</t>
  </si>
  <si>
    <t>LU1066049328</t>
  </si>
  <si>
    <t>LU1255915586</t>
  </si>
  <si>
    <t>LU0931136914</t>
  </si>
  <si>
    <t>LU0837984672</t>
  </si>
  <si>
    <t>LU0848705280</t>
  </si>
  <si>
    <t>LU1255915826</t>
  </si>
  <si>
    <t>LU0633142343</t>
  </si>
  <si>
    <t>LU0717748643</t>
  </si>
  <si>
    <t>LU0531971322</t>
  </si>
  <si>
    <t>LU1863844665</t>
  </si>
  <si>
    <t>LU0449509446</t>
  </si>
  <si>
    <t>LU1190497849</t>
  </si>
  <si>
    <t>LU0758899339</t>
  </si>
  <si>
    <t>LU0651984014</t>
  </si>
  <si>
    <t>LU1255916048</t>
  </si>
  <si>
    <t>LU1863844749</t>
  </si>
  <si>
    <t>HK0000213451</t>
  </si>
  <si>
    <t>LU0345776339</t>
  </si>
  <si>
    <t>LU0232528306</t>
  </si>
  <si>
    <t>LU1255916477</t>
  </si>
  <si>
    <t>LU0048816135</t>
  </si>
  <si>
    <t>LU0654558203</t>
  </si>
  <si>
    <t>LU0592692593</t>
  </si>
  <si>
    <t>LU0329592538</t>
  </si>
  <si>
    <t>LU0252965594</t>
  </si>
  <si>
    <t>LU0499858602</t>
  </si>
  <si>
    <t>LU1066049088</t>
  </si>
  <si>
    <t>LU0152884341</t>
  </si>
  <si>
    <t>HK0000081908</t>
  </si>
  <si>
    <t>LU0054450605</t>
  </si>
  <si>
    <t>LU1926172518</t>
  </si>
  <si>
    <t>LU1044375084</t>
  </si>
  <si>
    <t>HK0000213485</t>
  </si>
  <si>
    <t>LU0302644280</t>
  </si>
  <si>
    <t>LU0862451670</t>
  </si>
  <si>
    <t>LU0651984105</t>
  </si>
  <si>
    <t>LU0260870406</t>
  </si>
  <si>
    <t>HK0000264959</t>
  </si>
  <si>
    <t>LU1879616966</t>
  </si>
  <si>
    <t>HK0000304821</t>
  </si>
  <si>
    <t>LU0633140990</t>
  </si>
  <si>
    <t>LU1257007564</t>
  </si>
  <si>
    <t>LU1558490881</t>
  </si>
  <si>
    <t>LU0543330483</t>
  </si>
  <si>
    <t>LU1006076894</t>
  </si>
  <si>
    <t>LU0329678410</t>
  </si>
  <si>
    <t>LU0147384282</t>
  </si>
  <si>
    <t>LU0119063898</t>
  </si>
  <si>
    <t>HK0000081874</t>
  </si>
  <si>
    <t>HK0000081932</t>
  </si>
  <si>
    <t>LU0329678253</t>
  </si>
  <si>
    <t>LU0128522157</t>
  </si>
  <si>
    <t>LU0862451837</t>
  </si>
  <si>
    <t>LU0447611061</t>
  </si>
  <si>
    <t>LU0630298825</t>
  </si>
  <si>
    <t>LU0229939763</t>
  </si>
  <si>
    <t>LU1311311515</t>
  </si>
  <si>
    <t>KYG4923A2396</t>
  </si>
  <si>
    <t>LU1926172435</t>
  </si>
  <si>
    <t>LU1311311606</t>
  </si>
  <si>
    <t>LU0229940001</t>
  </si>
  <si>
    <t>LU1255915669</t>
  </si>
  <si>
    <t>LU1066049245</t>
  </si>
  <si>
    <t>LU0211327647</t>
  </si>
  <si>
    <t>LU0820562113</t>
  </si>
  <si>
    <t>LU0231458125</t>
  </si>
  <si>
    <t>LU1121113440</t>
  </si>
  <si>
    <t>LU0943347566</t>
  </si>
  <si>
    <t>LU0685229519</t>
  </si>
  <si>
    <t>LU0280435388</t>
  </si>
  <si>
    <t>LU0111453535</t>
  </si>
  <si>
    <t>LU0252969661</t>
  </si>
  <si>
    <t>LU0342028346</t>
  </si>
  <si>
    <t>LU1006074766</t>
  </si>
  <si>
    <t>LU0739342060</t>
  </si>
  <si>
    <t>LU0784385766</t>
  </si>
  <si>
    <t>LU0633142004</t>
  </si>
  <si>
    <t>HK0000434255</t>
  </si>
  <si>
    <t>LU1050568937</t>
  </si>
  <si>
    <t>LU1596580313</t>
  </si>
  <si>
    <t>LU1596580230</t>
  </si>
  <si>
    <t>LU0277197595</t>
  </si>
  <si>
    <t>LU0499858438</t>
  </si>
  <si>
    <t>LU0196696966</t>
  </si>
  <si>
    <t>LU0795380863</t>
  </si>
  <si>
    <t>LU0245446215</t>
  </si>
  <si>
    <t>LU1291192091</t>
  </si>
  <si>
    <t>HK0000264900</t>
  </si>
  <si>
    <t>LU0196697261</t>
  </si>
  <si>
    <t>LU0152928064</t>
  </si>
  <si>
    <t>LU1006074501</t>
  </si>
  <si>
    <t>LU2178858762</t>
  </si>
  <si>
    <t>LU1062143521</t>
  </si>
  <si>
    <t>LU1255916394</t>
  </si>
  <si>
    <t>LU0641242853</t>
  </si>
  <si>
    <t>LU0171289068</t>
  </si>
  <si>
    <t>LU0994605391</t>
  </si>
  <si>
    <t>LU1596579653</t>
  </si>
  <si>
    <t>LU0592692320</t>
  </si>
  <si>
    <t>LU0538203281</t>
  </si>
  <si>
    <t>LU2099027455</t>
  </si>
  <si>
    <t>LU0817816217</t>
  </si>
  <si>
    <t>LU0240613025</t>
  </si>
  <si>
    <t>LU0651985250</t>
  </si>
  <si>
    <t>LU2099827144</t>
  </si>
  <si>
    <t>HK0000126141</t>
  </si>
  <si>
    <t>LU0817816993</t>
  </si>
  <si>
    <t>LU1135363577</t>
  </si>
  <si>
    <t>LU0795381242</t>
  </si>
  <si>
    <t>LU2099824471</t>
  </si>
  <si>
    <t>CNE100002433</t>
  </si>
  <si>
    <t>LU0336301667</t>
  </si>
  <si>
    <t>LU0212925753</t>
  </si>
  <si>
    <t>LU0817815755</t>
  </si>
  <si>
    <t>LU1596579570</t>
  </si>
  <si>
    <t>LU1596579901</t>
  </si>
  <si>
    <t>LU1596579497</t>
  </si>
  <si>
    <t>LU0496365809</t>
  </si>
  <si>
    <t>LU0815115869</t>
  </si>
  <si>
    <t>LU0232560531</t>
  </si>
  <si>
    <t>HK0000061520</t>
  </si>
  <si>
    <t>LU0232528561</t>
  </si>
  <si>
    <t>HK0000264926</t>
  </si>
  <si>
    <t>LU1951435525</t>
  </si>
  <si>
    <t>LU0651986068</t>
  </si>
  <si>
    <t>LU1877504073</t>
  </si>
  <si>
    <t>LU2099028776</t>
  </si>
  <si>
    <t>LU1951435285</t>
  </si>
  <si>
    <t>LU0533024757</t>
  </si>
  <si>
    <t>LU0913883756</t>
  </si>
  <si>
    <t>LU0329591480</t>
  </si>
  <si>
    <t>LU0651985334</t>
  </si>
  <si>
    <t>LU1270847269</t>
  </si>
  <si>
    <t>LU0261945553</t>
  </si>
  <si>
    <t>LU0815118707</t>
  </si>
  <si>
    <t>LU0995084695</t>
  </si>
  <si>
    <t>LU0232559442</t>
  </si>
  <si>
    <t>LU1006080656</t>
  </si>
  <si>
    <t>LU0348802470</t>
  </si>
  <si>
    <t>LU1006080060</t>
  </si>
  <si>
    <t>LU0815118293</t>
  </si>
  <si>
    <t>IE00B79MWG54</t>
  </si>
  <si>
    <t>LU0828134204</t>
  </si>
  <si>
    <t>LU0651986142</t>
  </si>
  <si>
    <t>LU0346390601</t>
  </si>
  <si>
    <t>HK0000044609</t>
  </si>
  <si>
    <t>LU0911417367</t>
  </si>
  <si>
    <t>LU0837983864</t>
  </si>
  <si>
    <t>LU0147396450</t>
  </si>
  <si>
    <t>LU0211326839</t>
  </si>
  <si>
    <t>LU0171289225</t>
  </si>
  <si>
    <t>LU0814372206</t>
  </si>
  <si>
    <t>LU1523255922</t>
  </si>
  <si>
    <t>IE00B3BC9W00</t>
  </si>
  <si>
    <t>LU0336300859</t>
  </si>
  <si>
    <t>LU1124235752</t>
  </si>
  <si>
    <t>LU0651985417</t>
  </si>
  <si>
    <t>LU1070113664</t>
  </si>
  <si>
    <t>LU0499858511</t>
  </si>
  <si>
    <t>LU0633141709</t>
  </si>
  <si>
    <t>LU0819123356</t>
  </si>
  <si>
    <t>LU1124236131</t>
  </si>
  <si>
    <t>HK0000434248</t>
  </si>
  <si>
    <t>LU0854289690</t>
  </si>
  <si>
    <t>LU0784385337</t>
  </si>
  <si>
    <t>LU0837973634</t>
  </si>
  <si>
    <t>LU1003077408</t>
  </si>
  <si>
    <t>HK0000264892</t>
  </si>
  <si>
    <t>LU1010890371</t>
  </si>
  <si>
    <t>LU0651986225</t>
  </si>
  <si>
    <t>LU0261950470</t>
  </si>
  <si>
    <t>LU0887340254</t>
  </si>
  <si>
    <t>LU1596579067</t>
  </si>
  <si>
    <t>LU1596579224</t>
  </si>
  <si>
    <t>LU0327690631</t>
  </si>
  <si>
    <t>IE00BJSBDF37</t>
  </si>
  <si>
    <t>LU0289052622</t>
  </si>
  <si>
    <t>HK0000264918</t>
  </si>
  <si>
    <t>LU0266013803</t>
  </si>
  <si>
    <t>LU0533023510</t>
  </si>
  <si>
    <t>LU1021292880</t>
  </si>
  <si>
    <t>LU0637578534</t>
  </si>
  <si>
    <t>LU0819121731</t>
  </si>
  <si>
    <t>LU0152884184</t>
  </si>
  <si>
    <t>LU0622167517</t>
  </si>
  <si>
    <t>LU0193735411</t>
  </si>
  <si>
    <t>LU0396098781</t>
  </si>
  <si>
    <t>LU0164872284</t>
  </si>
  <si>
    <t>LU0124386052</t>
  </si>
  <si>
    <t>LU0219454989</t>
  </si>
  <si>
    <t>LU0633140131</t>
  </si>
  <si>
    <t>LU0449515922</t>
  </si>
  <si>
    <t>LU0211327480</t>
  </si>
  <si>
    <t>LU0232527241</t>
  </si>
  <si>
    <t>IE0009570106</t>
  </si>
  <si>
    <t>LU0815116750</t>
  </si>
  <si>
    <t>LU1127392469</t>
  </si>
  <si>
    <t>LU1062144925</t>
  </si>
  <si>
    <t>LU0147395726</t>
  </si>
  <si>
    <t>LU0252970081</t>
  </si>
  <si>
    <t>IE0031029477</t>
  </si>
  <si>
    <t>LU0261950983</t>
  </si>
  <si>
    <t>LU0633141964</t>
  </si>
  <si>
    <t>LU1124381143</t>
  </si>
  <si>
    <t>LU1021288268</t>
  </si>
  <si>
    <t>LU0302646574</t>
  </si>
  <si>
    <t>LU0964938608</t>
  </si>
  <si>
    <t>LU0533026299</t>
  </si>
  <si>
    <t>LU1523256144</t>
  </si>
  <si>
    <t>LU0482269908</t>
  </si>
  <si>
    <t>LU0110451464</t>
  </si>
  <si>
    <t>LU1127391495</t>
  </si>
  <si>
    <t>LU0235545182</t>
  </si>
  <si>
    <t>LU0823425912</t>
  </si>
  <si>
    <t>LU1062144412</t>
  </si>
  <si>
    <t>LU0231457747</t>
  </si>
  <si>
    <t>LU1129992480</t>
  </si>
  <si>
    <t>LU2099824125</t>
  </si>
  <si>
    <t>LU1301847155</t>
  </si>
  <si>
    <t>LU0252969406</t>
  </si>
  <si>
    <t>LU1278887523</t>
  </si>
  <si>
    <t>LU0327690045</t>
  </si>
  <si>
    <t>LU0300744165</t>
  </si>
  <si>
    <t>LU1278887796</t>
  </si>
  <si>
    <t>LU0348827899</t>
  </si>
  <si>
    <t>LU1190993664</t>
  </si>
  <si>
    <t>LU1951435871</t>
  </si>
  <si>
    <t>LU1156968403</t>
  </si>
  <si>
    <t>LU0348824870</t>
  </si>
  <si>
    <t>LU0784383803</t>
  </si>
  <si>
    <t>LU0784384876</t>
  </si>
  <si>
    <t>LU0266013472</t>
  </si>
  <si>
    <t>LU0633139125</t>
  </si>
  <si>
    <t>LU0746023042</t>
  </si>
  <si>
    <t>LU0532660536</t>
  </si>
  <si>
    <t>LU1062843344</t>
  </si>
  <si>
    <t>LU0815118889</t>
  </si>
  <si>
    <t>LU0944772804</t>
  </si>
  <si>
    <t>LU1282649497</t>
  </si>
  <si>
    <t>LU0784384363</t>
  </si>
  <si>
    <t>LU0949170343</t>
  </si>
  <si>
    <t>LU0815116081</t>
  </si>
  <si>
    <t>LU0232526946</t>
  </si>
  <si>
    <t>LU0949170426</t>
  </si>
  <si>
    <t>LU0828134469</t>
  </si>
  <si>
    <t>IE0008548988</t>
  </si>
  <si>
    <t>LU0147411861</t>
  </si>
  <si>
    <t>LU0203201768</t>
  </si>
  <si>
    <t>LU0342029823</t>
  </si>
  <si>
    <t>LU0828134899</t>
  </si>
  <si>
    <t>LU0856985162</t>
  </si>
  <si>
    <t>LU1002648548</t>
  </si>
  <si>
    <t>LU1373034344</t>
  </si>
  <si>
    <t>LU0203202063</t>
  </si>
  <si>
    <t>LU0949170269</t>
  </si>
  <si>
    <t>LU1373034187</t>
  </si>
  <si>
    <t>LU0532662664</t>
  </si>
  <si>
    <t>LU1003077663</t>
  </si>
  <si>
    <t>LU1218110499</t>
  </si>
  <si>
    <t>LU0219444832</t>
  </si>
  <si>
    <t>LU0342028775</t>
  </si>
  <si>
    <t>LU1003077580</t>
  </si>
  <si>
    <t>LU0645135756</t>
  </si>
  <si>
    <t>LU0348791418</t>
  </si>
  <si>
    <t>LU1075211430</t>
  </si>
  <si>
    <t>LU0219441499</t>
  </si>
  <si>
    <t>LU0348834242</t>
  </si>
  <si>
    <t>LU0110450813</t>
  </si>
  <si>
    <t>LU0871640123</t>
  </si>
  <si>
    <t>LU1002648894</t>
  </si>
  <si>
    <t>LU0856985089</t>
  </si>
  <si>
    <t>LU0324709806</t>
  </si>
  <si>
    <t>LU0482270666</t>
  </si>
  <si>
    <t>LU1127386735</t>
  </si>
  <si>
    <t>LU1297947639</t>
  </si>
  <si>
    <t>LU0232527324</t>
  </si>
  <si>
    <t>LU1239090977</t>
  </si>
  <si>
    <t>LU1097692237</t>
  </si>
  <si>
    <t>LU0110451209</t>
  </si>
  <si>
    <t>LU0797268264</t>
  </si>
  <si>
    <t>LU0212924608</t>
  </si>
  <si>
    <t>LU0817816308</t>
  </si>
  <si>
    <t>IE00B3NB3563</t>
  </si>
  <si>
    <t>LU0817817025</t>
  </si>
  <si>
    <t>LU0918141705</t>
  </si>
  <si>
    <t>LU0817815839</t>
  </si>
  <si>
    <t>LU1272325637</t>
  </si>
  <si>
    <t>LU0482270740</t>
  </si>
  <si>
    <t>LU1297947126</t>
  </si>
  <si>
    <t>LU0219442380</t>
  </si>
  <si>
    <t>LU0854296984</t>
  </si>
  <si>
    <t>LU0854297016</t>
  </si>
  <si>
    <t>LU0784383399</t>
  </si>
  <si>
    <t>HK0000284577</t>
  </si>
  <si>
    <t>LU1062143950</t>
  </si>
  <si>
    <t>LU0482270153</t>
  </si>
  <si>
    <t>LU1297947399</t>
  </si>
  <si>
    <t>LU1062143364</t>
  </si>
  <si>
    <t>LU0195660641</t>
  </si>
  <si>
    <t>LU0260864003</t>
  </si>
  <si>
    <t>LU0837972230</t>
  </si>
  <si>
    <t>LU0837972073</t>
  </si>
  <si>
    <t>LU0918141887</t>
  </si>
  <si>
    <t>LU0278911010</t>
  </si>
  <si>
    <t>LU0348814723</t>
  </si>
  <si>
    <t>LU2041721536</t>
  </si>
  <si>
    <t>LU0727847666</t>
  </si>
  <si>
    <t>IE00B1B80R65</t>
  </si>
  <si>
    <t>LU0482270237</t>
  </si>
  <si>
    <t>LU0147409709</t>
  </si>
  <si>
    <t>LU0815115604</t>
  </si>
  <si>
    <t>LU1282648689</t>
  </si>
  <si>
    <t>LU0759706764</t>
  </si>
  <si>
    <t>LU0589944569</t>
  </si>
  <si>
    <t>LU2099824711</t>
  </si>
  <si>
    <t>LU1951435103</t>
  </si>
  <si>
    <t>LU0533025135</t>
  </si>
  <si>
    <t>LU0345768153</t>
  </si>
  <si>
    <t>LU2090071189</t>
  </si>
  <si>
    <t>LU0865487044</t>
  </si>
  <si>
    <t>LU1939256001</t>
  </si>
  <si>
    <t>LU0345768740</t>
  </si>
  <si>
    <t>LU0815117998</t>
  </si>
  <si>
    <t>LU1097692153</t>
  </si>
  <si>
    <t>LU1912829659</t>
  </si>
  <si>
    <t>LU0147414618</t>
  </si>
  <si>
    <t>LU0203201842</t>
  </si>
  <si>
    <t>LU1075212677</t>
  </si>
  <si>
    <t>LU0212925324</t>
  </si>
  <si>
    <t>LU0219497525</t>
  </si>
  <si>
    <t>LU1373034260</t>
  </si>
  <si>
    <t>LU0203203384</t>
  </si>
  <si>
    <t>LU1005242950</t>
  </si>
  <si>
    <t>LU0219492567</t>
  </si>
  <si>
    <t>LU1062843690</t>
  </si>
  <si>
    <t>LU0784385501</t>
  </si>
  <si>
    <t>LU0188151178</t>
  </si>
  <si>
    <t>LU1105468828</t>
  </si>
  <si>
    <t>LU0828134113</t>
  </si>
  <si>
    <t>LU0356780857</t>
  </si>
  <si>
    <t>LU0219491759</t>
  </si>
  <si>
    <t>LU0344579056</t>
  </si>
  <si>
    <t>LU0784383472</t>
  </si>
  <si>
    <t>LU1023056556</t>
  </si>
  <si>
    <t>LU1036024161</t>
  </si>
  <si>
    <t>IE00B0JY6K42</t>
  </si>
  <si>
    <t>LU0815118533</t>
  </si>
  <si>
    <t>HK0000288529</t>
  </si>
  <si>
    <t>LU0893966894</t>
  </si>
  <si>
    <t>LU0854281440</t>
  </si>
  <si>
    <t>LU0193727749</t>
  </si>
  <si>
    <t>LU0210305115</t>
  </si>
  <si>
    <t>LU0893966621</t>
  </si>
  <si>
    <t>LU0854281366</t>
  </si>
  <si>
    <t>LU0893966977</t>
  </si>
  <si>
    <t>LU0011820056</t>
  </si>
  <si>
    <t>LU1294567109</t>
  </si>
  <si>
    <t>LU0817814519</t>
  </si>
  <si>
    <t>LU0384039318</t>
  </si>
  <si>
    <t>LU0544979205</t>
  </si>
  <si>
    <t>LU0544979460</t>
  </si>
  <si>
    <t>LU1043140745</t>
  </si>
  <si>
    <t>LU0172420597</t>
  </si>
  <si>
    <t>HK0000213634</t>
  </si>
  <si>
    <t>HK0000068285</t>
  </si>
  <si>
    <t>LU0278909543</t>
  </si>
  <si>
    <t>IE0049168572</t>
  </si>
  <si>
    <t>LU0219418679</t>
  </si>
  <si>
    <t>HK0000213592</t>
  </si>
  <si>
    <t>IE0004850503</t>
  </si>
  <si>
    <t>LU1127388780</t>
  </si>
  <si>
    <t>LU0566480462</t>
  </si>
  <si>
    <t>LU0168053600</t>
  </si>
  <si>
    <t>LU0939044607</t>
  </si>
  <si>
    <t>LU0717749021</t>
  </si>
  <si>
    <t>LU0384427166</t>
  </si>
  <si>
    <t>LU0784639964</t>
  </si>
  <si>
    <t>LU0384427752</t>
  </si>
  <si>
    <t>IE0030016467</t>
  </si>
  <si>
    <t>LU1442232507</t>
  </si>
  <si>
    <t>LU0219434361</t>
  </si>
  <si>
    <t>LU0795380350</t>
  </si>
  <si>
    <t>LU0147409378</t>
  </si>
  <si>
    <t>LU0251130802</t>
  </si>
  <si>
    <t>LU0345768823</t>
  </si>
  <si>
    <t>LU0110060430</t>
  </si>
  <si>
    <t>LU1282649141</t>
  </si>
  <si>
    <t>LU0918147579</t>
  </si>
  <si>
    <t>LU0630299476</t>
  </si>
  <si>
    <t>IE0033528492</t>
  </si>
  <si>
    <t>LU0413495739</t>
  </si>
  <si>
    <t>LU0135627338</t>
  </si>
  <si>
    <t>LU0147414535</t>
  </si>
  <si>
    <t>LU0171298564</t>
  </si>
  <si>
    <t>LU0200683885</t>
  </si>
  <si>
    <t>KYG4923A1141</t>
  </si>
  <si>
    <t>LU0651983552</t>
  </si>
  <si>
    <t>LU0759706095</t>
  </si>
  <si>
    <t>LU0200684008</t>
  </si>
  <si>
    <t>LU0893373133</t>
  </si>
  <si>
    <t>LU1350351141</t>
  </si>
  <si>
    <t>LU1350351224</t>
  </si>
  <si>
    <t>LU0231479717</t>
  </si>
  <si>
    <t>LU0886779783</t>
  </si>
  <si>
    <t>LU0231479477</t>
  </si>
  <si>
    <t>LU1313780410</t>
  </si>
  <si>
    <t>LU1282651634</t>
  </si>
  <si>
    <t>LU0323164250</t>
  </si>
  <si>
    <t>LU0837972669</t>
  </si>
  <si>
    <t>LU0837972826</t>
  </si>
  <si>
    <t>LU1322973550</t>
  </si>
  <si>
    <t>LU1349983426</t>
  </si>
  <si>
    <t>LU0648948544</t>
  </si>
  <si>
    <t>LU1022396367</t>
  </si>
  <si>
    <t>HK0000077773</t>
  </si>
  <si>
    <t>LU0633139471</t>
  </si>
  <si>
    <t>LU0823394779</t>
  </si>
  <si>
    <t>IE0003782467</t>
  </si>
  <si>
    <t>LU0633139802</t>
  </si>
  <si>
    <t>LU0168057262</t>
  </si>
  <si>
    <t>LU0784640038</t>
  </si>
  <si>
    <t>LU0212925241</t>
  </si>
  <si>
    <t>LU0411469827</t>
  </si>
  <si>
    <t>LU0749326731</t>
  </si>
  <si>
    <t>LU1481183025</t>
  </si>
  <si>
    <t>LU2041720645</t>
  </si>
  <si>
    <t>HK0000199692</t>
  </si>
  <si>
    <t>LU0533027693</t>
  </si>
  <si>
    <t>LU0231473439</t>
  </si>
  <si>
    <t>LU0149984626</t>
  </si>
  <si>
    <t>LU0651983636</t>
  </si>
  <si>
    <t>LU0533026612</t>
  </si>
  <si>
    <t>LU0837982460</t>
  </si>
  <si>
    <t>LU0837982205</t>
  </si>
  <si>
    <t>IE0032431581</t>
  </si>
  <si>
    <t>LU0411469744</t>
  </si>
  <si>
    <t>HK0000213626</t>
  </si>
  <si>
    <t>LU0846000320</t>
  </si>
  <si>
    <t>LU0759706418</t>
  </si>
  <si>
    <t>LU1282649067</t>
  </si>
  <si>
    <t>LU0384037296</t>
  </si>
  <si>
    <t>LU0765755177</t>
  </si>
  <si>
    <t>LU1350350846</t>
  </si>
  <si>
    <t>LU1350351067</t>
  </si>
  <si>
    <t>LU0204063647</t>
  </si>
  <si>
    <t>LU0200683703</t>
  </si>
  <si>
    <t>LU0801103085</t>
  </si>
  <si>
    <t>LU1350351497</t>
  </si>
  <si>
    <t>LU0496389577</t>
  </si>
  <si>
    <t>LU0348755371</t>
  </si>
  <si>
    <t>LU1129205529</t>
  </si>
  <si>
    <t>LU0865489503</t>
  </si>
  <si>
    <t>LU1350351570</t>
  </si>
  <si>
    <t>LU0544977688</t>
  </si>
  <si>
    <t>LU1282649810</t>
  </si>
  <si>
    <t>LU0200684180</t>
  </si>
  <si>
    <t>LU2041720306</t>
  </si>
  <si>
    <t>LU0147401631</t>
  </si>
  <si>
    <t>LU1926924660</t>
  </si>
  <si>
    <t>LU0544977415</t>
  </si>
  <si>
    <t>LU0457369972</t>
  </si>
  <si>
    <t>LU0651983719</t>
  </si>
  <si>
    <t>LU0149734781</t>
  </si>
  <si>
    <t>IE0034224299</t>
  </si>
  <si>
    <t>HK0000055746</t>
  </si>
  <si>
    <t>LU1733274473</t>
  </si>
  <si>
    <t>LU0503632449</t>
  </si>
  <si>
    <t>LU0503632282</t>
  </si>
  <si>
    <t>LU1133289592</t>
  </si>
  <si>
    <t>LU0119082419</t>
  </si>
  <si>
    <t>LU1304665596</t>
  </si>
  <si>
    <t>LU1282649653</t>
  </si>
  <si>
    <t>HK0000055613</t>
  </si>
  <si>
    <t>IE00B97MK230</t>
  </si>
  <si>
    <t>IE00B4WZJB45</t>
  </si>
  <si>
    <t>LU0231477265</t>
  </si>
  <si>
    <t>LU0231477182</t>
  </si>
  <si>
    <t>LU0204063720</t>
  </si>
  <si>
    <t>IE00BH4GHH87</t>
  </si>
  <si>
    <t>LU1363153740</t>
  </si>
  <si>
    <t>LU0413497198</t>
  </si>
  <si>
    <t>LU0837964724</t>
  </si>
  <si>
    <t>LU0837965291</t>
  </si>
  <si>
    <t>LU0261952922</t>
  </si>
  <si>
    <t>LU1086682371</t>
  </si>
  <si>
    <t>LU1377965386</t>
  </si>
  <si>
    <t>HK0000055787</t>
  </si>
  <si>
    <t>LU0147408487</t>
  </si>
  <si>
    <t>LU1301660244</t>
  </si>
  <si>
    <t>LU0147390172</t>
  </si>
  <si>
    <t>LU0759706251</t>
  </si>
  <si>
    <t>IE0004811224</t>
  </si>
  <si>
    <t>LU1733274390</t>
  </si>
  <si>
    <t>IE00B2PF5423</t>
  </si>
  <si>
    <t>LU1494630384</t>
  </si>
  <si>
    <t>LU0640798244</t>
  </si>
  <si>
    <t>LU1894109211</t>
  </si>
  <si>
    <t>LU0219431771</t>
  </si>
  <si>
    <t>IE00B97KM107</t>
  </si>
  <si>
    <t>LU0931136591</t>
  </si>
  <si>
    <t>LU0171289811</t>
  </si>
  <si>
    <t>LU1282649570</t>
  </si>
  <si>
    <t>LU0608807433</t>
  </si>
  <si>
    <t>LU0447608430</t>
  </si>
  <si>
    <t>LU1165979268</t>
  </si>
  <si>
    <t>LU1377965469</t>
  </si>
  <si>
    <t>IE00BH4GHG70</t>
  </si>
  <si>
    <t>LU0823394852</t>
  </si>
  <si>
    <t>LU0496389908</t>
  </si>
  <si>
    <t>HK0000257433</t>
  </si>
  <si>
    <t>LU0476875942</t>
  </si>
  <si>
    <t>LU0727489998</t>
  </si>
  <si>
    <t>LU0823394936</t>
  </si>
  <si>
    <t>LU0708699268</t>
  </si>
  <si>
    <t>LU1313187400</t>
  </si>
  <si>
    <t>LU0455925619</t>
  </si>
  <si>
    <t>LU1282649224</t>
  </si>
  <si>
    <t>LU0700851271</t>
  </si>
  <si>
    <t>LU1282649737</t>
  </si>
  <si>
    <t>LU1066048270</t>
  </si>
  <si>
    <t>LU0995082210</t>
  </si>
  <si>
    <t>LU0149984543</t>
  </si>
  <si>
    <t>LU1342920755</t>
  </si>
  <si>
    <t>LU0428352420</t>
  </si>
  <si>
    <t>HK0000199684</t>
  </si>
  <si>
    <t>LU0417103578</t>
  </si>
  <si>
    <t>LU0496389064</t>
  </si>
  <si>
    <t>LU0654560282</t>
  </si>
  <si>
    <t>LU0995084935</t>
  </si>
  <si>
    <t>LU0648982212</t>
  </si>
  <si>
    <t>LU0965088833</t>
  </si>
  <si>
    <t>LU0496388686</t>
  </si>
  <si>
    <t>IE0032834883</t>
  </si>
  <si>
    <t>LU0147401474</t>
  </si>
  <si>
    <t>LU0794788066</t>
  </si>
  <si>
    <t>IE00B067MR52</t>
  </si>
  <si>
    <t>LU0211977185</t>
  </si>
  <si>
    <t>LU1165978708</t>
  </si>
  <si>
    <t>KYG5800M1472</t>
  </si>
  <si>
    <t>LU1128926307</t>
  </si>
  <si>
    <t>LU1005415309</t>
  </si>
  <si>
    <t>HK0000257441</t>
  </si>
  <si>
    <t>LU0417516738</t>
  </si>
  <si>
    <t>IE0008368742</t>
  </si>
  <si>
    <t>IE00B031HY20</t>
  </si>
  <si>
    <t>LU0995084182</t>
  </si>
  <si>
    <t>LU0843951707</t>
  </si>
  <si>
    <t>LU1066048197</t>
  </si>
  <si>
    <t>LU0447610683</t>
  </si>
  <si>
    <t>LU1311290685</t>
  </si>
  <si>
    <t>LU1328247892</t>
  </si>
  <si>
    <t>HK0000257458</t>
  </si>
  <si>
    <t>LU0345758782</t>
  </si>
  <si>
    <t>LU0795476117</t>
  </si>
  <si>
    <t>LU1363153823</t>
  </si>
  <si>
    <t>KYG5800M1399</t>
  </si>
  <si>
    <t>HK0000038148</t>
  </si>
  <si>
    <t>LU0455925882</t>
  </si>
  <si>
    <t>LU1313187152</t>
  </si>
  <si>
    <t>LU1282651808</t>
  </si>
  <si>
    <t>LU2044937824</t>
  </si>
  <si>
    <t>LU0147408131</t>
  </si>
  <si>
    <t>IE0003895053</t>
  </si>
  <si>
    <t>LU0531876760</t>
  </si>
  <si>
    <t>LU1041599405</t>
  </si>
  <si>
    <t>LU0491817440</t>
  </si>
  <si>
    <t>IE00BJBYLT90</t>
  </si>
  <si>
    <t>LU0496384859</t>
  </si>
  <si>
    <t>LU0496384180</t>
  </si>
  <si>
    <t>LU0100600799</t>
  </si>
  <si>
    <t>LU0654560365</t>
  </si>
  <si>
    <t>LU0794788223</t>
  </si>
  <si>
    <t>IE0008374245</t>
  </si>
  <si>
    <t>LU0974360884</t>
  </si>
  <si>
    <t>LU0955864730</t>
  </si>
  <si>
    <t>LU0801102947</t>
  </si>
  <si>
    <t>LU1128926489</t>
  </si>
  <si>
    <t>LU0329678337</t>
  </si>
  <si>
    <t>LU0726980377</t>
  </si>
  <si>
    <t>LU1135520697</t>
  </si>
  <si>
    <t>LU2041720728</t>
  </si>
  <si>
    <t>LU0780246749</t>
  </si>
  <si>
    <t>HK0000495181</t>
  </si>
  <si>
    <t>LU0119176823</t>
  </si>
  <si>
    <t>HK0000284759</t>
  </si>
  <si>
    <t>LU0654560100</t>
  </si>
  <si>
    <t>LU0780246822</t>
  </si>
  <si>
    <t>LU2044938715</t>
  </si>
  <si>
    <t>LU0355302315</t>
  </si>
  <si>
    <t>LU0700851511</t>
  </si>
  <si>
    <t>LU0683596513</t>
  </si>
  <si>
    <t>HK0000284742</t>
  </si>
  <si>
    <t>HK0000199676</t>
  </si>
  <si>
    <t>LU0040709684</t>
  </si>
  <si>
    <t>LU0794788140</t>
  </si>
  <si>
    <t>LU0607220059</t>
  </si>
  <si>
    <t>LU1313186931</t>
  </si>
  <si>
    <t>LU0897029764</t>
  </si>
  <si>
    <t>LU1464647186</t>
  </si>
  <si>
    <t>LU0447610840</t>
  </si>
  <si>
    <t>LU0823039010</t>
  </si>
  <si>
    <t>LU2044938129</t>
  </si>
  <si>
    <t>LU0823038988</t>
  </si>
  <si>
    <t>LU0337787088</t>
  </si>
  <si>
    <t>HK0000317484</t>
  </si>
  <si>
    <t>LU0972618572</t>
  </si>
  <si>
    <t>LU1135520853</t>
  </si>
  <si>
    <t>LU0781528772</t>
  </si>
  <si>
    <t>LU0972618739</t>
  </si>
  <si>
    <t>LU0837981736</t>
  </si>
  <si>
    <t>LU0837981223</t>
  </si>
  <si>
    <t>LU0119086162</t>
  </si>
  <si>
    <t>LU0119085867</t>
  </si>
  <si>
    <t>LU0170475312</t>
  </si>
  <si>
    <t>LU1066048601</t>
  </si>
  <si>
    <t>LU0654560795</t>
  </si>
  <si>
    <t>LU0334663159</t>
  </si>
  <si>
    <t>LU1129765589</t>
  </si>
  <si>
    <t>LU0633230981</t>
  </si>
  <si>
    <t>LU0149537283</t>
  </si>
  <si>
    <t>HK0000288495</t>
  </si>
  <si>
    <t>LU0496388256</t>
  </si>
  <si>
    <t>LU0496387878</t>
  </si>
  <si>
    <t>LU0931136757</t>
  </si>
  <si>
    <t>LU1796207154</t>
  </si>
  <si>
    <t>LU1464647269</t>
  </si>
  <si>
    <t>LU1734212654</t>
  </si>
  <si>
    <t>LU0510758203</t>
  </si>
  <si>
    <t>LU1481183298</t>
  </si>
  <si>
    <t>LU0172419151</t>
  </si>
  <si>
    <t>LU0072845869</t>
  </si>
  <si>
    <t>LU0794787761</t>
  </si>
  <si>
    <t>LU0516398475</t>
  </si>
  <si>
    <t>LU1912617476</t>
  </si>
  <si>
    <t>HK0000495173</t>
  </si>
  <si>
    <t>LU0172401969</t>
  </si>
  <si>
    <t>LU0593537219</t>
  </si>
  <si>
    <t>LU1066048437</t>
  </si>
  <si>
    <t>HK0000288511</t>
  </si>
  <si>
    <t>LU0232525203</t>
  </si>
  <si>
    <t>LU1791447193</t>
  </si>
  <si>
    <t>LU0171284937</t>
  </si>
  <si>
    <t>LU1174055241</t>
  </si>
  <si>
    <t>LU1301846850</t>
  </si>
  <si>
    <t>LU0727491382</t>
  </si>
  <si>
    <t>LU0787777530</t>
  </si>
  <si>
    <t>LU0648978533</t>
  </si>
  <si>
    <t>LU0028119526</t>
  </si>
  <si>
    <t>LU0654559607</t>
  </si>
  <si>
    <t>LU0232525039</t>
  </si>
  <si>
    <t>IE0008368411</t>
  </si>
  <si>
    <t>LU0780246400</t>
  </si>
  <si>
    <t>IE00B031HW06</t>
  </si>
  <si>
    <t>LU0780246319</t>
  </si>
  <si>
    <t>LU2044938392</t>
  </si>
  <si>
    <t>LU0674994503</t>
  </si>
  <si>
    <t>LU0171290744</t>
  </si>
  <si>
    <t>LU0366776432</t>
  </si>
  <si>
    <t>LU0049195562</t>
  </si>
  <si>
    <t>LU0355301770</t>
  </si>
  <si>
    <t>LU0046675905</t>
  </si>
  <si>
    <t>HK0000317500</t>
  </si>
  <si>
    <t>LU0800111568</t>
  </si>
  <si>
    <t>LU0654560522</t>
  </si>
  <si>
    <t>LU0330917963</t>
  </si>
  <si>
    <t>LU0566486402</t>
  </si>
  <si>
    <t>LU0787777456</t>
  </si>
  <si>
    <t>LU0457370475</t>
  </si>
  <si>
    <t>LU0447610766</t>
  </si>
  <si>
    <t>LU0654561173</t>
  </si>
  <si>
    <t>LU0654560449</t>
  </si>
  <si>
    <t>LU0327381504</t>
  </si>
  <si>
    <t>LU0417516902</t>
  </si>
  <si>
    <t>HK0000288537</t>
  </si>
  <si>
    <t>HK0000096476</t>
  </si>
  <si>
    <t>LU0147389919</t>
  </si>
  <si>
    <t>LU1464646964</t>
  </si>
  <si>
    <t>LU1135521075</t>
  </si>
  <si>
    <t>LU0556616935</t>
  </si>
  <si>
    <t>LU0496386128</t>
  </si>
  <si>
    <t>LU0780247127</t>
  </si>
  <si>
    <t>LU1128926562</t>
  </si>
  <si>
    <t>LU0219423752</t>
  </si>
  <si>
    <t>HK0000288503</t>
  </si>
  <si>
    <t>LU0633231443</t>
  </si>
  <si>
    <t>LU0654559276</t>
  </si>
  <si>
    <t>LU1066048510</t>
  </si>
  <si>
    <t>LU1121113283</t>
  </si>
  <si>
    <t>LU0674994412</t>
  </si>
  <si>
    <t>LU1987872485</t>
  </si>
  <si>
    <t>LU0095035522</t>
  </si>
  <si>
    <t>LU0232535426</t>
  </si>
  <si>
    <t>IE00B237VG42</t>
  </si>
  <si>
    <t>LU0171284770</t>
  </si>
  <si>
    <t>LU0736563627</t>
  </si>
  <si>
    <t>LU0171285157</t>
  </si>
  <si>
    <t>LU0260870661</t>
  </si>
  <si>
    <t>IE0030165983</t>
  </si>
  <si>
    <t>LU0633140487</t>
  </si>
  <si>
    <t>LU0286668453</t>
  </si>
  <si>
    <t>LU0523222270</t>
  </si>
  <si>
    <t>LU0219422606</t>
  </si>
  <si>
    <t>LU0286669428</t>
  </si>
  <si>
    <t>LU0119109980</t>
  </si>
  <si>
    <t>LU0654560019</t>
  </si>
  <si>
    <t>LU0277197249</t>
  </si>
  <si>
    <t>LU0169910741</t>
  </si>
  <si>
    <t>LU0788519618</t>
  </si>
  <si>
    <t>IE00BJBYLS83</t>
  </si>
  <si>
    <t>LU0091433861</t>
  </si>
  <si>
    <t>LU0102830279</t>
  </si>
  <si>
    <t>LU0676280802</t>
  </si>
  <si>
    <t>LU0649033221</t>
  </si>
  <si>
    <t>LU1464647004</t>
  </si>
  <si>
    <t>LU0676280554</t>
  </si>
  <si>
    <t>LU1075207321</t>
  </si>
  <si>
    <t>LU0184630167</t>
  </si>
  <si>
    <t>LU0232525625</t>
  </si>
  <si>
    <t>LU1105448390</t>
  </si>
  <si>
    <t>LU0316493666</t>
  </si>
  <si>
    <t>LU0780251400</t>
  </si>
  <si>
    <t>LU0633139711</t>
  </si>
  <si>
    <t>LU0761598746</t>
  </si>
  <si>
    <t>HK0000434362</t>
  </si>
  <si>
    <t>LU0800111642</t>
  </si>
  <si>
    <t>LU0633139398</t>
  </si>
  <si>
    <t>LU0780246079</t>
  </si>
  <si>
    <t>HK0000096484</t>
  </si>
  <si>
    <t>LU0300740767</t>
  </si>
  <si>
    <t>HK0000200300</t>
  </si>
  <si>
    <t>LU0976572031</t>
  </si>
  <si>
    <t>LU0232535269</t>
  </si>
  <si>
    <t>LU1174055084</t>
  </si>
  <si>
    <t>LU0300741062</t>
  </si>
  <si>
    <t>LU0337786437</t>
  </si>
  <si>
    <t>LU1105448044</t>
  </si>
  <si>
    <t>LU0131126228</t>
  </si>
  <si>
    <t>LU0774943673</t>
  </si>
  <si>
    <t>LU0889220934</t>
  </si>
  <si>
    <t>LU0794787845</t>
  </si>
  <si>
    <t>LU0794787928</t>
  </si>
  <si>
    <t>LU0455925700</t>
  </si>
  <si>
    <t>LU0871578737</t>
  </si>
  <si>
    <t>LU0789505442</t>
  </si>
  <si>
    <t>LU0654560951</t>
  </si>
  <si>
    <t>LU0633230718</t>
  </si>
  <si>
    <t>LU0151266391</t>
  </si>
  <si>
    <t>LU0654560878</t>
  </si>
  <si>
    <t>LU0654559789</t>
  </si>
  <si>
    <t>LU0871578810</t>
  </si>
  <si>
    <t>LU0172401704</t>
  </si>
  <si>
    <t>LU0654559862</t>
  </si>
  <si>
    <t>LU0090841692</t>
  </si>
  <si>
    <t>LU0850060707</t>
  </si>
  <si>
    <t>LU0455925965</t>
  </si>
  <si>
    <t>LU0780246152</t>
  </si>
  <si>
    <t>LU0482910402</t>
  </si>
  <si>
    <t>HK0000421443</t>
  </si>
  <si>
    <t>HK0000421419</t>
  </si>
  <si>
    <t>LU0482910154</t>
  </si>
  <si>
    <t>HK0000421401</t>
  </si>
  <si>
    <t>CNE1000024K9</t>
  </si>
  <si>
    <t>LU1956130956</t>
  </si>
  <si>
    <t>LU0633139984</t>
  </si>
  <si>
    <t>LU0676280711</t>
  </si>
  <si>
    <t>LU1173936409</t>
  </si>
  <si>
    <t>LU0780247473</t>
  </si>
  <si>
    <t>CNE100002466</t>
  </si>
  <si>
    <t>LU0556617156</t>
  </si>
  <si>
    <t>LU0717748130</t>
  </si>
  <si>
    <t>LU1173936318</t>
  </si>
  <si>
    <t>LU0889565247</t>
  </si>
  <si>
    <t>LU0717748304</t>
  </si>
  <si>
    <t>LU0147389596</t>
  </si>
  <si>
    <t>LU0795385821</t>
  </si>
  <si>
    <t>LU0551719049</t>
  </si>
  <si>
    <t>LU0102830352</t>
  </si>
  <si>
    <t>LU0331284447</t>
  </si>
  <si>
    <t>LU1735825108</t>
  </si>
  <si>
    <t>LU0165076018</t>
  </si>
  <si>
    <t>LU0823414049</t>
  </si>
  <si>
    <t>LU0093505864</t>
  </si>
  <si>
    <t>LU0367026480</t>
  </si>
  <si>
    <t>LU0523223161</t>
  </si>
  <si>
    <t>LU0171270639</t>
  </si>
  <si>
    <t>LU0523223757</t>
  </si>
  <si>
    <t>LU0837972404</t>
  </si>
  <si>
    <t>LU0204061278</t>
  </si>
  <si>
    <t>LU0109402817</t>
  </si>
  <si>
    <t>LU0828132257</t>
  </si>
  <si>
    <t>LU0147389166</t>
  </si>
  <si>
    <t>LU0118259661</t>
  </si>
  <si>
    <t>LU0277197322</t>
  </si>
  <si>
    <t>LU0815114201</t>
  </si>
  <si>
    <t>HK0000200326</t>
  </si>
  <si>
    <t>HK0000200318</t>
  </si>
  <si>
    <t>LU0119110996</t>
  </si>
  <si>
    <t>IE00B97LZ362</t>
  </si>
  <si>
    <t>LU0717748056</t>
  </si>
  <si>
    <t>LU0337786866</t>
  </si>
  <si>
    <t>LU0717748213</t>
  </si>
  <si>
    <t>LU1735825017</t>
  </si>
  <si>
    <t>LU0633231286</t>
  </si>
  <si>
    <t>HK0000225919</t>
  </si>
  <si>
    <t>LU0654558625</t>
  </si>
  <si>
    <t>LU0523221975</t>
  </si>
  <si>
    <t>LU0736563387</t>
  </si>
  <si>
    <t>LU1057755800</t>
  </si>
  <si>
    <t>LU1912829493</t>
  </si>
  <si>
    <t>LU0839530044</t>
  </si>
  <si>
    <t>LU0654558468</t>
  </si>
  <si>
    <t>IE00B97RD747</t>
  </si>
  <si>
    <t>LU1746179701</t>
  </si>
  <si>
    <t>LU0780247630</t>
  </si>
  <si>
    <t>LU0125750504</t>
  </si>
  <si>
    <t>LU0654559193</t>
  </si>
  <si>
    <t>LU0331284363</t>
  </si>
  <si>
    <t>LU1504056372</t>
  </si>
  <si>
    <t>LU0633140057</t>
  </si>
  <si>
    <t>LU0307789528</t>
  </si>
  <si>
    <t>LU0482909909</t>
  </si>
  <si>
    <t>LU0232536317</t>
  </si>
  <si>
    <t>LU0404504754</t>
  </si>
  <si>
    <t>LU0171311680</t>
  </si>
  <si>
    <t>LU0889221072</t>
  </si>
  <si>
    <t>LU0119111028</t>
  </si>
  <si>
    <t>LU0147408305</t>
  </si>
  <si>
    <t>LU0607517579</t>
  </si>
  <si>
    <t>LU0277197678</t>
  </si>
  <si>
    <t>LU0948479406</t>
  </si>
  <si>
    <t>LU0980595713</t>
  </si>
  <si>
    <t>LU0523223088</t>
  </si>
  <si>
    <t>LU0348738526</t>
  </si>
  <si>
    <t>LU0119108156</t>
  </si>
  <si>
    <t>LU1617705824</t>
  </si>
  <si>
    <t>LU0164872797</t>
  </si>
  <si>
    <t>LU1746180113</t>
  </si>
  <si>
    <t>LU0098008088</t>
  </si>
  <si>
    <t>HK0000055761</t>
  </si>
  <si>
    <t>IE00B0169M10</t>
  </si>
  <si>
    <t>LU0235607636</t>
  </si>
  <si>
    <t>LU0850060616</t>
  </si>
  <si>
    <t>LU1746179966</t>
  </si>
  <si>
    <t>LU1649339626</t>
  </si>
  <si>
    <t>LU0246603467</t>
  </si>
  <si>
    <t>LU1770036389</t>
  </si>
  <si>
    <t>HK0000583127</t>
  </si>
  <si>
    <t>IE00B97HWB13</t>
  </si>
  <si>
    <t>LU0181996454</t>
  </si>
  <si>
    <t>LU0823413587</t>
  </si>
  <si>
    <t>LU0800107020</t>
  </si>
  <si>
    <t>LU0837964567</t>
  </si>
  <si>
    <t>LU0800106139</t>
  </si>
  <si>
    <t>LU0736563031</t>
  </si>
  <si>
    <t>LU0532659876</t>
  </si>
  <si>
    <t>LU1174053386</t>
  </si>
  <si>
    <t>LU0147394596</t>
  </si>
  <si>
    <t>LU1912829576</t>
  </si>
  <si>
    <t>HK0000079084</t>
  </si>
  <si>
    <t>LU0246608854</t>
  </si>
  <si>
    <t>LU1345484361</t>
  </si>
  <si>
    <t>LU0633139638</t>
  </si>
  <si>
    <t>LU0800106998</t>
  </si>
  <si>
    <t>LU0633139042</t>
  </si>
  <si>
    <t>LU0706718839</t>
  </si>
  <si>
    <t>LU0039217434</t>
  </si>
  <si>
    <t>LU0533017629</t>
  </si>
  <si>
    <t>LU0823415525</t>
  </si>
  <si>
    <t>LU1813267785</t>
  </si>
  <si>
    <t>LU0342030755</t>
  </si>
  <si>
    <t>LU0800105917</t>
  </si>
  <si>
    <t>LU0390710027</t>
  </si>
  <si>
    <t>LU0800106568</t>
  </si>
  <si>
    <t>LU0800106055</t>
  </si>
  <si>
    <t>LU0800105834</t>
  </si>
  <si>
    <t>LU0390710613</t>
  </si>
  <si>
    <t>HK0000213519</t>
  </si>
  <si>
    <t>LU1251922891</t>
  </si>
  <si>
    <t>LU0342029310</t>
  </si>
  <si>
    <t>KYG4923A2057</t>
  </si>
  <si>
    <t>LU1746179370</t>
  </si>
  <si>
    <t>LU0955863336</t>
  </si>
  <si>
    <t>LU0819768218</t>
  </si>
  <si>
    <t>LU0540923850</t>
  </si>
  <si>
    <t>LU0736563544</t>
  </si>
  <si>
    <t>LU0800106485</t>
  </si>
  <si>
    <t>LU0800106725</t>
  </si>
  <si>
    <t>LU1410565656</t>
  </si>
  <si>
    <t>LU0980597172</t>
  </si>
  <si>
    <t>LU0147394323</t>
  </si>
  <si>
    <t>HK0000138492</t>
  </si>
  <si>
    <t>LU0523223328</t>
  </si>
  <si>
    <t>LU0634319403</t>
  </si>
  <si>
    <t>LU0823413660</t>
  </si>
  <si>
    <t>IE00B5213400</t>
  </si>
  <si>
    <t>LU0234926953</t>
  </si>
  <si>
    <t>HK0000580313</t>
  </si>
  <si>
    <t>HK0000580289</t>
  </si>
  <si>
    <t>LU0119109048</t>
  </si>
  <si>
    <t>LU0654558542</t>
  </si>
  <si>
    <t>IE00B3S4M753</t>
  </si>
  <si>
    <t>LU1086681993</t>
  </si>
  <si>
    <t>LU0823426480</t>
  </si>
  <si>
    <t>LU0476877054</t>
  </si>
  <si>
    <t>LU0654558385</t>
  </si>
  <si>
    <t>LU0786738343</t>
  </si>
  <si>
    <t>LU0588546209</t>
  </si>
  <si>
    <t>LU0607517819</t>
  </si>
  <si>
    <t>LU0594556135</t>
  </si>
  <si>
    <t>LU0119109550</t>
  </si>
  <si>
    <t>LU0119108826</t>
  </si>
  <si>
    <t>LU1410565573</t>
  </si>
  <si>
    <t>LU0817816134</t>
  </si>
  <si>
    <t>LU0765755334</t>
  </si>
  <si>
    <t>LU0953506580</t>
  </si>
  <si>
    <t>LU0523222866</t>
  </si>
  <si>
    <t>LU1554042488</t>
  </si>
  <si>
    <t>LU0817817538</t>
  </si>
  <si>
    <t>LU0817816720</t>
  </si>
  <si>
    <t>LU0972617095</t>
  </si>
  <si>
    <t>LU0532994158</t>
  </si>
  <si>
    <t>LU2238339852</t>
  </si>
  <si>
    <t>LU0492942718</t>
  </si>
  <si>
    <t>LU0523223674</t>
  </si>
  <si>
    <t>LU1840778689</t>
  </si>
  <si>
    <t>LU1598307723</t>
  </si>
  <si>
    <t>HK0000580263</t>
  </si>
  <si>
    <t>LU0955867592</t>
  </si>
  <si>
    <t>LU0553431791</t>
  </si>
  <si>
    <t>HK0000213535</t>
  </si>
  <si>
    <t>LU1802242112</t>
  </si>
  <si>
    <t>LU1105988312</t>
  </si>
  <si>
    <t>LU0800106642</t>
  </si>
  <si>
    <t>LU0219454807</t>
  </si>
  <si>
    <t>LU1939255532</t>
  </si>
  <si>
    <t>LU0815114896</t>
  </si>
  <si>
    <t>HK0000213527</t>
  </si>
  <si>
    <t>HK0000669322</t>
  </si>
  <si>
    <t>LU0817818189</t>
  </si>
  <si>
    <t>LU2020567256</t>
  </si>
  <si>
    <t>LU0736563114</t>
  </si>
  <si>
    <t>LU0817817702</t>
  </si>
  <si>
    <t>LU0607518460</t>
  </si>
  <si>
    <t>LU0567130009</t>
  </si>
  <si>
    <t>HK0000039740</t>
  </si>
  <si>
    <t>LU1554042561</t>
  </si>
  <si>
    <t>LU0717748999</t>
  </si>
  <si>
    <t>LU0246609407</t>
  </si>
  <si>
    <t>LU1236619588</t>
  </si>
  <si>
    <t>LU0300745303</t>
  </si>
  <si>
    <t>LU0817817884</t>
  </si>
  <si>
    <t>LU1163226688</t>
  </si>
  <si>
    <t>HK0000421427</t>
  </si>
  <si>
    <t>LU1165978963</t>
  </si>
  <si>
    <t>HK0000421435</t>
  </si>
  <si>
    <t>LU1598307137</t>
  </si>
  <si>
    <t>LU0118316560</t>
  </si>
  <si>
    <t>HK0000084076</t>
  </si>
  <si>
    <t>LU0164853813</t>
  </si>
  <si>
    <t>LU0434360318</t>
  </si>
  <si>
    <t>LU0152981543</t>
  </si>
  <si>
    <t>LU0496389734</t>
  </si>
  <si>
    <t>HK0000284486</t>
  </si>
  <si>
    <t>LU1163226506</t>
  </si>
  <si>
    <t>LU1048484197</t>
  </si>
  <si>
    <t>LU0348831818</t>
  </si>
  <si>
    <t>LU0566481197</t>
  </si>
  <si>
    <t>LU0348832204</t>
  </si>
  <si>
    <t>HK0000357662</t>
  </si>
  <si>
    <t>LU0837971778</t>
  </si>
  <si>
    <t>LU0212924947</t>
  </si>
  <si>
    <t>LU0837971422</t>
  </si>
  <si>
    <t>LU0594555913</t>
  </si>
  <si>
    <t>LU1819532257</t>
  </si>
  <si>
    <t>LU1163226258</t>
  </si>
  <si>
    <t>LU1339317080</t>
  </si>
  <si>
    <t>LU0193743431</t>
  </si>
  <si>
    <t>LU0492942809</t>
  </si>
  <si>
    <t>LU0252652382</t>
  </si>
  <si>
    <t>IE00B2QNW999</t>
  </si>
  <si>
    <t>LU1598307301</t>
  </si>
  <si>
    <t>LU1987869341</t>
  </si>
  <si>
    <t>LU1282650230</t>
  </si>
  <si>
    <t>IE00B3BCB798</t>
  </si>
  <si>
    <t>LU1236619315</t>
  </si>
  <si>
    <t>LU0817814865</t>
  </si>
  <si>
    <t>LU0953506150</t>
  </si>
  <si>
    <t>LU2020567504</t>
  </si>
  <si>
    <t>LU0492942551</t>
  </si>
  <si>
    <t>HK0000349685</t>
  </si>
  <si>
    <t>LU1365166716</t>
  </si>
  <si>
    <t>LU1270847186</t>
  </si>
  <si>
    <t>LU0891471079</t>
  </si>
  <si>
    <t>LU1234671672</t>
  </si>
  <si>
    <t>LU0815114383</t>
  </si>
  <si>
    <t>LU1707064124</t>
  </si>
  <si>
    <t>LU0817818007</t>
  </si>
  <si>
    <t>LU0815945547</t>
  </si>
  <si>
    <t>LU1819532174</t>
  </si>
  <si>
    <t>LU1163226092</t>
  </si>
  <si>
    <t>LU0817817611</t>
  </si>
  <si>
    <t>LU0607518205</t>
  </si>
  <si>
    <t>LU0444869548</t>
  </si>
  <si>
    <t>LU1075208642</t>
  </si>
  <si>
    <t>LU1525503915</t>
  </si>
  <si>
    <t>LU0278910632</t>
  </si>
  <si>
    <t>LU0384427240</t>
  </si>
  <si>
    <t>LU0939044862</t>
  </si>
  <si>
    <t>LU0152980495</t>
  </si>
  <si>
    <t>LU0931136161</t>
  </si>
  <si>
    <t>LU0854288379</t>
  </si>
  <si>
    <t>LU0829539492</t>
  </si>
  <si>
    <t>LU0200680782</t>
  </si>
  <si>
    <t>LU1987869002</t>
  </si>
  <si>
    <t>LU1272399756</t>
  </si>
  <si>
    <t>LU0353649279</t>
  </si>
  <si>
    <t>LU0579955211</t>
  </si>
  <si>
    <t>LU0611394940</t>
  </si>
  <si>
    <t>LU1840778259</t>
  </si>
  <si>
    <t>LU0384427836</t>
  </si>
  <si>
    <t>LU0532660023</t>
  </si>
  <si>
    <t>LU1066047389</t>
  </si>
  <si>
    <t>LU0817814949</t>
  </si>
  <si>
    <t>LU2264183349</t>
  </si>
  <si>
    <t>LU0280467159</t>
  </si>
  <si>
    <t>HK0000580297</t>
  </si>
  <si>
    <t>HK0000186863</t>
  </si>
  <si>
    <t>LU1987813638</t>
  </si>
  <si>
    <t>LU0212924863</t>
  </si>
  <si>
    <t>LU1819532331</t>
  </si>
  <si>
    <t>LU0561508036</t>
  </si>
  <si>
    <t>LU0280465617</t>
  </si>
  <si>
    <t>LU0815945463</t>
  </si>
  <si>
    <t>LU0219441226</t>
  </si>
  <si>
    <t>LU0524292009</t>
  </si>
  <si>
    <t>LU0566480033</t>
  </si>
  <si>
    <t>LU1301655087</t>
  </si>
  <si>
    <t>HK0000580305</t>
  </si>
  <si>
    <t>LU0524292264</t>
  </si>
  <si>
    <t>LU0496389221</t>
  </si>
  <si>
    <t>LU0496388843</t>
  </si>
  <si>
    <t>IE00B179D857</t>
  </si>
  <si>
    <t>LU1679032661</t>
  </si>
  <si>
    <t>LU0843951616</t>
  </si>
  <si>
    <t>LU1679032315</t>
  </si>
  <si>
    <t>LU0925744665</t>
  </si>
  <si>
    <t>LU0307458686</t>
  </si>
  <si>
    <t>LU0532994315</t>
  </si>
  <si>
    <t>LU1066047207</t>
  </si>
  <si>
    <t>LU1802242039</t>
  </si>
  <si>
    <t>LU0700927352</t>
  </si>
  <si>
    <t>LU0447610337</t>
  </si>
  <si>
    <t>LU1270634519</t>
  </si>
  <si>
    <t>HK0000473303</t>
  </si>
  <si>
    <t>LU0717749294</t>
  </si>
  <si>
    <t>LU0152895628</t>
  </si>
  <si>
    <t>LU0200681830</t>
  </si>
  <si>
    <t>LU1840777954</t>
  </si>
  <si>
    <t>HK0000507407</t>
  </si>
  <si>
    <t>LU0533017892</t>
  </si>
  <si>
    <t>LU1525504053</t>
  </si>
  <si>
    <t>HK0000642030</t>
  </si>
  <si>
    <t>LU1048550328</t>
  </si>
  <si>
    <t>LU0200680436</t>
  </si>
  <si>
    <t>LU0844696616</t>
  </si>
  <si>
    <t>LU0496385401</t>
  </si>
  <si>
    <t>LU1270633115</t>
  </si>
  <si>
    <t>LU1270635672</t>
  </si>
  <si>
    <t>LU0579955484</t>
  </si>
  <si>
    <t>LU1270847004</t>
  </si>
  <si>
    <t>HK0000133071</t>
  </si>
  <si>
    <t>LU1270633545</t>
  </si>
  <si>
    <t>LU1066047975</t>
  </si>
  <si>
    <t>LU0844696459</t>
  </si>
  <si>
    <t>LU0260870588</t>
  </si>
  <si>
    <t>HK0000642048</t>
  </si>
  <si>
    <t>LU0649369997</t>
  </si>
  <si>
    <t>HK0000349875</t>
  </si>
  <si>
    <t>LU0496384693</t>
  </si>
  <si>
    <t>HK0000507415</t>
  </si>
  <si>
    <t>LU0815114979</t>
  </si>
  <si>
    <t>LU0219455796</t>
  </si>
  <si>
    <t>LU1350350507</t>
  </si>
  <si>
    <t>LU1097682865</t>
  </si>
  <si>
    <t>LU1069346739</t>
  </si>
  <si>
    <t>LU0155445546</t>
  </si>
  <si>
    <t>LU0172419748</t>
  </si>
  <si>
    <t>LU0496383968</t>
  </si>
  <si>
    <t>LU0353648891</t>
  </si>
  <si>
    <t>LU0773335681</t>
  </si>
  <si>
    <t>LU0762542818</t>
  </si>
  <si>
    <t>LU1361133488</t>
  </si>
  <si>
    <t>LU1069345178</t>
  </si>
  <si>
    <t>LU1350350416</t>
  </si>
  <si>
    <t>LU0447610501</t>
  </si>
  <si>
    <t>LU0342030086</t>
  </si>
  <si>
    <t>LU0939045240</t>
  </si>
  <si>
    <t>LU1089087933</t>
  </si>
  <si>
    <t>LU0231484121</t>
  </si>
  <si>
    <t>LU1483547078</t>
  </si>
  <si>
    <t>LU1066047892</t>
  </si>
  <si>
    <t>LU0611395160</t>
  </si>
  <si>
    <t>LU0939045083</t>
  </si>
  <si>
    <t>HK0000133055</t>
  </si>
  <si>
    <t>IE00B2N6FJ21</t>
  </si>
  <si>
    <t>LU0837970705</t>
  </si>
  <si>
    <t>LU0939043112</t>
  </si>
  <si>
    <t>LU0417103065</t>
  </si>
  <si>
    <t>LU0524291613</t>
  </si>
  <si>
    <t>LU0770104676</t>
  </si>
  <si>
    <t>LU0524291456</t>
  </si>
  <si>
    <t>LU0342028932</t>
  </si>
  <si>
    <t>LU1062843773</t>
  </si>
  <si>
    <t>LU1270634949</t>
  </si>
  <si>
    <t>LU0278453476</t>
  </si>
  <si>
    <t>LU0219491676</t>
  </si>
  <si>
    <t>LU1146625188</t>
  </si>
  <si>
    <t>IE00B0VPN716</t>
  </si>
  <si>
    <t>LU0568621022</t>
  </si>
  <si>
    <t>LU0568621618</t>
  </si>
  <si>
    <t>LU0165191387</t>
  </si>
  <si>
    <t>LU1130125955</t>
  </si>
  <si>
    <t>LU0280431049</t>
  </si>
  <si>
    <t>LU1451406505</t>
  </si>
  <si>
    <t>HK0000055621</t>
  </si>
  <si>
    <t>LU0931136328</t>
  </si>
  <si>
    <t>LU0871578497</t>
  </si>
  <si>
    <t>HK0000284650</t>
  </si>
  <si>
    <t>LU1066047462</t>
  </si>
  <si>
    <t>LU1350350762</t>
  </si>
  <si>
    <t>LU0654954816</t>
  </si>
  <si>
    <t>LU0762540952</t>
  </si>
  <si>
    <t>LU0762541174</t>
  </si>
  <si>
    <t>LU0669553462</t>
  </si>
  <si>
    <t>IE00B19Z6R17</t>
  </si>
  <si>
    <t>LU0669553546</t>
  </si>
  <si>
    <t>HK0000133063</t>
  </si>
  <si>
    <t>CNE100002490</t>
  </si>
  <si>
    <t>CNE1000025V3</t>
  </si>
  <si>
    <t>IE00B19Z6M61</t>
  </si>
  <si>
    <t>IE0034205421</t>
  </si>
  <si>
    <t>HK0000201613</t>
  </si>
  <si>
    <t>LU0229951891</t>
  </si>
  <si>
    <t>LU1350350259</t>
  </si>
  <si>
    <t>LU1350350689</t>
  </si>
  <si>
    <t>LU0331287036</t>
  </si>
  <si>
    <t>HK0000201621</t>
  </si>
  <si>
    <t>LU0807188452</t>
  </si>
  <si>
    <t>LU0871578570</t>
  </si>
  <si>
    <t>LU0496388090</t>
  </si>
  <si>
    <t>LU1350350333</t>
  </si>
  <si>
    <t>LU0954274998</t>
  </si>
  <si>
    <t>LU0261953490</t>
  </si>
  <si>
    <t>LU0219434288</t>
  </si>
  <si>
    <t>LU0531877578</t>
  </si>
  <si>
    <t>LU0807187728</t>
  </si>
  <si>
    <t>LU0817816480</t>
  </si>
  <si>
    <t>LU1105448713</t>
  </si>
  <si>
    <t>LU0800597873</t>
  </si>
  <si>
    <t>LU0688581437</t>
  </si>
  <si>
    <t>HK0000284478</t>
  </si>
  <si>
    <t>LU0095030564</t>
  </si>
  <si>
    <t>LU0654558112</t>
  </si>
  <si>
    <t>LU0219442893</t>
  </si>
  <si>
    <t>LU1105448556</t>
  </si>
  <si>
    <t>LU0798789102</t>
  </si>
  <si>
    <t>LU0817817298</t>
  </si>
  <si>
    <t>LU0135992468</t>
  </si>
  <si>
    <t>LU0136043808</t>
  </si>
  <si>
    <t>LU0982017773</t>
  </si>
  <si>
    <t>LU0280466938</t>
  </si>
  <si>
    <t>LU0817815912</t>
  </si>
  <si>
    <t>LU0865490261</t>
  </si>
  <si>
    <t>IE00B2NN6340</t>
  </si>
  <si>
    <t>HK0000073939</t>
  </si>
  <si>
    <t>LU0297945965</t>
  </si>
  <si>
    <t>LU1105448473</t>
  </si>
  <si>
    <t>LU0329591720</t>
  </si>
  <si>
    <t>LU0532656260</t>
  </si>
  <si>
    <t>LU0823413074</t>
  </si>
  <si>
    <t>LU0823413157</t>
  </si>
  <si>
    <t>IE00B3YV8M70</t>
  </si>
  <si>
    <t>LU0200681673</t>
  </si>
  <si>
    <t>LU0090845503</t>
  </si>
  <si>
    <t>LU1789408561</t>
  </si>
  <si>
    <t>LU0156897653</t>
  </si>
  <si>
    <t>HK0000244340</t>
  </si>
  <si>
    <t>LU0447610410</t>
  </si>
  <si>
    <t>LU0154237738</t>
  </si>
  <si>
    <t>LU0532656856</t>
  </si>
  <si>
    <t>LU0219443354</t>
  </si>
  <si>
    <t>LU0800572884</t>
  </si>
  <si>
    <t>LU1596800703</t>
  </si>
  <si>
    <t>LU1303741588</t>
  </si>
  <si>
    <t>LU0314109678</t>
  </si>
  <si>
    <t>LU0266010379</t>
  </si>
  <si>
    <t>HK0000434297</t>
  </si>
  <si>
    <t>LU0266010452</t>
  </si>
  <si>
    <t>HK0000317468</t>
  </si>
  <si>
    <t>LU1002649942</t>
  </si>
  <si>
    <t>LU1066047629</t>
  </si>
  <si>
    <t>LU0345758279</t>
  </si>
  <si>
    <t>LU0297947409</t>
  </si>
  <si>
    <t>LU0213069676</t>
  </si>
  <si>
    <t>HK0000244399</t>
  </si>
  <si>
    <t>LU0119099496</t>
  </si>
  <si>
    <t>LU0200681327</t>
  </si>
  <si>
    <t>LU0814370507</t>
  </si>
  <si>
    <t>LU0420068404</t>
  </si>
  <si>
    <t>LU0496386631</t>
  </si>
  <si>
    <t>LU1282650669</t>
  </si>
  <si>
    <t>LU0278912091</t>
  </si>
  <si>
    <t>LU0800731944</t>
  </si>
  <si>
    <t>LU0640798830</t>
  </si>
  <si>
    <t>LU0345759590</t>
  </si>
  <si>
    <t>LU0345759160</t>
  </si>
  <si>
    <t>KYG4923A1976</t>
  </si>
  <si>
    <t>LU0766124985</t>
  </si>
  <si>
    <t>IE00B67GCC88</t>
  </si>
  <si>
    <t>LU0278930077</t>
  </si>
  <si>
    <t>LU0278930234</t>
  </si>
  <si>
    <t>LU0476876163</t>
  </si>
  <si>
    <t>LU0798789284</t>
  </si>
  <si>
    <t>IE00B0VPN609</t>
  </si>
  <si>
    <t>HK0000087129</t>
  </si>
  <si>
    <t>LU0708995583</t>
  </si>
  <si>
    <t>LU0807187991</t>
  </si>
  <si>
    <t>LU0157312140</t>
  </si>
  <si>
    <t>LU0837979086</t>
  </si>
  <si>
    <t>LU0095024591</t>
  </si>
  <si>
    <t>LU0807188023</t>
  </si>
  <si>
    <t>LU0102828612</t>
  </si>
  <si>
    <t>LU0345758865</t>
  </si>
  <si>
    <t>LU0568620131</t>
  </si>
  <si>
    <t>LU0955868137</t>
  </si>
  <si>
    <t>LU1002649512</t>
  </si>
  <si>
    <t>LU1282650586</t>
  </si>
  <si>
    <t>HK0000317450</t>
  </si>
  <si>
    <t>HK0000317518</t>
  </si>
  <si>
    <t>HK0000357688</t>
  </si>
  <si>
    <t>LU0266009959</t>
  </si>
  <si>
    <t>LU0568620560</t>
  </si>
  <si>
    <t>LU0213068272</t>
  </si>
  <si>
    <t>LU0173638916</t>
  </si>
  <si>
    <t>LU0259545720</t>
  </si>
  <si>
    <t>LU0095030648</t>
  </si>
  <si>
    <t>LU0135992385</t>
  </si>
  <si>
    <t>LU0044957990</t>
  </si>
  <si>
    <t>LU1282650404</t>
  </si>
  <si>
    <t>LU0136043394</t>
  </si>
  <si>
    <t>HK0000357621</t>
  </si>
  <si>
    <t>LU0806577812</t>
  </si>
  <si>
    <t>IE00B29SXJ89</t>
  </si>
  <si>
    <t>LU0329592371</t>
  </si>
  <si>
    <t>LU0193739165</t>
  </si>
  <si>
    <t>LU1146623480</t>
  </si>
  <si>
    <t>LU1130125799</t>
  </si>
  <si>
    <t>LU0420068156</t>
  </si>
  <si>
    <t>LU0800572702</t>
  </si>
  <si>
    <t>LU1105988072</t>
  </si>
  <si>
    <t>LU0152895545</t>
  </si>
  <si>
    <t>LU1282650313</t>
  </si>
  <si>
    <t>HK0000357639</t>
  </si>
  <si>
    <t>LU0807188379</t>
  </si>
  <si>
    <t>LU0155447161</t>
  </si>
  <si>
    <t>LU0800732082</t>
  </si>
  <si>
    <t>LU0854294187</t>
  </si>
  <si>
    <t>LU1282650156</t>
  </si>
  <si>
    <t>LU0854294005</t>
  </si>
  <si>
    <t>HK0000133089</t>
  </si>
  <si>
    <t>LU0118255248</t>
  </si>
  <si>
    <t>LU0119100179</t>
  </si>
  <si>
    <t>LU0941570995</t>
  </si>
  <si>
    <t>LU0817814600</t>
  </si>
  <si>
    <t>LU0839528907</t>
  </si>
  <si>
    <t>LU0093503810</t>
  </si>
  <si>
    <t>IE00BH4GHK17</t>
  </si>
  <si>
    <t>LU1196529876</t>
  </si>
  <si>
    <t>LU1774149642</t>
  </si>
  <si>
    <t>LU1481183538</t>
  </si>
  <si>
    <t>LU0331289081</t>
  </si>
  <si>
    <t>HK0000357670</t>
  </si>
  <si>
    <t>HK0000434289</t>
  </si>
  <si>
    <t>LU0119100252</t>
  </si>
  <si>
    <t>LU0219495313</t>
  </si>
  <si>
    <t>HK0000134921</t>
  </si>
  <si>
    <t>LU0172403825</t>
  </si>
  <si>
    <t>KYG4923A1307</t>
  </si>
  <si>
    <t>LU1774149725</t>
  </si>
  <si>
    <t>LU0227145975</t>
  </si>
  <si>
    <t>LU0278457204</t>
  </si>
  <si>
    <t>LU1252823189</t>
  </si>
  <si>
    <t>LU0267388220</t>
  </si>
  <si>
    <t>LU0854292488</t>
  </si>
  <si>
    <t>LU0219455952</t>
  </si>
  <si>
    <t>LU0172393414</t>
  </si>
  <si>
    <t>LU0854292561</t>
  </si>
  <si>
    <t>HK0000102936</t>
  </si>
  <si>
    <t>LU0172394222</t>
  </si>
  <si>
    <t>LU0231480137</t>
  </si>
  <si>
    <t>LU0231480053</t>
  </si>
  <si>
    <t>IE00BH4GHJ02</t>
  </si>
  <si>
    <t>LU1031141283</t>
  </si>
  <si>
    <t>LU0368266499</t>
  </si>
  <si>
    <t>LU1002648381</t>
  </si>
  <si>
    <t>LU1005224032</t>
  </si>
  <si>
    <t>LU0837980761</t>
  </si>
  <si>
    <t>LU0837981066</t>
  </si>
  <si>
    <t>LU0249367086</t>
  </si>
  <si>
    <t>LU0998665607</t>
  </si>
  <si>
    <t>LU0219496048</t>
  </si>
  <si>
    <t>LU0854286837</t>
  </si>
  <si>
    <t>LU0854286910</t>
  </si>
  <si>
    <t>LU1410565227</t>
  </si>
  <si>
    <t>LU0122614208</t>
  </si>
  <si>
    <t>HK0000317476</t>
  </si>
  <si>
    <t>LU0111478441</t>
  </si>
  <si>
    <t>LU1311290768</t>
  </si>
  <si>
    <t>LU0345764244</t>
  </si>
  <si>
    <t>IE0000268916</t>
  </si>
  <si>
    <t>LU1288049783</t>
  </si>
  <si>
    <t>HK0000132313</t>
  </si>
  <si>
    <t>LU0854914826</t>
  </si>
  <si>
    <t>IE00B29SXG58</t>
  </si>
  <si>
    <t>HK0000132305</t>
  </si>
  <si>
    <t>LU0329592702</t>
  </si>
  <si>
    <t>HK0000105533</t>
  </si>
  <si>
    <t>HK0000127420</t>
  </si>
  <si>
    <t>HK0000055597</t>
  </si>
  <si>
    <t>LU1010890967</t>
  </si>
  <si>
    <t>LU0397279356</t>
  </si>
  <si>
    <t>LU1719994722</t>
  </si>
  <si>
    <t>IE00BM95BG26</t>
  </si>
  <si>
    <t>LU0260863377</t>
  </si>
  <si>
    <t>LU0266009793</t>
  </si>
  <si>
    <t>LU0412230061</t>
  </si>
  <si>
    <t>LU0063728728</t>
  </si>
  <si>
    <t>HK0000257383</t>
  </si>
  <si>
    <t>LU0204063480</t>
  </si>
  <si>
    <t>IE0032149506</t>
  </si>
  <si>
    <t>LU1105988239</t>
  </si>
  <si>
    <t>LU1494630897</t>
  </si>
  <si>
    <t>LU1225731170</t>
  </si>
  <si>
    <t>LU0173640730</t>
  </si>
  <si>
    <t>LU0069950631</t>
  </si>
  <si>
    <t>LU0162660350</t>
  </si>
  <si>
    <t>LU0539799808</t>
  </si>
  <si>
    <t>HK0000349677</t>
  </si>
  <si>
    <t>LU0012182126</t>
  </si>
  <si>
    <t>LU0925121005</t>
  </si>
  <si>
    <t>LU1696593208</t>
  </si>
  <si>
    <t>LU0012182399</t>
  </si>
  <si>
    <t>LU0102828885</t>
  </si>
  <si>
    <t>LU0095025994</t>
  </si>
  <si>
    <t>LU0093504115</t>
  </si>
  <si>
    <t>LU0095024674</t>
  </si>
  <si>
    <t>LU1303224171</t>
  </si>
  <si>
    <t>LU0249332619</t>
  </si>
  <si>
    <t>LU1062141749</t>
  </si>
  <si>
    <t>LU0854295408</t>
  </si>
  <si>
    <t>LU0249332452</t>
  </si>
  <si>
    <t>LU1829349411</t>
  </si>
  <si>
    <t>HK0000500998</t>
  </si>
  <si>
    <t>LU0219444758</t>
  </si>
  <si>
    <t>LU0476876833</t>
  </si>
  <si>
    <t>LU0147399801</t>
  </si>
  <si>
    <t>IE00B4Y6F282</t>
  </si>
  <si>
    <t>LU0195951966</t>
  </si>
  <si>
    <t>IE00BZC0S080</t>
  </si>
  <si>
    <t>LU0611396218</t>
  </si>
  <si>
    <t>LU0174564749</t>
  </si>
  <si>
    <t>LU0278457469</t>
  </si>
  <si>
    <t>LU1196530296</t>
  </si>
  <si>
    <t>KYG5800M1134</t>
  </si>
  <si>
    <t>HK0000349560</t>
  </si>
  <si>
    <t>LU0367026308</t>
  </si>
  <si>
    <t>HK0000132297</t>
  </si>
  <si>
    <t>LU0397279430</t>
  </si>
  <si>
    <t>HK0000357647</t>
  </si>
  <si>
    <t>LU0897029681</t>
  </si>
  <si>
    <t>LU0897029509</t>
  </si>
  <si>
    <t>LU1105988155</t>
  </si>
  <si>
    <t>LU0125948280</t>
  </si>
  <si>
    <t>LU1075210382</t>
  </si>
  <si>
    <t>HK0000349545</t>
  </si>
  <si>
    <t>LU0219455879</t>
  </si>
  <si>
    <t>HK0000349594</t>
  </si>
  <si>
    <t>LU0125948108</t>
  </si>
  <si>
    <t>HK0000600269</t>
  </si>
  <si>
    <t>LU1301659741</t>
  </si>
  <si>
    <t>LU0580551074</t>
  </si>
  <si>
    <t>LU0172418690</t>
  </si>
  <si>
    <t>LU0536402737</t>
  </si>
  <si>
    <t>KYG5800M1050</t>
  </si>
  <si>
    <t>HK0000349578</t>
  </si>
  <si>
    <t>LU2210775719</t>
  </si>
  <si>
    <t>HK0000349552</t>
  </si>
  <si>
    <t>LU0305393034</t>
  </si>
  <si>
    <t>LU0622167608</t>
  </si>
  <si>
    <t>LU0622167780</t>
  </si>
  <si>
    <t>LU0162659931</t>
  </si>
  <si>
    <t>LU0471471150</t>
  </si>
  <si>
    <t>LU0266010296</t>
  </si>
  <si>
    <t>LU0195953152</t>
  </si>
  <si>
    <t>HK0000073368</t>
  </si>
  <si>
    <t>LU0727846858</t>
  </si>
  <si>
    <t>LU0147388606</t>
  </si>
  <si>
    <t>LU0955864656</t>
  </si>
  <si>
    <t>LU1297938562</t>
  </si>
  <si>
    <t>LU0890789463</t>
  </si>
  <si>
    <t>LU0854295077</t>
  </si>
  <si>
    <t>LU0348825687</t>
  </si>
  <si>
    <t>LU0035308682</t>
  </si>
  <si>
    <t>LU0987183380</t>
  </si>
  <si>
    <t>LU1075213055</t>
  </si>
  <si>
    <t>LU0345764590</t>
  </si>
  <si>
    <t>LU0184696853</t>
  </si>
  <si>
    <t>LU0499112034</t>
  </si>
  <si>
    <t>LU0367026134</t>
  </si>
  <si>
    <t>LU0893349695</t>
  </si>
  <si>
    <t>LU0942972737</t>
  </si>
  <si>
    <t>LU0367026217</t>
  </si>
  <si>
    <t>LU0416337789</t>
  </si>
  <si>
    <t>LU0194436803</t>
  </si>
  <si>
    <t>IE0031295045</t>
  </si>
  <si>
    <t>LU0476943708</t>
  </si>
  <si>
    <t>HK0000244373</t>
  </si>
  <si>
    <t>LU0708994347</t>
  </si>
  <si>
    <t>LU1868822021</t>
  </si>
  <si>
    <t>LU0875411851</t>
  </si>
  <si>
    <t>LU0278459671</t>
  </si>
  <si>
    <t>LU0476943963</t>
  </si>
  <si>
    <t>LU0774780943</t>
  </si>
  <si>
    <t>LU1252825127</t>
  </si>
  <si>
    <t>LU0345761810</t>
  </si>
  <si>
    <t>LU0147399470</t>
  </si>
  <si>
    <t>LU1202112857</t>
  </si>
  <si>
    <t>HK0000349586</t>
  </si>
  <si>
    <t>LU0012053665</t>
  </si>
  <si>
    <t>LU0228367909</t>
  </si>
  <si>
    <t>LU0147385842</t>
  </si>
  <si>
    <t>LU0278461065</t>
  </si>
  <si>
    <t>LU0345762206</t>
  </si>
  <si>
    <t>LU0240653914</t>
  </si>
  <si>
    <t>LU0893349422</t>
  </si>
  <si>
    <t>IE0000376446</t>
  </si>
  <si>
    <t>LU0219497368</t>
  </si>
  <si>
    <t>LU0246601925</t>
  </si>
  <si>
    <t>HK0000055654</t>
  </si>
  <si>
    <t>HK0000244407</t>
  </si>
  <si>
    <t>LU1075212834</t>
  </si>
  <si>
    <t>HK0000244381</t>
  </si>
  <si>
    <t>LU0219443438</t>
  </si>
  <si>
    <t>LU0893349349</t>
  </si>
  <si>
    <t>LU0219442976</t>
  </si>
  <si>
    <t>IE00B4Y6F514</t>
  </si>
  <si>
    <t>LU0305393620</t>
  </si>
  <si>
    <t>LU0151269817</t>
  </si>
  <si>
    <t>LU0165106534</t>
  </si>
  <si>
    <t>IE00BKF2S627</t>
  </si>
  <si>
    <t>LU0269667100</t>
  </si>
  <si>
    <t>HK0000244365</t>
  </si>
  <si>
    <t>LU0147399041</t>
  </si>
  <si>
    <t>LU1915136573</t>
  </si>
  <si>
    <t>LU0683599616</t>
  </si>
  <si>
    <t>LU0330917880</t>
  </si>
  <si>
    <t>LU1746179610</t>
  </si>
  <si>
    <t>LU1746180030</t>
  </si>
  <si>
    <t>LU0478345209</t>
  </si>
  <si>
    <t>LU0259534013</t>
  </si>
  <si>
    <t>LU0996662267</t>
  </si>
  <si>
    <t>HK0000244357</t>
  </si>
  <si>
    <t>LU0184697075</t>
  </si>
  <si>
    <t>LU0785308635</t>
  </si>
  <si>
    <t>LU1912617559</t>
  </si>
  <si>
    <t>LU0259534526</t>
  </si>
  <si>
    <t>LU0259520145</t>
  </si>
  <si>
    <t>LU0162661242</t>
  </si>
  <si>
    <t>LU0927678507</t>
  </si>
  <si>
    <t>LU1746179883</t>
  </si>
  <si>
    <t>KYG9317Q1047</t>
  </si>
  <si>
    <t>LU0496364315</t>
  </si>
  <si>
    <t>LU2115107810</t>
  </si>
  <si>
    <t>LU0683599889</t>
  </si>
  <si>
    <t>LU0545564113</t>
  </si>
  <si>
    <t>LU0152639208</t>
  </si>
  <si>
    <t>LU0152638903</t>
  </si>
  <si>
    <t>LU0450468698</t>
  </si>
  <si>
    <t>LU0259519725</t>
  </si>
  <si>
    <t>LU0259519642</t>
  </si>
  <si>
    <t>LU0316493153</t>
  </si>
  <si>
    <t>LU1254612390</t>
  </si>
  <si>
    <t>LU0837981900</t>
  </si>
  <si>
    <t>LU0908660441</t>
  </si>
  <si>
    <t>LU0149734195</t>
  </si>
  <si>
    <t>LU0165076109</t>
  </si>
  <si>
    <t>LU0376989207</t>
  </si>
  <si>
    <t>LU0246606130</t>
  </si>
  <si>
    <t>LU0496364232</t>
  </si>
  <si>
    <t>LU0246605678</t>
  </si>
  <si>
    <t>HK0000216942</t>
  </si>
  <si>
    <t>HK0000257375</t>
  </si>
  <si>
    <t>LU0607521332</t>
  </si>
  <si>
    <t>LU0996661962</t>
  </si>
  <si>
    <t>LU1297946078</t>
  </si>
  <si>
    <t>LU1830905425</t>
  </si>
  <si>
    <t>LU0416337607</t>
  </si>
  <si>
    <t>LU0115142274</t>
  </si>
  <si>
    <t>HK0000642055</t>
  </si>
  <si>
    <t>LU0837970457</t>
  </si>
  <si>
    <t>LU0278457972</t>
  </si>
  <si>
    <t>LU0147385503</t>
  </si>
  <si>
    <t>IE00BKF2S510</t>
  </si>
  <si>
    <t>LU1481107198</t>
  </si>
  <si>
    <t>LU0800109661</t>
  </si>
  <si>
    <t>HK0000439668</t>
  </si>
  <si>
    <t>LU0683598212</t>
  </si>
  <si>
    <t>HK0000378304</t>
  </si>
  <si>
    <t>LU1770034509</t>
  </si>
  <si>
    <t>LU0482498259</t>
  </si>
  <si>
    <t>GB00BF0GX477</t>
  </si>
  <si>
    <t>LU1297945930</t>
  </si>
  <si>
    <t>LU0487189069</t>
  </si>
  <si>
    <t>GB00B80QGN87</t>
  </si>
  <si>
    <t>LU0823388292</t>
  </si>
  <si>
    <t>GB00B80QGM70</t>
  </si>
  <si>
    <t>LU0683598568</t>
  </si>
  <si>
    <t>LU0210532528</t>
  </si>
  <si>
    <t>LU1746179297</t>
  </si>
  <si>
    <t>LU0760711878</t>
  </si>
  <si>
    <t>LU0800109406</t>
  </si>
  <si>
    <t>GB00BF0GX360</t>
  </si>
  <si>
    <t>HK0000216926</t>
  </si>
  <si>
    <t>LU1075207594</t>
  </si>
  <si>
    <t>LU0800109588</t>
  </si>
  <si>
    <t>LU0305394354</t>
  </si>
  <si>
    <t>LU0170477797</t>
  </si>
  <si>
    <t>LU0172417379</t>
  </si>
  <si>
    <t>LU1284737852</t>
  </si>
  <si>
    <t>LU1481183371</t>
  </si>
  <si>
    <t>HK0000642063</t>
  </si>
  <si>
    <t>LU1766725953</t>
  </si>
  <si>
    <t>LU0219455440</t>
  </si>
  <si>
    <t>LU0800109315</t>
  </si>
  <si>
    <t>LU0345762388</t>
  </si>
  <si>
    <t>LU0219434957</t>
  </si>
  <si>
    <t>LU1481106976</t>
  </si>
  <si>
    <t>LU0219496394</t>
  </si>
  <si>
    <t>LU0926784587</t>
  </si>
  <si>
    <t>LU0147384878</t>
  </si>
  <si>
    <t>LU0184697588</t>
  </si>
  <si>
    <t>LU0912262945</t>
  </si>
  <si>
    <t>LU0476845010</t>
  </si>
  <si>
    <t>LU0231456855</t>
  </si>
  <si>
    <t>LU0259494044</t>
  </si>
  <si>
    <t>LU0259493152</t>
  </si>
  <si>
    <t>IE00B12V2W34</t>
  </si>
  <si>
    <t>LU1284737779</t>
  </si>
  <si>
    <t>LU0259492931</t>
  </si>
  <si>
    <t>LU2079711037</t>
  </si>
  <si>
    <t>LU0889565320</t>
  </si>
  <si>
    <t>LU0648352382</t>
  </si>
  <si>
    <t>LU0122613499</t>
  </si>
  <si>
    <t>LU0683599707</t>
  </si>
  <si>
    <t>LU0028835386</t>
  </si>
  <si>
    <t>LU0683599376</t>
  </si>
  <si>
    <t>LU0219495404</t>
  </si>
  <si>
    <t>LU0119133188</t>
  </si>
  <si>
    <t>LU0366773504</t>
  </si>
  <si>
    <t>LU0165088294</t>
  </si>
  <si>
    <t>LU1998163817</t>
  </si>
  <si>
    <t>LU0231474593</t>
  </si>
  <si>
    <t>LU0236176334</t>
  </si>
  <si>
    <t>LU0811902674</t>
  </si>
  <si>
    <t>LU0837978278</t>
  </si>
  <si>
    <t>LU0219442547</t>
  </si>
  <si>
    <t>LU0219443271</t>
  </si>
  <si>
    <t>LU0147419096</t>
  </si>
  <si>
    <t>IE0003921727</t>
  </si>
  <si>
    <t>LU0231460295</t>
  </si>
  <si>
    <t>LU1739242755</t>
  </si>
  <si>
    <t>LU0098867376</t>
  </si>
  <si>
    <t>LU1135072251</t>
  </si>
  <si>
    <t>LU0859266677</t>
  </si>
  <si>
    <t>LU1304380832</t>
  </si>
  <si>
    <t>LU0926784405</t>
  </si>
  <si>
    <t>HK0000216934</t>
  </si>
  <si>
    <t>LU0128529913</t>
  </si>
  <si>
    <t>LU0683598303</t>
  </si>
  <si>
    <t>LU0533021654</t>
  </si>
  <si>
    <t>LU0823390603</t>
  </si>
  <si>
    <t>LU0706718086</t>
  </si>
  <si>
    <t>LU0683598642</t>
  </si>
  <si>
    <t>LU0219432159</t>
  </si>
  <si>
    <t>LU0996662184</t>
  </si>
  <si>
    <t>LU0736558544</t>
  </si>
  <si>
    <t>LU0912262788</t>
  </si>
  <si>
    <t>LU0533021068</t>
  </si>
  <si>
    <t>LU0706718326</t>
  </si>
  <si>
    <t>LU0551367260</t>
  </si>
  <si>
    <t>LU0823385272</t>
  </si>
  <si>
    <t>LU0745992734</t>
  </si>
  <si>
    <t>LU0745992494</t>
  </si>
  <si>
    <t>LU0683599533</t>
  </si>
  <si>
    <t>LU0170994346</t>
  </si>
  <si>
    <t>LU1302930000</t>
  </si>
  <si>
    <t>LU0706718755</t>
  </si>
  <si>
    <t>LU0946090205</t>
  </si>
  <si>
    <t>LU0998644354</t>
  </si>
  <si>
    <t>LU0815114623</t>
  </si>
  <si>
    <t>LU0828132505</t>
  </si>
  <si>
    <t>LU0147418874</t>
  </si>
  <si>
    <t>LU0147418528</t>
  </si>
  <si>
    <t>LU1079017445</t>
  </si>
  <si>
    <t>LU0706718243</t>
  </si>
  <si>
    <t>LU1135519921</t>
  </si>
  <si>
    <t>LU0790109010</t>
  </si>
  <si>
    <t>LU0706718169</t>
  </si>
  <si>
    <t>LU1227631378</t>
  </si>
  <si>
    <t>LU1198813583</t>
  </si>
  <si>
    <t>LU1066053866</t>
  </si>
  <si>
    <t>IE00B2N6FH07</t>
  </si>
  <si>
    <t>LU1135520184</t>
  </si>
  <si>
    <t>LU0229949994</t>
  </si>
  <si>
    <t>LU0736558890</t>
  </si>
  <si>
    <t>HK0000349701</t>
  </si>
  <si>
    <t>LU0205653735</t>
  </si>
  <si>
    <t>LU0181997262</t>
  </si>
  <si>
    <t>LU0476876247</t>
  </si>
  <si>
    <t>LU1464646618</t>
  </si>
  <si>
    <t>LU0219495826</t>
  </si>
  <si>
    <t>LU0219495230</t>
  </si>
  <si>
    <t>LU0736557819</t>
  </si>
  <si>
    <t>LU1823148975</t>
  </si>
  <si>
    <t>LU0165096552</t>
  </si>
  <si>
    <t>LU0476943617</t>
  </si>
  <si>
    <t>LU0172412149</t>
  </si>
  <si>
    <t>LU1313573625</t>
  </si>
  <si>
    <t>LU0118256485</t>
  </si>
  <si>
    <t>LU0165129403</t>
  </si>
  <si>
    <t>LU1823148892</t>
  </si>
  <si>
    <t>LU0476943880</t>
  </si>
  <si>
    <t>IE00BKS6CH00</t>
  </si>
  <si>
    <t>LU0736558387</t>
  </si>
  <si>
    <t>LU0908815078</t>
  </si>
  <si>
    <t>LU0736558114</t>
  </si>
  <si>
    <t>LU0476876759</t>
  </si>
  <si>
    <t>LU1092489241</t>
  </si>
  <si>
    <t>CNE100002441</t>
  </si>
  <si>
    <t>LU1823149197</t>
  </si>
  <si>
    <t>LU0706718672</t>
  </si>
  <si>
    <t>LU0292261301</t>
  </si>
  <si>
    <t>LU0396317926</t>
  </si>
  <si>
    <t>LU1789408728</t>
  </si>
  <si>
    <t>LU0329591563</t>
  </si>
  <si>
    <t>IE00BKPJ1Q46</t>
  </si>
  <si>
    <t>LU0165130088</t>
  </si>
  <si>
    <t>LU0165129825</t>
  </si>
  <si>
    <t>LU1135520341</t>
  </si>
  <si>
    <t>LU0476876593</t>
  </si>
  <si>
    <t>LU0533022629</t>
  </si>
  <si>
    <t>LU0736555797</t>
  </si>
  <si>
    <t>LU0090845412</t>
  </si>
  <si>
    <t>LU0316492692</t>
  </si>
  <si>
    <t>LU0297942863</t>
  </si>
  <si>
    <t>LU0476876676</t>
  </si>
  <si>
    <t>LU0366777323</t>
  </si>
  <si>
    <t>LU0736556332</t>
  </si>
  <si>
    <t>LU0823389852</t>
  </si>
  <si>
    <t>LU1788853593</t>
  </si>
  <si>
    <t>LU0823389936</t>
  </si>
  <si>
    <t>LU0270547655</t>
  </si>
  <si>
    <t>LU0800105081</t>
  </si>
  <si>
    <t>LU0736556761</t>
  </si>
  <si>
    <t>LU0823389779</t>
  </si>
  <si>
    <t>LU1366045034</t>
  </si>
  <si>
    <t>LU0297943168</t>
  </si>
  <si>
    <t>LU0800104944</t>
  </si>
  <si>
    <t>LU1284738405</t>
  </si>
  <si>
    <t>LU0736556258</t>
  </si>
  <si>
    <t>LU1788853676</t>
  </si>
  <si>
    <t>LU0297940495</t>
  </si>
  <si>
    <t>LU0536402570</t>
  </si>
  <si>
    <t>LU0476876320</t>
  </si>
  <si>
    <t>LU1788853247</t>
  </si>
  <si>
    <t>LU0736556415</t>
  </si>
  <si>
    <t>LU0736555870</t>
  </si>
  <si>
    <t>LU0232529965</t>
  </si>
  <si>
    <t>LU0736557579</t>
  </si>
  <si>
    <t>HK0000349693</t>
  </si>
  <si>
    <t>LU0118259232</t>
  </si>
  <si>
    <t>LU0251130638</t>
  </si>
  <si>
    <t>LU0172396516</t>
  </si>
  <si>
    <t>LU0229951032</t>
  </si>
  <si>
    <t>LU0532659520</t>
  </si>
  <si>
    <t>LU0517465547</t>
  </si>
  <si>
    <t>LU0165129312</t>
  </si>
  <si>
    <t>LU0736558031</t>
  </si>
  <si>
    <t>HK0000349719</t>
  </si>
  <si>
    <t>LU0232529882</t>
  </si>
  <si>
    <t>LU0168050333</t>
  </si>
  <si>
    <t>LU0050372472</t>
  </si>
  <si>
    <t>LU1900550358</t>
  </si>
  <si>
    <t>LU0533018437</t>
  </si>
  <si>
    <t>LU1695261419</t>
  </si>
  <si>
    <t>LU0165095588</t>
  </si>
  <si>
    <t>IE0004866996</t>
  </si>
  <si>
    <t>LU0172412495</t>
  </si>
  <si>
    <t>LU0331285410</t>
  </si>
  <si>
    <t>LU0147382310</t>
  </si>
  <si>
    <t>LU0151269734</t>
  </si>
  <si>
    <t>LU0164900671</t>
  </si>
  <si>
    <t>LU0954002050</t>
  </si>
  <si>
    <t>LU0255797630</t>
  </si>
  <si>
    <t>LU0255797556</t>
  </si>
  <si>
    <t>LU0149982760</t>
  </si>
  <si>
    <t>LU0428352008</t>
  </si>
  <si>
    <t>LU0911025871</t>
  </si>
  <si>
    <t>LU0532995395</t>
  </si>
  <si>
    <t>HK0000317492</t>
  </si>
  <si>
    <t>LU0366770310</t>
  </si>
  <si>
    <t>IE00B2Q1FD82</t>
  </si>
  <si>
    <t>LU0090830810</t>
  </si>
  <si>
    <t>HK0000284627</t>
  </si>
  <si>
    <t>LU0270548117</t>
  </si>
  <si>
    <t>LU0736556688</t>
  </si>
  <si>
    <t>LU0588547272</t>
  </si>
  <si>
    <t>LU0889565676</t>
  </si>
  <si>
    <t>LU0736556092</t>
  </si>
  <si>
    <t>LU0823389423</t>
  </si>
  <si>
    <t>LU0165191460</t>
  </si>
  <si>
    <t>LU0232530468</t>
  </si>
  <si>
    <t>LU0828133818</t>
  </si>
  <si>
    <t>HK0000055720</t>
  </si>
  <si>
    <t>LU0823389696</t>
  </si>
  <si>
    <t>LU1481106893</t>
  </si>
  <si>
    <t>LU0815115356</t>
  </si>
  <si>
    <t>LU0232530203</t>
  </si>
  <si>
    <t>LU0283739703</t>
  </si>
  <si>
    <t>LU0828132414</t>
  </si>
  <si>
    <t>LU0316493740</t>
  </si>
  <si>
    <t>LU0297940818</t>
  </si>
  <si>
    <t>IE00B2Q1FG14</t>
  </si>
  <si>
    <t>LU0297943838</t>
  </si>
  <si>
    <t>IE00BZ9MQX69</t>
  </si>
  <si>
    <t>LU0815114466</t>
  </si>
  <si>
    <t>LU0736557223</t>
  </si>
  <si>
    <t>LU0736557736</t>
  </si>
  <si>
    <t>LU0359002093</t>
  </si>
  <si>
    <t>KYG4923A1554</t>
  </si>
  <si>
    <t>LU0147393358</t>
  </si>
  <si>
    <t>IE00B4XJJ152</t>
  </si>
  <si>
    <t>LU0229950653</t>
  </si>
  <si>
    <t>LU0532656690</t>
  </si>
  <si>
    <t>IE00B2Q1FL66</t>
  </si>
  <si>
    <t>HK0000055779</t>
  </si>
  <si>
    <t>LU0164873092</t>
  </si>
  <si>
    <t>KYG9317Q1120</t>
  </si>
  <si>
    <t>KYG4923A1489</t>
  </si>
  <si>
    <t>LU0348744763</t>
  </si>
  <si>
    <t>LU0532656005</t>
  </si>
  <si>
    <t>LU0533017975</t>
  </si>
  <si>
    <t>IE00B52FBY81</t>
  </si>
  <si>
    <t>LU0903533148</t>
  </si>
  <si>
    <t>LU0388349754</t>
  </si>
  <si>
    <t>LU0533023270</t>
  </si>
  <si>
    <t>LU0278470132</t>
  </si>
  <si>
    <t>LU0267985660</t>
  </si>
  <si>
    <t>LU0252963623</t>
  </si>
  <si>
    <t>HK0000098829</t>
  </si>
  <si>
    <t>LU0151255600</t>
  </si>
  <si>
    <t>LU0396318734</t>
  </si>
  <si>
    <t>LU0358998713</t>
  </si>
  <si>
    <t>LU0278477574</t>
  </si>
  <si>
    <t>CNE1000023Y2</t>
  </si>
  <si>
    <t>LU0171305526</t>
  </si>
  <si>
    <t>IE00BYXW3V29</t>
  </si>
  <si>
    <t>LU0404497447</t>
  </si>
  <si>
    <t>LU0259732591</t>
  </si>
  <si>
    <t>LU0328759989</t>
  </si>
  <si>
    <t>LU0396318908</t>
  </si>
  <si>
    <t>LU0837974012</t>
  </si>
  <si>
    <t>LU0837973808</t>
  </si>
  <si>
    <t>LU0164867441</t>
  </si>
  <si>
    <t>LU0149719717</t>
  </si>
  <si>
    <t>LU0954270574</t>
  </si>
  <si>
    <t>LU0171306680</t>
  </si>
  <si>
    <t>LU0954270491</t>
  </si>
  <si>
    <t>LU0532660379</t>
  </si>
  <si>
    <t>LU0255798109</t>
  </si>
  <si>
    <t>LU0476845101</t>
  </si>
  <si>
    <t>LU0278476923</t>
  </si>
  <si>
    <t>LU0801101469</t>
  </si>
  <si>
    <t>HK0000669314</t>
  </si>
  <si>
    <t>LU0865488521</t>
  </si>
  <si>
    <t>LU0531971595</t>
  </si>
  <si>
    <t>LU0278478119</t>
  </si>
  <si>
    <t>LU0119131489</t>
  </si>
  <si>
    <t>LU0396317843</t>
  </si>
  <si>
    <t>LU1301655590</t>
  </si>
  <si>
    <t>LU0865488877</t>
  </si>
  <si>
    <t>HK0000152048</t>
  </si>
  <si>
    <t>LU0815115190</t>
  </si>
  <si>
    <t>LU0498741114</t>
  </si>
  <si>
    <t>LU0823386163</t>
  </si>
  <si>
    <t>LU0823386080</t>
  </si>
  <si>
    <t>LU0823386320</t>
  </si>
  <si>
    <t>LU0331289594</t>
  </si>
  <si>
    <t>LU0889565916</t>
  </si>
  <si>
    <t>LU0828133735</t>
  </si>
  <si>
    <t>LU0119133691</t>
  </si>
  <si>
    <t>LU0119133931</t>
  </si>
  <si>
    <t>LU0315179829</t>
  </si>
  <si>
    <t>LU0428352859</t>
  </si>
  <si>
    <t>LU0164852419</t>
  </si>
  <si>
    <t>LU0736562652</t>
  </si>
  <si>
    <t>LU0839533063</t>
  </si>
  <si>
    <t>LU1260750655</t>
  </si>
  <si>
    <t>LU0839533220</t>
  </si>
  <si>
    <t>LU0795475739</t>
  </si>
  <si>
    <t>LU0411469405</t>
  </si>
  <si>
    <t>LU0823385512</t>
  </si>
  <si>
    <t>LU0837978518</t>
  </si>
  <si>
    <t>LU0823385603</t>
  </si>
  <si>
    <t>LU0736562819</t>
  </si>
  <si>
    <t>LU0231457234</t>
  </si>
  <si>
    <t>LU0736561761</t>
  </si>
  <si>
    <t>LU0172748641</t>
  </si>
  <si>
    <t>LU0171278889</t>
  </si>
  <si>
    <t>LU0171279184</t>
  </si>
  <si>
    <t>LU1322883486</t>
  </si>
  <si>
    <t>LU1220257130</t>
  </si>
  <si>
    <t>LU0171279937</t>
  </si>
  <si>
    <t>LU0854282174</t>
  </si>
  <si>
    <t>LU0854282091</t>
  </si>
  <si>
    <t>LU0736562496</t>
  </si>
  <si>
    <t>IE0000829568</t>
  </si>
  <si>
    <t>LU0736561928</t>
  </si>
  <si>
    <t>LU0331283399</t>
  </si>
  <si>
    <t>LU0544978140</t>
  </si>
  <si>
    <t>LU0544977928</t>
  </si>
  <si>
    <t>LU0252968424</t>
  </si>
  <si>
    <t>LU0090841262</t>
  </si>
  <si>
    <t>IE00BSJWPM96</t>
  </si>
  <si>
    <t>LU1220257486</t>
  </si>
  <si>
    <t>LU0147402951</t>
  </si>
  <si>
    <t>IE00BSJWPN04</t>
  </si>
  <si>
    <t>IE0033064597</t>
  </si>
  <si>
    <t>LU0129465034</t>
  </si>
  <si>
    <t>LU1161210858</t>
  </si>
  <si>
    <t>LU0837978781</t>
  </si>
  <si>
    <t>LU0887341062</t>
  </si>
  <si>
    <t>LU0837977890</t>
  </si>
  <si>
    <t>LU0345780521</t>
  </si>
  <si>
    <t>LU0345780794</t>
  </si>
  <si>
    <t>LU0588546548</t>
  </si>
  <si>
    <t>HK0000055662</t>
  </si>
  <si>
    <t>LU0307459064</t>
  </si>
  <si>
    <t>LU0801102780</t>
  </si>
  <si>
    <t>LU0823041008</t>
  </si>
  <si>
    <t>注：数据仅考虑算术计算方式，并未综合考虑各基金的实际情况和具体数据日期，仅供参考</t>
  </si>
  <si>
    <t>香港证监会认可基金概览SFC Authorized Fund Overview</t>
  </si>
  <si>
    <t>全球主要指数概览 Global Main Indexes Overview</t>
  </si>
  <si>
    <t>指数</t>
  </si>
  <si>
    <t>注：数据截至</t>
  </si>
  <si>
    <t>否</t>
  </si>
  <si>
    <t>The information, tools and material presented herein are not directed, intended for distribution to or use by any person or entity in any jurisdiction or country where such distribution, publication, availability or use would be contrary to the applicable law or regulation or which would subject JMC to any registration or licensing or other requirement, or penalty for contravention of such requirements within such jurisdiction.
本文提供的信息、工具和材料并非旨在向任何司法管辖区或国家/地区的任何个人或实体分发或使用，如果此类分发、发布、可用性或使用会违反适用的法律或法规，或者会导致富乔鑫须遵守任何注册或许可或其他要求，或因在该司法管辖区内违反此类要求而受到处罚。</t>
  </si>
  <si>
    <t>GENERAL DISCLAIMER 一般免责声明</t>
  </si>
  <si>
    <t>Availability可用性</t>
  </si>
  <si>
    <t>印尼股票</t>
  </si>
  <si>
    <t>LU1997245177 ISIN</t>
  </si>
  <si>
    <t>LU1997244956 ISIN</t>
  </si>
  <si>
    <t>HK0000055738 ISIN</t>
  </si>
  <si>
    <t>HK0000318599 ISIN</t>
  </si>
  <si>
    <t>LU0820562030 ISIN</t>
  </si>
  <si>
    <t>LU0820562113 ISIN</t>
  </si>
  <si>
    <t>LU0820562386 ISIN</t>
  </si>
  <si>
    <t>LU0820562469 ISIN</t>
  </si>
  <si>
    <t>LU0820561909 ISIN</t>
  </si>
  <si>
    <t>LU0820561818 ISIN</t>
  </si>
  <si>
    <t>LU1551013342 ISIN</t>
  </si>
  <si>
    <t>LU0689472784 ISIN</t>
  </si>
  <si>
    <t>LU1548497699 ISIN</t>
  </si>
  <si>
    <t>LU1851367877 ISIN</t>
  </si>
  <si>
    <t>LU1720051108 ISIN</t>
  </si>
  <si>
    <t>LU1548497426 ISIN</t>
  </si>
  <si>
    <t>LU0649033221 ISIN</t>
  </si>
  <si>
    <t>LU0676280554 ISIN</t>
  </si>
  <si>
    <t>LU0676280802 ISIN</t>
  </si>
  <si>
    <t>LU0648978533 ISIN</t>
  </si>
  <si>
    <t>LU0674994503 ISIN</t>
  </si>
  <si>
    <t>LU0516397667 ISIN</t>
  </si>
  <si>
    <t>LU0674994412 ISIN</t>
  </si>
  <si>
    <t>LU0307460401 ISIN</t>
  </si>
  <si>
    <t>LU0307460823 ISIN</t>
  </si>
  <si>
    <t>LU1118698981 ISIN</t>
  </si>
  <si>
    <t>LU0965088593 ISIN</t>
  </si>
  <si>
    <t>LU1046421795 ISIN</t>
  </si>
  <si>
    <t>LU0099574567 ISIN</t>
  </si>
  <si>
    <t>LU0197229882 ISIN</t>
  </si>
  <si>
    <t>HK0000162856 ISIN</t>
  </si>
  <si>
    <t>HK0000081361 ISIN</t>
  </si>
  <si>
    <t>HK0000194263 ISIN</t>
  </si>
  <si>
    <t>HK0000065208 ISIN</t>
  </si>
  <si>
    <t>HK0000065216 ISIN</t>
  </si>
  <si>
    <t>HK0000288040 ISIN</t>
  </si>
  <si>
    <t>HK0000288065 ISIN</t>
  </si>
  <si>
    <t>HK0000288032 ISIN</t>
  </si>
  <si>
    <t>HK0000065166 ISIN</t>
  </si>
  <si>
    <t>LU0821914370 ISIN</t>
  </si>
  <si>
    <t>LU1919856309 ISIN</t>
  </si>
  <si>
    <t>LU1564328141 ISIN</t>
  </si>
  <si>
    <t>LU0871639620 ISIN</t>
  </si>
  <si>
    <t>LU1200839618 ISIN</t>
  </si>
  <si>
    <t>LU0784395997 ISIN</t>
  </si>
  <si>
    <t>LU0540000063 ISIN</t>
  </si>
  <si>
    <t>LU0063729296 ISIN</t>
  </si>
  <si>
    <t>LU0172393414 ISIN</t>
  </si>
  <si>
    <t>LU0764618053 ISIN</t>
  </si>
  <si>
    <t>LU1852330734 ISIN</t>
  </si>
  <si>
    <t>LU0679941673 ISIN</t>
  </si>
  <si>
    <t>LU1847653141 ISIN</t>
  </si>
  <si>
    <t>LU0359201885 ISIN</t>
  </si>
  <si>
    <t>LU0359201612 ISIN</t>
  </si>
  <si>
    <t>LU1564329545 ISIN</t>
  </si>
  <si>
    <t>LU1697837992 ISIN</t>
  </si>
  <si>
    <t>LU1564329115 ISIN</t>
  </si>
  <si>
    <t>LU0249410860 ISIN</t>
  </si>
  <si>
    <t>LU0940328577 ISIN</t>
  </si>
  <si>
    <t>LU2041044095 ISIN</t>
  </si>
  <si>
    <t>环球股票</t>
  </si>
  <si>
    <t>英国股票</t>
  </si>
  <si>
    <t>东南亚股票</t>
  </si>
  <si>
    <t>LU1711226867 ISIN</t>
  </si>
  <si>
    <t>LU1711226354 ISIN</t>
  </si>
  <si>
    <t>LU1819532257 ISIN</t>
  </si>
  <si>
    <t>LU1819532174 ISIN</t>
  </si>
  <si>
    <t>LU1819531796 ISIN</t>
  </si>
  <si>
    <t>LU1560771195 ISIN</t>
  </si>
  <si>
    <t>LU0468326631 ISIN</t>
  </si>
  <si>
    <t>LU0308772762 ISIN</t>
  </si>
  <si>
    <t>LU0072462426 ISIN</t>
  </si>
  <si>
    <t>LU0238689110 ISIN</t>
  </si>
  <si>
    <t>LU0871640040 ISIN</t>
  </si>
  <si>
    <t>LU0567554463 ISIN</t>
  </si>
  <si>
    <t>LU0784402520 ISIN</t>
  </si>
  <si>
    <t>LU1919856135 ISIN</t>
  </si>
  <si>
    <t>LU0171284937 ISIN</t>
  </si>
  <si>
    <t>LU0172401969 ISIN</t>
  </si>
  <si>
    <t>LU0764618640 ISIN</t>
  </si>
  <si>
    <t>巴西股票</t>
  </si>
  <si>
    <t>美国高收益债券</t>
  </si>
  <si>
    <t>大中华股票</t>
  </si>
  <si>
    <t>新兴市场多元资产</t>
  </si>
  <si>
    <t>Disclaimer免责声明</t>
  </si>
  <si>
    <t>Allianz Global Investors GmbH/Luxembourg</t>
  </si>
  <si>
    <t>JPMorgan Asset Management UK Ltd</t>
  </si>
  <si>
    <t>UBS Asset Management Hong Kong Ltd</t>
  </si>
  <si>
    <t>Eastspring Investments Luxembourg SA</t>
  </si>
  <si>
    <t>FIL Investment Management Luxembourg SA</t>
  </si>
  <si>
    <t>BEA Union Investment Management Ltd</t>
  </si>
  <si>
    <t>BlackRock Investment Management UK Ltd/United Kingdom</t>
  </si>
  <si>
    <t>BlackRock Luxembourg SA</t>
  </si>
  <si>
    <t>BlackRock Fund Advisors</t>
  </si>
  <si>
    <t>HSBC Investment Funds Luxembourg SA/Luxembourg</t>
  </si>
  <si>
    <t>BlackRock Investment Management UK Ltd/London</t>
  </si>
  <si>
    <t>USD</t>
  </si>
  <si>
    <t>HKD</t>
  </si>
  <si>
    <t>CNY</t>
  </si>
  <si>
    <t>AUD</t>
  </si>
  <si>
    <t>CAD</t>
  </si>
  <si>
    <t>GBP</t>
  </si>
  <si>
    <t>EUR</t>
  </si>
  <si>
    <t>JPY</t>
  </si>
  <si>
    <t>CNH</t>
  </si>
  <si>
    <t>SGD</t>
  </si>
  <si>
    <t>香港股票</t>
  </si>
  <si>
    <t>This document is prepared by JMC Capital HK Limited and JMC Capital International Limited (together as “JMC”). By receiving or reading this document, you agree to be bound by the terms and limitations set out below.
本文件由富乔鑫资本(香港)有限公司及富乔鑫国际投资有限公司(统称“富乔鑫”)编写。通过接收或阅读本文件，阁下同意受以下条款和限制的约束。
This is not a complete list of Bonds, Funds and Structured Products (the “Investment Products”) available and is for your reference only. JMC makes no warranty as to the accuracy or completeness of information provided herein.
此文件并没有列出所有可供选择之债券，基金和结构性产品（"投资产品"），而所有数据只供阁下作参考用途。富乔鑫不能保证其内容的准确性及完整性。
This is provided for your information only and does not constitute any offer or solicitation or advice for the purchase or sale of the Investment Products. Information in this document has been prepared without taking account of the investment objectives, financial situation or needs of any particular investor. Accordingly, investors should, before acting on the information, consider its appropriateness, having regard to their own investment objectives, financial situation and needs.
一切资料只供一般参考用途，并不构成任何买卖投资产品之报价、招揽或建议。此文件中的数据并没顾及个别投资者之投资目标、财政状况或需要。因此，投资者遵照此文件中的资料行事前，应根据个人的投资目标、财政状况和需要而考虑有关投资是否适合。
Any decision to purchase the Investment Products mentioned herein should be made based on a review of your particular circumstances with your independent financial adviser. The investment decision is yours but you should not invest in the Investment Product unless the intermediary who sells it to you has explained to you that the product is suitable for you having regard to your financial situation, investment experience and investment objectives.
在作出任何在此文件中提及的投资产品买卖决定前，应按您的个别之情况与独立财务顾问作出商讨。投资决定是由阁下自行作出的，但阁下不应投资在该投资产品，除非中介人于销售该产品时已向阁下解释经考虑阁下的财务情况、投资经验及投资目标后，该产品是适合阁下的。</t>
  </si>
  <si>
    <t>Investments referred to in this document are not recommendations of JMC or its affiliates. Information contained in this document are composed as of the date of the publication and are subject to changes from time to time without prior notice.
此文件所提及的任何投资并不构成富乔鑫或其联营公司之建议。此文件中的数据自出版日期组成，资料将每日更新，如有关资料作出任何更改或变动，将不会另作通知。
Prices of the Investment Products may go down as well as up. JMC or its affiliates accept no liability for any direct or consequential loss arising from this documents. Product Information such as price, yield, return and margin ratio are indicative and for reference only. You should contact account executive for refreshed product information before trading. You should also seek advice from your professional advisors as to your particular tax position, including but not limited to estate duty and withholding tax that might arise from investing in overseas products.
投资产品价格可升亦可跌。对于一切由本文所引起的实时或日后损失，富乔鑫或其联营公司均不会负责。产品信息（例如价格，收益率，回报和保证金比率）只供阁下作参考用途。阁下应在交易前联络客户经理以获取更新的产品信息。阁下亦应就各种税务问题咨询专业意见，此包括但不限于遗产税和扣缴税。
The contents of this documents have not been reviewed by the Securities and Futures Commission of Hong Kong or any other regulatory authority in Hong Kong. You are advised to exercise caution in relation to the information therein. If you are in any doubt about any of the contents of this document, you should obtain independent professional advice.
本文件的内容未经香港证券及期货事务监察委员会或其他规管当局审。你应就文件内的信息谨慎行事。如你对本文件的任何内容有任何疑问，你应寻求独立专业意见。
This document shall not be reproduced in whole or in part, distributed or published by you for any purpose. JMC shall not be liable for any direct or consequential loss arising from any use of material contained in this document.
阁下不得出于任何目的全部或部分复制、分发或出版本文件。富乔鑫对于因使用本文件中所含材料而造成的任何直接或间接损失不承担任何责任。
This document should not be relied upon as authoritative without further being subject to the recipient`s own independent verification and exercise of judgment. The fact that this document has been made available constitutes neither a recommendation to enter into a particular transaction nor a representation that any product described in this material is suitable or appropriate for the recipient. Recipients should be aware that many of the products which may be described in this document involve significant risks and may not be suitable for all investors, and that any decision to enter into transactions involving such products should not be made unless all such risks are understood and an independent determination has been made that such transactions would be appropriate. Any discussion of the risks contained herein with respect to any product should not be considered to be a disclosure of all risks or a complete discussion of such risks.
接受者不应在没有对本文件独立验证和判断的基础上将本文件作为具有权威性而依赖。本文件的发布既不构成进行特定交易的建议，也不表示本材料中描述的任何产品适合接收者。接收者应了解，本文件中描述的许多产品涉及重大风险，可能并不适合所有投资者，除非投资者已了解所有此类风险并已做出认为此类交易是适当的独立决定，否则不应做出涉及此类产品的任何交易决定。本文中包含的与任何产品有关的风险的任何讨论不应被视为对所有风险的披露或对此类风险的完整讨论。</t>
  </si>
  <si>
    <t>欧元</t>
  </si>
  <si>
    <t>LU0154355936 ISIN</t>
  </si>
  <si>
    <t>LU0163747925 ISIN</t>
  </si>
  <si>
    <t>LU0315178854 ISIN</t>
  </si>
  <si>
    <t>LU0795475655 ISIN</t>
  </si>
  <si>
    <t>LU0756523055 ISIN</t>
  </si>
  <si>
    <t>LU1522347837 ISIN</t>
  </si>
  <si>
    <t>LU0307460666 ISIN</t>
  </si>
  <si>
    <t>LU0259732245 ISIN</t>
  </si>
  <si>
    <t>LU0354059684 ISIN</t>
  </si>
  <si>
    <t>LU0211977185 ISIN</t>
  </si>
  <si>
    <t>LU0149982760 ISIN</t>
  </si>
  <si>
    <t>LU0149984543 ISIN</t>
  </si>
  <si>
    <t>LU0149983909 ISIN</t>
  </si>
  <si>
    <t>LU1003077663 ISIN</t>
  </si>
  <si>
    <t>LU0784385840 ISIN</t>
  </si>
  <si>
    <t>LU0784384876 ISIN</t>
  </si>
  <si>
    <t>LU0612318385 ISIN</t>
  </si>
  <si>
    <t>LU1861215975 ISIN</t>
  </si>
  <si>
    <t>LU2298322129 ISIN</t>
  </si>
  <si>
    <t>LU0124384867 ISIN</t>
  </si>
  <si>
    <t>LU1116320901 ISIN</t>
  </si>
  <si>
    <t>LU1116320737 ISIN</t>
  </si>
  <si>
    <t>LU0072461881 ISIN</t>
  </si>
  <si>
    <t>LU0871640396 ISIN</t>
  </si>
  <si>
    <t>LU0764619531 ISIN</t>
  </si>
  <si>
    <t>LU0738912566 ISIN</t>
  </si>
  <si>
    <t>LU0172419748 ISIN</t>
  </si>
  <si>
    <t>LU0171293334 ISIN</t>
  </si>
  <si>
    <t>LU1023058172 ISIN</t>
  </si>
  <si>
    <t>LU0122376428 ISIN</t>
  </si>
  <si>
    <t>LU0106831901 ISIN</t>
  </si>
  <si>
    <t>LU1023058768 ISIN</t>
  </si>
  <si>
    <t>LU0788108826 ISIN</t>
  </si>
  <si>
    <t>LU0055631609 ISIN</t>
  </si>
  <si>
    <t>LU1023059063 ISIN</t>
  </si>
  <si>
    <t>LU1061106388 ISIN</t>
  </si>
  <si>
    <t>LU0122379950 ISIN</t>
  </si>
  <si>
    <t>LU0075056555 ISIN</t>
  </si>
  <si>
    <t>LU0056508442 ISIN</t>
  </si>
  <si>
    <t>LU2250418659 ISIN</t>
  </si>
  <si>
    <t>LU1019636163 ISIN</t>
  </si>
  <si>
    <t>LU1220229436 ISIN</t>
  </si>
  <si>
    <t>LU1153584641 ISIN</t>
  </si>
  <si>
    <t>LU1861214812 ISIN</t>
  </si>
  <si>
    <t>LU0251131958 ISIN</t>
  </si>
  <si>
    <t>LU0048573561 ISIN</t>
  </si>
  <si>
    <t>LU0877626530 ISIN</t>
  </si>
  <si>
    <t>LU0205439572 ISIN</t>
  </si>
  <si>
    <t>LU1371569200 ISIN</t>
  </si>
  <si>
    <t>LU0286668453 ISIN</t>
  </si>
  <si>
    <t>LU0532244745 ISIN</t>
  </si>
  <si>
    <t>LU0286669428 ISIN</t>
  </si>
  <si>
    <t>LU0261950983 ISIN</t>
  </si>
  <si>
    <t>LU0054237671 ISIN</t>
  </si>
  <si>
    <t>LU0737861269 ISIN</t>
  </si>
  <si>
    <t>LU0261945553 ISIN</t>
  </si>
  <si>
    <t>LU0048573645 ISIN</t>
  </si>
  <si>
    <t>LU0605514214 ISIN</t>
  </si>
  <si>
    <t>LU0594300179 ISIN</t>
  </si>
  <si>
    <t>LU1345481854 ISIN</t>
  </si>
  <si>
    <t>LU1345481698 ISIN</t>
  </si>
  <si>
    <t>LU1481011671 ISIN</t>
  </si>
  <si>
    <t>LU1481011911 ISIN</t>
  </si>
  <si>
    <t>LU0731783048 ISIN</t>
  </si>
  <si>
    <t>LU0971096721 ISIN</t>
  </si>
  <si>
    <t>LU0114722498 ISIN</t>
  </si>
  <si>
    <t>LU0157215616 ISIN</t>
  </si>
  <si>
    <t>LU0882574303 ISIN</t>
  </si>
  <si>
    <t>LU0882574568 ISIN</t>
  </si>
  <si>
    <t>LU0114722902 ISIN</t>
  </si>
  <si>
    <t>LU0353648891 ISIN</t>
  </si>
  <si>
    <t>LU0905233846 ISIN</t>
  </si>
  <si>
    <t>LU0905234497 ISIN</t>
  </si>
  <si>
    <t>LU0905234141 ISIN</t>
  </si>
  <si>
    <t>LU0265266980 ISIN</t>
  </si>
  <si>
    <t>LU0823426308 ISIN</t>
  </si>
  <si>
    <t>LU0823389852 ISIN</t>
  </si>
  <si>
    <t>LU0823413587 ISIN</t>
  </si>
  <si>
    <t>LU0823414635 ISIN</t>
  </si>
  <si>
    <t>LU0823414478 ISIN</t>
  </si>
  <si>
    <t>LU0249332619 ISIN</t>
  </si>
  <si>
    <t>LU1270634519 ISIN</t>
  </si>
  <si>
    <t>LU0823379622 ISIN</t>
  </si>
  <si>
    <t>LU0111491469 ISIN</t>
  </si>
  <si>
    <t>LU0823434583 ISIN</t>
  </si>
  <si>
    <t>JMC是否开放认购*</t>
  </si>
  <si>
    <t>*JMC不开放认购的可经EAM等其他外部渠道下单</t>
  </si>
  <si>
    <t>意大利股票</t>
  </si>
  <si>
    <t>泰国股票</t>
  </si>
  <si>
    <t>中国多元资产</t>
  </si>
  <si>
    <t>是</t>
  </si>
  <si>
    <t>亚太多元资产</t>
  </si>
  <si>
    <t>欧洲多元资产</t>
  </si>
  <si>
    <t>FIL Investment Services UK Ltd</t>
  </si>
  <si>
    <t>BNP Paribas Asset Management Luxembourg SA</t>
  </si>
  <si>
    <t>LU1548497186 ISIN</t>
  </si>
  <si>
    <t>LU0053666078 ISIN</t>
  </si>
  <si>
    <t>LU0969268043 ISIN</t>
  </si>
  <si>
    <t>LU0784638990 ISIN</t>
  </si>
  <si>
    <t>LU0784639295 ISIN</t>
  </si>
  <si>
    <t>LU0117844026 ISIN</t>
  </si>
  <si>
    <t>LU0051755006 ISIN</t>
  </si>
  <si>
    <t>LU0471471150 ISIN</t>
  </si>
  <si>
    <t>LU0053685615 ISIN</t>
  </si>
  <si>
    <t>LU0431992006 ISIN</t>
  </si>
  <si>
    <t>LU0117904457 ISIN</t>
  </si>
  <si>
    <t>LU0119062650 ISIN</t>
  </si>
  <si>
    <t>LU0117904960 ISIN</t>
  </si>
  <si>
    <t>LU0893966621 ISIN</t>
  </si>
  <si>
    <t>LU0893966977 ISIN</t>
  </si>
  <si>
    <t>LU0356780857 ISIN</t>
  </si>
  <si>
    <t>LU0208853514 ISIN</t>
  </si>
  <si>
    <t>LU0117841782 ISIN</t>
  </si>
  <si>
    <t>LU1128926307 ISIN</t>
  </si>
  <si>
    <t>LU1128926489 ISIN</t>
  </si>
  <si>
    <t>LU0129465034 ISIN</t>
  </si>
  <si>
    <t>LU0053687314 ISIN</t>
  </si>
  <si>
    <t>LU0231483743 ISIN</t>
  </si>
  <si>
    <t>LU0011963245 ISIN</t>
  </si>
  <si>
    <t>LU0231459107 ISIN</t>
  </si>
  <si>
    <t>LU1146622755 ISIN</t>
  </si>
  <si>
    <t>LU1124234946 ISIN</t>
  </si>
  <si>
    <t>LU1124234862 ISIN</t>
  </si>
  <si>
    <t>LU0566480116 ISIN</t>
  </si>
  <si>
    <t>LU0132412106 ISIN</t>
  </si>
  <si>
    <t>LU0278937759 ISIN</t>
  </si>
  <si>
    <t>LU0094541447 ISIN</t>
  </si>
  <si>
    <t>LU2237443382 ISIN</t>
  </si>
  <si>
    <t>LU0107464264 ISIN</t>
  </si>
  <si>
    <t>LU0231459016 ISIN</t>
  </si>
  <si>
    <t>LU0094547139 ISIN</t>
  </si>
  <si>
    <t>LU0231490524 ISIN</t>
  </si>
  <si>
    <t>LU0278936439 ISIN</t>
  </si>
  <si>
    <t>LU0941570995 ISIN</t>
  </si>
  <si>
    <t>LU0011963674 ISIN</t>
  </si>
  <si>
    <t>LU0912262788 ISIN</t>
  </si>
  <si>
    <t>LU0396314238 ISIN</t>
  </si>
  <si>
    <t>LU0566484027 ISIN</t>
  </si>
  <si>
    <t>LU0132414144 ISIN</t>
  </si>
  <si>
    <t>LU0119176310 ISIN</t>
  </si>
  <si>
    <t>LU0231456855 ISIN</t>
  </si>
  <si>
    <t>LU0323164250 ISIN</t>
  </si>
  <si>
    <t>LU0306632414 ISIN</t>
  </si>
  <si>
    <t>LU0213069676 ISIN</t>
  </si>
  <si>
    <t>LU0651946864 ISIN</t>
  </si>
  <si>
    <t>LU0050372472 ISIN</t>
  </si>
  <si>
    <t>LU0093502762 ISIN</t>
  </si>
  <si>
    <t>LU0203202063 ISIN</t>
  </si>
  <si>
    <t>LU1035775862 ISIN</t>
  </si>
  <si>
    <t>LU1069344957 ISIN</t>
  </si>
  <si>
    <t>LU0079474960 ISIN</t>
  </si>
  <si>
    <t>LU1035775433 ISIN</t>
  </si>
  <si>
    <t>LU0683595895 ISIN</t>
  </si>
  <si>
    <t>LU0683595622 ISIN</t>
  </si>
  <si>
    <t>LU0633140560 ISIN</t>
  </si>
  <si>
    <t>LU0633140727 ISIN</t>
  </si>
  <si>
    <t>LU0528102642 ISIN</t>
  </si>
  <si>
    <t>LU0058720904 ISIN</t>
  </si>
  <si>
    <t>LU0060230025 ISIN</t>
  </si>
  <si>
    <t>LU1037949358 ISIN</t>
  </si>
  <si>
    <t>LU1037948897 ISIN</t>
  </si>
  <si>
    <t>LU0861579265 ISIN</t>
  </si>
  <si>
    <t>LU0965508806 ISIN</t>
  </si>
  <si>
    <t>LU1037948541 ISIN</t>
  </si>
  <si>
    <t>LU0511384066 ISIN</t>
  </si>
  <si>
    <t>LU0069063385 ISIN</t>
  </si>
  <si>
    <t>LU0124676726 ISIN</t>
  </si>
  <si>
    <t>LU0511406216 ISIN</t>
  </si>
  <si>
    <t>LU0592505407 ISIN</t>
  </si>
  <si>
    <t>LU1069345335 ISIN</t>
  </si>
  <si>
    <t>LU0689625878 ISIN</t>
  </si>
  <si>
    <t>LU1069345178 ISIN</t>
  </si>
  <si>
    <t>LU0417103065 ISIN</t>
  </si>
  <si>
    <t>LU1069766787 ISIN</t>
  </si>
  <si>
    <t>LU0095030564 ISIN</t>
  </si>
  <si>
    <t>LU1008671684 ISIN</t>
  </si>
  <si>
    <t>LU0157308031 ISIN</t>
  </si>
  <si>
    <t>LU0040709171 ISIN</t>
  </si>
  <si>
    <t>LU1069347893 ISIN</t>
  </si>
  <si>
    <t>LU1013768186 ISIN</t>
  </si>
  <si>
    <t>LU0417103578 ISIN</t>
  </si>
  <si>
    <t>LU1069767082 ISIN</t>
  </si>
  <si>
    <t>LU0102830865 ISIN</t>
  </si>
  <si>
    <t>LU1008669860 ISIN</t>
  </si>
  <si>
    <t>LU0156897901 ISIN</t>
  </si>
  <si>
    <t>LU1069345681 ISIN</t>
  </si>
  <si>
    <t>LU1069345848 ISIN</t>
  </si>
  <si>
    <t>LU1127386222 ISIN</t>
  </si>
  <si>
    <t>LU1021288185 ISIN</t>
  </si>
  <si>
    <t>LU1021288698 ISIN</t>
  </si>
  <si>
    <t>LU1021289076 ISIN</t>
  </si>
  <si>
    <t>LU0102828612 ISIN</t>
  </si>
  <si>
    <t>LU0069950391 ISIN</t>
  </si>
  <si>
    <t>LU1720050803 ISIN</t>
  </si>
  <si>
    <t>LU0488056044 ISIN</t>
  </si>
  <si>
    <t>LU0561508036 ISIN</t>
  </si>
  <si>
    <t>LU0348825331 ISIN</t>
  </si>
  <si>
    <t>LU2286300806 ISIN</t>
  </si>
  <si>
    <t>LU1282650404 ISIN</t>
  </si>
  <si>
    <t>LU1282650313 ISIN</t>
  </si>
  <si>
    <t>LU1282650073 ISIN</t>
  </si>
  <si>
    <t>LU1282649901 ISIN</t>
  </si>
  <si>
    <t>LU0256839274 ISIN</t>
  </si>
  <si>
    <t>LU1400636814 ISIN</t>
  </si>
  <si>
    <t>LU1202635105 ISIN</t>
  </si>
  <si>
    <t>LU0414045822 ISIN</t>
  </si>
  <si>
    <t>LU0971552830 ISIN</t>
  </si>
  <si>
    <t>LU0971552673 ISIN</t>
  </si>
  <si>
    <t>LU0706718086 ISIN</t>
  </si>
  <si>
    <t>LU0745992494 ISIN</t>
  </si>
  <si>
    <t>LU2211817866 ISIN</t>
  </si>
  <si>
    <t>LU0293314216 ISIN</t>
  </si>
  <si>
    <t>LU1516272009 ISIN</t>
  </si>
  <si>
    <t>LU1235294995 ISIN</t>
  </si>
  <si>
    <t>LU1564328067 ISIN</t>
  </si>
  <si>
    <t>LU2655523236 ISIN</t>
  </si>
  <si>
    <t>LU1711226438 ISIN</t>
  </si>
  <si>
    <t>LU1912829493 ISIN</t>
  </si>
  <si>
    <t>HSBC Investment Funds LuxembourgSA/Luxembourg</t>
  </si>
  <si>
    <t>前沿市场股票</t>
  </si>
  <si>
    <t>LU2639013551 ISIN</t>
  </si>
  <si>
    <t>LU0231460295 ISIN</t>
  </si>
  <si>
    <t>LU0498180339 ISIN</t>
  </si>
  <si>
    <t>LU0231455378 ISIN</t>
  </si>
  <si>
    <t>LU0231459958 ISIN</t>
  </si>
  <si>
    <t>LU2037396640 ISIN</t>
  </si>
  <si>
    <t>LU1970472087 ISIN</t>
  </si>
  <si>
    <t>LU0566480033 ISIN</t>
  </si>
  <si>
    <t>LU0231456343 ISIN</t>
  </si>
  <si>
    <t>LU0278932362 ISIN</t>
  </si>
  <si>
    <t>LU0887340254 ISIN</t>
  </si>
  <si>
    <t>LU2237443622 ISIN</t>
  </si>
  <si>
    <t>LU2237443895 ISIN</t>
  </si>
  <si>
    <t>LU2237443465 ISIN</t>
  </si>
  <si>
    <t>LU2377459735 ISIN</t>
  </si>
  <si>
    <t>LU2377460071 ISIN</t>
  </si>
  <si>
    <t>LU2377459651 ISIN</t>
  </si>
  <si>
    <t>LU2377459909 ISIN</t>
  </si>
  <si>
    <t>LU0231462077 ISIN</t>
  </si>
  <si>
    <t>LU0278933410 ISIN</t>
  </si>
  <si>
    <t>LU0231457234 ISIN</t>
  </si>
  <si>
    <t>LU0887341062 ISIN</t>
  </si>
  <si>
    <t>LU0132413252 ISIN</t>
  </si>
  <si>
    <t>LU0119174026 ISIN</t>
  </si>
  <si>
    <t>LU0893373133 ISIN</t>
  </si>
  <si>
    <t>LU1794554631 ISIN</t>
  </si>
  <si>
    <t>LU0706718672 ISIN</t>
  </si>
  <si>
    <t>LU1516285753 ISIN</t>
  </si>
  <si>
    <t>LU0815945547 ISIN</t>
  </si>
  <si>
    <t>LU0880094791 ISIN</t>
  </si>
  <si>
    <t>LU0540923850 ISIN</t>
  </si>
  <si>
    <t>LU0348735423 ISIN</t>
  </si>
  <si>
    <t>LU0634319403 ISIN</t>
  </si>
  <si>
    <t>LU0348767384 ISIN</t>
  </si>
  <si>
    <t>LU0348784397 ISIN</t>
  </si>
  <si>
    <t>LU0348783662 ISIN</t>
  </si>
  <si>
    <t>LU0348784041 ISIN</t>
  </si>
  <si>
    <t>HK0000211927 ISIN</t>
  </si>
  <si>
    <t>HK0000532082 ISIN</t>
  </si>
  <si>
    <t>HK0000532074 ISIN</t>
  </si>
  <si>
    <t>LU0797268264 ISIN</t>
  </si>
  <si>
    <t>LU0348816934 ISIN</t>
  </si>
  <si>
    <t>LU0918141705 ISIN</t>
  </si>
  <si>
    <t>LU0256863811 ISIN</t>
  </si>
  <si>
    <t>LU1449865044 ISIN</t>
  </si>
  <si>
    <t>LU1322973634 ISIN</t>
  </si>
  <si>
    <t>HK0000252160 ISIN</t>
  </si>
  <si>
    <t>HK0000500386 ISIN</t>
  </si>
  <si>
    <t>HK0000464252 ISIN</t>
  </si>
  <si>
    <t>HK0000499787 ISIN</t>
  </si>
  <si>
    <t>HK0000467222 ISIN</t>
  </si>
  <si>
    <t>HK0000365384 ISIN</t>
  </si>
  <si>
    <t>HK0000499811 ISIN</t>
  </si>
  <si>
    <t>HK0000862265 ISIN</t>
  </si>
  <si>
    <t>LU1813982136 ISIN</t>
  </si>
  <si>
    <t>LU0507748050 ISIN</t>
  </si>
  <si>
    <t>LU1077375613 ISIN</t>
  </si>
  <si>
    <t>LU0274383008 ISIN</t>
  </si>
  <si>
    <t>LU0196878994 ISIN</t>
  </si>
  <si>
    <t>LU0314109678 ISIN</t>
  </si>
  <si>
    <t>LU0196876865 ISIN</t>
  </si>
  <si>
    <t>LU1935043452 ISIN</t>
  </si>
  <si>
    <t>LU2086872715 ISIN</t>
  </si>
  <si>
    <t>LU2086872988 ISIN</t>
  </si>
  <si>
    <t>LU2100725519 ISIN</t>
  </si>
  <si>
    <t>LU2086873010 ISIN</t>
  </si>
  <si>
    <t>LU1813986715 ISIN</t>
  </si>
  <si>
    <t>LU2086873283 ISIN</t>
  </si>
  <si>
    <t>LU0278409734 ISIN</t>
  </si>
  <si>
    <t>LU0278409817 ISIN</t>
  </si>
  <si>
    <t>LU0274383776 ISIN</t>
  </si>
  <si>
    <t>LU0278410153 ISIN</t>
  </si>
  <si>
    <t>Abrdn Investments Luxembourg SA</t>
  </si>
  <si>
    <t>FoF</t>
  </si>
  <si>
    <t>马来西亚股票</t>
  </si>
  <si>
    <t>菲律宾股票</t>
  </si>
  <si>
    <t>LU0106250508 ISIN</t>
  </si>
  <si>
    <t>LU0091253459 ISIN</t>
  </si>
  <si>
    <t>LU0188438112 ISIN</t>
  </si>
  <si>
    <t>LU0106259558 ISIN</t>
  </si>
  <si>
    <t>LU0227179875 ISIN</t>
  </si>
  <si>
    <t>LU0228659784 ISIN</t>
  </si>
  <si>
    <t>LU0463099449 ISIN</t>
  </si>
  <si>
    <t>LU0244354667 ISIN</t>
  </si>
  <si>
    <t>LU0106235533 ISIN</t>
  </si>
  <si>
    <t>LU0113257694 ISIN</t>
  </si>
  <si>
    <t>LU0106235293 ISIN</t>
  </si>
  <si>
    <t>LU0136043394 ISIN</t>
  </si>
  <si>
    <t>LU0181495838 ISIN</t>
  </si>
  <si>
    <t>LU0106817157 ISIN</t>
  </si>
  <si>
    <t>LU0106252389 ISIN</t>
  </si>
  <si>
    <t>LU0106253197 ISIN</t>
  </si>
  <si>
    <t>LU0106237406 ISIN</t>
  </si>
  <si>
    <t>LU0562313402 ISIN</t>
  </si>
  <si>
    <t>LU0106256372 ISIN</t>
  </si>
  <si>
    <t>LU0224508324 ISIN</t>
  </si>
  <si>
    <t>LU0302445910 ISIN</t>
  </si>
  <si>
    <t>LU0106258311 ISIN</t>
  </si>
  <si>
    <t>LU1514167136 ISIN</t>
  </si>
  <si>
    <t>LU0256331488 ISIN</t>
  </si>
  <si>
    <t>LU0215105999 ISIN</t>
  </si>
  <si>
    <t>LU0225284248 ISIN</t>
  </si>
  <si>
    <t>LU1223082196 ISIN</t>
  </si>
  <si>
    <t>LU0189893018 ISIN</t>
  </si>
  <si>
    <t>LU0180781048 ISIN</t>
  </si>
  <si>
    <t>LU0903425840 ISIN</t>
  </si>
  <si>
    <t>LU0757359368 ISIN</t>
  </si>
  <si>
    <t>LU0757359954 ISIN</t>
  </si>
  <si>
    <t>LU0894486033 ISIN</t>
  </si>
  <si>
    <t>LU0140636845 ISIN</t>
  </si>
  <si>
    <t>LU0149525270 ISIN</t>
  </si>
  <si>
    <t>LU0149524976 ISIN</t>
  </si>
  <si>
    <t>LU0149534421 ISIN</t>
  </si>
  <si>
    <t>LU0264410563 ISIN</t>
  </si>
  <si>
    <t>LU0106259046 ISIN</t>
  </si>
  <si>
    <t>LU0203345920 ISIN</t>
  </si>
  <si>
    <t>LU0201322137 ISIN</t>
  </si>
  <si>
    <t>LU0270814014 ISIN</t>
  </si>
  <si>
    <t>LU0205193047 ISIN</t>
  </si>
  <si>
    <t>LU0106261612 ISIN</t>
  </si>
  <si>
    <t>LU0048584766 ISIN</t>
  </si>
  <si>
    <t>LU0050427557 ISIN</t>
  </si>
  <si>
    <t>LU0049112450 ISIN</t>
  </si>
  <si>
    <t>LU0261947096 ISIN</t>
  </si>
  <si>
    <t>LU0114721508 ISIN</t>
  </si>
  <si>
    <t>LU0882574139 ISIN</t>
  </si>
  <si>
    <t>LU0238202427 ISIN</t>
  </si>
  <si>
    <t>LU2242646235 ISIN</t>
  </si>
  <si>
    <t>LU2401740654 ISIN</t>
  </si>
  <si>
    <t>LU0099575291 ISIN</t>
  </si>
  <si>
    <t>LU0114720955 ISIN</t>
  </si>
  <si>
    <t>LU0882574055 ISIN</t>
  </si>
  <si>
    <t>LU0048585144 ISIN</t>
  </si>
  <si>
    <t>LU0048621477 ISIN</t>
  </si>
  <si>
    <t>LU2219351520 ISIN</t>
  </si>
  <si>
    <t>LU0261947682 ISIN</t>
  </si>
  <si>
    <t>LU2231581880 ISIN</t>
  </si>
  <si>
    <t>LU2231582003 ISIN</t>
  </si>
  <si>
    <t>LU0261952922 ISIN</t>
  </si>
  <si>
    <t>LU0532245395 ISIN</t>
  </si>
  <si>
    <t>LU0168057262 ISIN</t>
  </si>
  <si>
    <t>LU0132282301 ISIN</t>
  </si>
  <si>
    <t>LU1084165304 ISIN</t>
  </si>
  <si>
    <t>更新日期</t>
    <phoneticPr fontId="34" type="noConversion"/>
  </si>
  <si>
    <t>近五年年化收益率（%）</t>
  </si>
  <si>
    <t>JPMorgan Asset Management Europe Sarl</t>
  </si>
  <si>
    <t>BlackRock Asset Management Schweiz AG</t>
  </si>
  <si>
    <t>AllianceBernstein Luxembourg SARL</t>
  </si>
  <si>
    <t>Allianz Global Investors Asia Pacific Ltd</t>
  </si>
  <si>
    <t>E Fund Management Hong Kong Co Ltd</t>
  </si>
  <si>
    <t>Manulife Investment Management Ireland Ltd</t>
  </si>
  <si>
    <t>Schroder Investment Management Europe SA</t>
  </si>
  <si>
    <t>FIL Luxembourg SA</t>
  </si>
  <si>
    <t>LU0229950067 ISIN</t>
  </si>
  <si>
    <t>LU0229949994 ISIN</t>
  </si>
  <si>
    <t>LU0229940001 ISIN</t>
  </si>
  <si>
    <t>LU0128522157 ISIN</t>
  </si>
  <si>
    <t>LU0229946628 ISIN</t>
  </si>
  <si>
    <t>LU0229945570 ISIN</t>
  </si>
  <si>
    <t>LU0052750758 ISIN</t>
  </si>
  <si>
    <t>LU0078277505 ISIN</t>
  </si>
  <si>
    <t>LU0231793349 ISIN</t>
  </si>
  <si>
    <t>LU0152984307 ISIN</t>
  </si>
  <si>
    <t>LU0708994347 ISIN</t>
  </si>
  <si>
    <t>LU0029876355 ISIN</t>
  </si>
  <si>
    <t>LU0478345209 ISIN</t>
  </si>
  <si>
    <t>LU0441901922 ISIN</t>
  </si>
  <si>
    <t>LU1733274390 ISIN</t>
  </si>
  <si>
    <t>LU0128522744 ISIN</t>
  </si>
  <si>
    <t>LU0300743431 ISIN</t>
  </si>
  <si>
    <t>LU0300738514 ISIN</t>
  </si>
  <si>
    <t>LU0093666013 ISIN</t>
  </si>
  <si>
    <t>LU1863844665 ISIN</t>
  </si>
  <si>
    <t>LU0138075311 ISIN</t>
  </si>
  <si>
    <t>LU0390136736 ISIN</t>
  </si>
  <si>
    <t>LU0128525689 ISIN</t>
  </si>
  <si>
    <t>LU0252652382 ISIN</t>
  </si>
  <si>
    <t>LU0029871042 ISIN</t>
  </si>
  <si>
    <t>LU0029873410 ISIN</t>
  </si>
  <si>
    <t>LU0211327993 ISIN</t>
  </si>
  <si>
    <t>LU0211328371 ISIN</t>
  </si>
  <si>
    <t>LU0128525929 ISIN</t>
  </si>
  <si>
    <t>LU0211326755 ISIN</t>
  </si>
  <si>
    <t>LU0128526141 ISIN</t>
  </si>
  <si>
    <t>LU0536402737 ISIN</t>
  </si>
  <si>
    <t>LU0366773504 ISIN</t>
  </si>
  <si>
    <t>LU0316493153 ISIN</t>
  </si>
  <si>
    <t>LU0476943708 ISIN</t>
  </si>
  <si>
    <t>LU0476943963 ISIN</t>
  </si>
  <si>
    <t>LU0170475312 ISIN</t>
  </si>
  <si>
    <t>LU0170475585 ISIN</t>
  </si>
  <si>
    <t>LU0029865408 ISIN</t>
  </si>
  <si>
    <t>LU0052767562 ISIN</t>
  </si>
  <si>
    <t>CIES是否认可</t>
  </si>
  <si>
    <t>HK0000349503 ISIN</t>
  </si>
  <si>
    <t>HK0000349529 ISIN</t>
  </si>
  <si>
    <t>HK0000349701 ISIN</t>
  </si>
  <si>
    <t>HK0000200292 ISIN</t>
  </si>
  <si>
    <t>HK0000216926 ISIN</t>
  </si>
  <si>
    <t>LU0630378429 ISIN</t>
  </si>
  <si>
    <t>LU0197773673 ISIN</t>
  </si>
  <si>
    <t>LU0762541174 ISIN</t>
  </si>
  <si>
    <t>LU2334458861 ISIN</t>
  </si>
  <si>
    <t>LU2334455255 ISIN</t>
  </si>
  <si>
    <t>LU2334455339 ISIN</t>
  </si>
  <si>
    <t>HK0000465895 ISIN</t>
  </si>
  <si>
    <t>HK0000465952 ISIN</t>
  </si>
  <si>
    <t>HK0000349586 ISIN</t>
  </si>
  <si>
    <t>HK0000349560 ISIN</t>
  </si>
  <si>
    <t>HK0000349875 ISIN</t>
  </si>
  <si>
    <t>HK0000349578 ISIN</t>
  </si>
  <si>
    <t>HK0000349552 ISIN</t>
  </si>
  <si>
    <t>LU1775947333 ISIN</t>
  </si>
  <si>
    <t>LU0334857355 ISIN</t>
  </si>
  <si>
    <t>LU0075112721 ISIN</t>
  </si>
  <si>
    <t>LU1775949628 ISIN</t>
  </si>
  <si>
    <t>LU1775961243 ISIN</t>
  </si>
  <si>
    <t>LU1775955864 ISIN</t>
  </si>
  <si>
    <t>LU0123357419 ISIN</t>
  </si>
  <si>
    <t>LU0102737730 ISIN</t>
  </si>
  <si>
    <t>LU0052864419 ISIN</t>
  </si>
  <si>
    <t>LU1775982595 ISIN</t>
  </si>
  <si>
    <t>LU0367025755 ISIN</t>
  </si>
  <si>
    <t>LU0505655562 ISIN</t>
  </si>
  <si>
    <t>LU0048816135 ISIN</t>
  </si>
  <si>
    <t>LU0367026217 ISIN</t>
  </si>
  <si>
    <t>LU1775965152 ISIN</t>
  </si>
  <si>
    <t>LU1775963454 ISIN</t>
  </si>
  <si>
    <t>LU1075211869 ISIN</t>
  </si>
  <si>
    <t>LU1097691858 ISIN</t>
  </si>
  <si>
    <t>LU1775969659 ISIN</t>
  </si>
  <si>
    <t>LU1075211356 ISIN</t>
  </si>
  <si>
    <t>LU2601038818 ISIN</t>
  </si>
  <si>
    <t>LU0794787761 ISIN</t>
  </si>
  <si>
    <t>LU0028121183 ISIN</t>
  </si>
  <si>
    <t>LU0406674159 ISIN</t>
  </si>
  <si>
    <t>LU0117843481 ISIN</t>
  </si>
  <si>
    <t>LU0082616367 ISIN</t>
  </si>
  <si>
    <t>HK0000055555 ISIN</t>
  </si>
  <si>
    <t>HK0000151891 ISIN</t>
  </si>
  <si>
    <t>HK0000038148 ISIN</t>
  </si>
  <si>
    <t>HK0000055647 ISIN</t>
  </si>
  <si>
    <t>HK0000102936 ISIN</t>
  </si>
  <si>
    <t>HK0000055597 ISIN</t>
  </si>
  <si>
    <t>HK0000055613 ISIN</t>
  </si>
  <si>
    <t>CNE100002458 ISIN</t>
  </si>
  <si>
    <t>HK0000053956 ISIN</t>
  </si>
  <si>
    <t>CNE100002466 ISIN</t>
  </si>
  <si>
    <t>HK0000055621 ISIN</t>
  </si>
  <si>
    <t>CNE100002474 ISIN</t>
  </si>
  <si>
    <t>HK0000055829 ISIN</t>
  </si>
  <si>
    <t>HK0000055654 ISIN</t>
  </si>
  <si>
    <t>MU0129U00005 ISIN</t>
  </si>
  <si>
    <t>MU0204U00022 ISIN</t>
  </si>
  <si>
    <t>HK0000055662 ISIN</t>
  </si>
  <si>
    <t>HK0000055670 ISIN</t>
  </si>
  <si>
    <t>HK0000055712 ISIN</t>
  </si>
  <si>
    <t>HK0000055720 ISIN</t>
  </si>
  <si>
    <t>HK0000115300 ISIN</t>
  </si>
  <si>
    <t>HK0000122470 ISIN</t>
  </si>
  <si>
    <t>HK0000084522 ISIN</t>
  </si>
  <si>
    <t>HK0000192325 ISIN</t>
  </si>
  <si>
    <t>HK0000084514 ISIN</t>
  </si>
  <si>
    <t>HK0000055746 ISIN</t>
  </si>
  <si>
    <t>HK0000055761 ISIN</t>
  </si>
  <si>
    <t>HK0000055779 ISIN</t>
  </si>
  <si>
    <t>HK0000854742 ISIN</t>
  </si>
  <si>
    <t>HK0000055787 ISIN</t>
  </si>
  <si>
    <t>IE0034004030 ISIN</t>
  </si>
  <si>
    <t>IE00B2NF8W35 ISIN</t>
  </si>
  <si>
    <t>IE00BYVJR809 ISIN</t>
  </si>
  <si>
    <t>IE00BYM85152 ISIN</t>
  </si>
  <si>
    <t>IE0031385887 ISIN</t>
  </si>
  <si>
    <t>IE0005263466 ISIN</t>
  </si>
  <si>
    <t>IE00B01FHV31 ISIN</t>
  </si>
  <si>
    <t>IE0005264431 ISIN</t>
  </si>
  <si>
    <t>LU1074970309 ISIN</t>
  </si>
  <si>
    <t>LU0853555547 ISIN</t>
  </si>
  <si>
    <t>LU0459993191 ISIN</t>
  </si>
  <si>
    <t>LU2112991349 ISIN</t>
  </si>
  <si>
    <t>LU0853555463 ISIN</t>
  </si>
  <si>
    <t>LU0992293067 ISIN</t>
  </si>
  <si>
    <t>LU0459992979 ISIN</t>
  </si>
  <si>
    <t>LU1740285322 ISIN</t>
  </si>
  <si>
    <t>LU0260085492 ISIN</t>
  </si>
  <si>
    <t>LU0329190499 ISIN</t>
  </si>
  <si>
    <t>LU0966834136 ISIN</t>
  </si>
  <si>
    <t>LU0262307720 ISIN</t>
  </si>
  <si>
    <t>LU0425094421 ISIN</t>
  </si>
  <si>
    <t>LU0365089902 ISIN</t>
  </si>
  <si>
    <t>Jupiter Asset Management Europe Ltd</t>
  </si>
  <si>
    <t>Jupiter Global Fund /The</t>
  </si>
  <si>
    <t>Jupiter Asset Management International SA</t>
  </si>
  <si>
    <t>Jupiter Asset Management Ltd</t>
  </si>
  <si>
    <t>Franklin Templeton International Services Sarl</t>
  </si>
  <si>
    <t>Franklin Templeton Investments Corp</t>
  </si>
  <si>
    <t>HSBC Global Asset Management UK Ltd</t>
  </si>
  <si>
    <t>HSBC Investment Funds Hong Kong Ltd</t>
  </si>
  <si>
    <t>INVESCO Management SA</t>
  </si>
  <si>
    <t>JPMorgan Asset Management Asia Pacific Ltd</t>
  </si>
  <si>
    <t>JPMorgan Funds Asia Ltd</t>
  </si>
  <si>
    <t>JPMorgan Asset Management China Co Ltd</t>
  </si>
  <si>
    <t>IE00BGSXQT33 ISIN</t>
  </si>
  <si>
    <t>IE00B464Q616 ISIN</t>
  </si>
  <si>
    <t>IE00B1D7YK27 ISIN</t>
  </si>
  <si>
    <t>IE00B193MK07 ISIN</t>
  </si>
  <si>
    <t>IE00B11XYX59 ISIN</t>
  </si>
  <si>
    <t>IE00B0MD9S72 ISIN</t>
  </si>
  <si>
    <t>IE00B11XZ210 ISIN</t>
  </si>
  <si>
    <t>IE00B0MD9M11 ISIN</t>
  </si>
  <si>
    <t>IE00B1D7YM41 ISIN</t>
  </si>
  <si>
    <t>IE00B193ML14 ISIN</t>
  </si>
  <si>
    <t>IE00B65YMD51 ISIN</t>
  </si>
  <si>
    <t>IE00B3K7XK29 ISIN</t>
  </si>
  <si>
    <t>IE00B2R34T20 ISIN</t>
  </si>
  <si>
    <t>IE00B11XZ657 ISIN</t>
  </si>
  <si>
    <t>IE00B0MD9N28 ISIN</t>
  </si>
  <si>
    <t>IE00BD8DFW88 ISIN</t>
  </si>
  <si>
    <t>IE00B84J9L26 ISIN</t>
  </si>
  <si>
    <t>IE00B8N0MW85 ISIN</t>
  </si>
  <si>
    <t>IE00BF01VX72 ISIN</t>
  </si>
  <si>
    <t>IE00B92ZW543 ISIN</t>
  </si>
  <si>
    <t>IE00B7KFL990 ISIN</t>
  </si>
  <si>
    <t>IE00B8K7V925 ISIN</t>
  </si>
  <si>
    <t>IE00B11XZ988 ISIN</t>
  </si>
  <si>
    <t>IE00B0M2Y900 ISIN</t>
  </si>
  <si>
    <t>IE00B11XZ871 ISIN</t>
  </si>
  <si>
    <t>HK0000720786 ISIN</t>
  </si>
  <si>
    <t>澳洲股票</t>
  </si>
  <si>
    <t>HK0000584737 ISIN</t>
  </si>
  <si>
    <t>HK0000584752 ISIN</t>
  </si>
  <si>
    <t>GaoTeng Global Asset Management Ltd</t>
  </si>
  <si>
    <t>HK0000447943 ISIN</t>
  </si>
  <si>
    <t>HK0000447950 ISIN</t>
  </si>
  <si>
    <t>HK0000447968 ISIN</t>
  </si>
  <si>
    <t>HK0000447976 ISIN</t>
  </si>
  <si>
    <t>HK0000448107 ISIN</t>
  </si>
  <si>
    <t>HK0000448115 ISIN</t>
  </si>
  <si>
    <t>HK0000448149 ISIN</t>
  </si>
  <si>
    <t>LU1676121723 ISIN</t>
  </si>
  <si>
    <t>LU1670770301 ISIN</t>
  </si>
  <si>
    <t>LU0143551892 ISIN</t>
  </si>
  <si>
    <t>LU1670770640 ISIN</t>
  </si>
  <si>
    <t>LU0174119429 ISIN</t>
  </si>
  <si>
    <t>IE0030016467 ISIN</t>
  </si>
  <si>
    <t>IE0030016244 ISIN</t>
  </si>
  <si>
    <t>IE0004851352 ISIN</t>
  </si>
  <si>
    <t>IE0000931182 ISIN</t>
  </si>
  <si>
    <t>IE0000830236 ISIN</t>
  </si>
  <si>
    <t>IE0004868604 ISIN</t>
  </si>
  <si>
    <t>IE0000830129 ISIN</t>
  </si>
  <si>
    <t>IE0000829451 ISIN</t>
  </si>
  <si>
    <t>IE0004866889 ISIN</t>
  </si>
  <si>
    <t>IE00B3YQ0H18 ISIN</t>
  </si>
  <si>
    <t>IE00B4YN5X00 ISIN</t>
  </si>
  <si>
    <t>IE0000829238 ISIN</t>
  </si>
  <si>
    <t>IE0033156484 ISIN</t>
  </si>
  <si>
    <t>IE0000835953 ISIN</t>
  </si>
  <si>
    <t>IE00BFM0MX98 ISIN</t>
  </si>
  <si>
    <t>IE00BFM0MT52 ISIN</t>
  </si>
  <si>
    <t>IE00BFM0MQ22 ISIN</t>
  </si>
  <si>
    <t>IE00BFM0L657 ISIN</t>
  </si>
  <si>
    <t>IE00BFM0KR98 ISIN</t>
  </si>
  <si>
    <t>IE00BFM0L210 ISIN</t>
  </si>
  <si>
    <t>LU1254412205 ISIN</t>
  </si>
  <si>
    <t>LU2675281013 ISIN</t>
  </si>
  <si>
    <t>LU2675281104 ISIN</t>
  </si>
  <si>
    <t>LU1254412114 ISIN</t>
  </si>
  <si>
    <t>Ping An of China Asset Management Hong Kong Co Ltd</t>
  </si>
  <si>
    <t>PIMCO Global Advisors Ireland Ltd</t>
  </si>
  <si>
    <t>HK0000478872 ISIN</t>
  </si>
  <si>
    <t>HKD</t>
    <phoneticPr fontId="34" type="noConversion"/>
  </si>
  <si>
    <t>T Rowe Price Luxembourg Management Sarl</t>
  </si>
  <si>
    <t>Barings International Fund Managers Ireland Ltd</t>
  </si>
  <si>
    <t>Barings UK Ltd</t>
  </si>
  <si>
    <t>N/A</t>
  </si>
  <si>
    <t>注：当基金成立时间不满三年或五年时，近三年最大回撤、近五年最大回撤、近三年年化波动率、近五年年化波动率指标则代表成立至今的最大回撤和成立至今的年化波动率。</t>
  </si>
  <si>
    <t>HK0000772993 ISIN</t>
  </si>
  <si>
    <t>HK0000773033 ISIN</t>
  </si>
  <si>
    <t>HK0000369196 ISIN</t>
  </si>
  <si>
    <t>HK0000369188 ISIN</t>
  </si>
  <si>
    <t>HK0000857273 ISIN</t>
  </si>
  <si>
    <t>HK0000857299 ISIN</t>
  </si>
  <si>
    <t>Taikang Asset Management (Hong Kong) Company Limited</t>
  </si>
  <si>
    <t>LU0070992663 ISIN</t>
  </si>
  <si>
    <t>LU0209158467 ISIN</t>
  </si>
  <si>
    <t>LU0011889929 ISIN</t>
  </si>
  <si>
    <t>IE0009355771 ISIN</t>
  </si>
  <si>
    <t>IE00BHC8SV77 ISIN</t>
  </si>
  <si>
    <t>IE0009356076 ISIN</t>
  </si>
  <si>
    <t>IE0004445239 ISIN</t>
  </si>
  <si>
    <t>Janus Henderson Investors Europe S.A.</t>
  </si>
  <si>
    <t>27/9/2021</t>
  </si>
  <si>
    <t>12/10/2017</t>
  </si>
  <si>
    <t>31/5/2022</t>
  </si>
  <si>
    <t>15/10/1996</t>
  </si>
  <si>
    <t>3/1/2005</t>
  </si>
  <si>
    <t>1/7/1985</t>
  </si>
  <si>
    <t>28/3/2000</t>
  </si>
  <si>
    <t>30/5/2014</t>
  </si>
  <si>
    <t>24/12/1998</t>
  </si>
  <si>
    <t>印度股指</t>
    <phoneticPr fontId="36" type="noConversion"/>
  </si>
  <si>
    <t>印度孟买指数</t>
  </si>
  <si>
    <t>SENSEX Index</t>
  </si>
  <si>
    <t>印度指数50</t>
  </si>
  <si>
    <t>Nifty 50 Index</t>
  </si>
  <si>
    <t>NIFTY Index</t>
  </si>
  <si>
    <t>日本股指</t>
    <phoneticPr fontId="36" type="noConversion"/>
  </si>
  <si>
    <t>日经225指数</t>
  </si>
  <si>
    <t>Nikkei 225 Index</t>
  </si>
  <si>
    <t>NKY Index</t>
  </si>
  <si>
    <t>东京交易所指数</t>
  </si>
  <si>
    <t>Tokyo Stock Exchange Tokyo Stock Price Index</t>
  </si>
  <si>
    <t>TPX Index</t>
  </si>
  <si>
    <t>美国股指</t>
    <phoneticPr fontId="36" type="noConversion"/>
  </si>
  <si>
    <t>环球科技股票</t>
  </si>
  <si>
    <t>环球金融股票</t>
  </si>
  <si>
    <t>环球工业股票</t>
  </si>
  <si>
    <t>环球能源股票</t>
  </si>
  <si>
    <t>环球天然资源股票</t>
  </si>
  <si>
    <t>欧洲中小盘股票</t>
  </si>
  <si>
    <t>欧洲中小型股股票</t>
  </si>
  <si>
    <t>环球健康护理股票</t>
  </si>
  <si>
    <t>日本中小盘股票</t>
  </si>
  <si>
    <t>环球ESG股票</t>
  </si>
  <si>
    <t>环球贵金属及矿业股票</t>
  </si>
  <si>
    <t>环球交通股票</t>
  </si>
  <si>
    <t>亚太中小盘股票</t>
  </si>
  <si>
    <t>新兴市场中小盘股票</t>
  </si>
  <si>
    <t>美国中小盘股票</t>
  </si>
  <si>
    <t>环球网络安全股票</t>
  </si>
  <si>
    <t>环球食品安全股票</t>
  </si>
  <si>
    <t>亚太房地产股票</t>
  </si>
  <si>
    <t>环球房地产股票</t>
  </si>
  <si>
    <t>环球可选消费股票</t>
  </si>
  <si>
    <t>环球中小盘股票</t>
  </si>
  <si>
    <t>美国科技股票</t>
  </si>
  <si>
    <t>印度中小盘股票</t>
  </si>
  <si>
    <t>亚太科技股票</t>
  </si>
  <si>
    <t>环球基建股票</t>
  </si>
  <si>
    <t>美国多元资产</t>
  </si>
  <si>
    <t>环球金融多元资产</t>
  </si>
  <si>
    <t>环球房地产多元资产</t>
  </si>
  <si>
    <t>中国债券</t>
  </si>
  <si>
    <t>环球通胀调整债券</t>
  </si>
  <si>
    <t>欧元债券</t>
  </si>
  <si>
    <t>欧元高收益债券</t>
  </si>
  <si>
    <t>欧洲债券</t>
  </si>
  <si>
    <t>环球债券</t>
  </si>
  <si>
    <t>港元债券</t>
  </si>
  <si>
    <t>亚太债券</t>
  </si>
  <si>
    <t>亚太高收益债券</t>
  </si>
  <si>
    <t>环球短存续期债券</t>
  </si>
  <si>
    <t>印度债券</t>
  </si>
  <si>
    <t>环球高收益债券</t>
  </si>
  <si>
    <t>美国债券</t>
  </si>
  <si>
    <t>美元高收益债券</t>
  </si>
  <si>
    <t>美元短存续期债券</t>
  </si>
  <si>
    <t>中国高收益债券</t>
  </si>
  <si>
    <t>新兴市场债券</t>
  </si>
  <si>
    <t>美元债券</t>
  </si>
  <si>
    <t>美国抵押担保债券</t>
  </si>
  <si>
    <t>美国高收益 &amp; 短存续期债券</t>
  </si>
  <si>
    <t>香港</t>
  </si>
  <si>
    <t>多货币</t>
  </si>
  <si>
    <t>环球抵押担保债券</t>
  </si>
  <si>
    <t>Bosera Asset Management (International) Co., Limited</t>
  </si>
  <si>
    <t>New:</t>
  </si>
  <si>
    <t>LU0428352420 ISIN</t>
  </si>
  <si>
    <t>2024年收益率[%]</t>
  </si>
  <si>
    <t>LU2756315581 ISIN</t>
  </si>
  <si>
    <t>1/3/2024</t>
  </si>
  <si>
    <t>IE000WYGJ8R2 ISIN</t>
  </si>
  <si>
    <t>IE00B91RQ825 ISIN</t>
  </si>
  <si>
    <t>IE00BD0B0257 ISIN</t>
  </si>
  <si>
    <t>IE00B9HH6X13 ISIN</t>
  </si>
  <si>
    <t>LU1807302812 ISIN</t>
  </si>
  <si>
    <t>LU0067412154 ISIN</t>
  </si>
  <si>
    <t>UBS Fund Management Luxembourg SA</t>
  </si>
  <si>
    <t>瑞銀(盧森堡)全方位中國股票基金(美元) P-acc</t>
  </si>
  <si>
    <t>瑞銀(盧森堡)中國精選股票P</t>
  </si>
  <si>
    <t>22/12/2022</t>
  </si>
  <si>
    <t>30/11/2012</t>
  </si>
  <si>
    <t>1/9/2017</t>
  </si>
  <si>
    <t>19/2/2013</t>
  </si>
  <si>
    <t>2025年收益率[%]</t>
  </si>
  <si>
    <t>贝莱德-中国债券基金A6 Dis</t>
  </si>
  <si>
    <t>BlackRock Global Funds - China Bond Fund (RMB) A6 Mdis</t>
  </si>
  <si>
    <t>5/28/2026</t>
  </si>
  <si>
    <t>Yes</t>
  </si>
  <si>
    <t>8000 (CNY)</t>
  </si>
  <si>
    <t>1:00 pm HKT</t>
  </si>
  <si>
    <t>贝莱德-中国债券基金A3 Dis</t>
  </si>
  <si>
    <t>BlackRock Global Funds - China Bond Fund (USD) A3 MDis</t>
  </si>
  <si>
    <t>1000 (USD)</t>
  </si>
  <si>
    <t>贝莱德-中国债券基金A6 Hedged Dis</t>
  </si>
  <si>
    <t>BlackRock Global Funds - China Bond Fund (USD-Hedged) A6 MDis</t>
  </si>
  <si>
    <t>汇丰投资信托基金-全方位中国债券基金AC-USD</t>
  </si>
  <si>
    <t xml:space="preserve">HSBC Collective Investment Trust - HSBC All China Bond Fund </t>
  </si>
  <si>
    <t>No</t>
  </si>
  <si>
    <t>以实际交易渠道为准</t>
  </si>
  <si>
    <t>摩根新兴动力混合型证券投资基金Class H (CNY)</t>
  </si>
  <si>
    <t>JPMorgan China Emerging Power Fund - Class H (CNY)</t>
  </si>
  <si>
    <t>1500 (CNY)</t>
  </si>
  <si>
    <t>摩根双息平衡混合型证券投资基金Class H (CNY)</t>
  </si>
  <si>
    <t>JPMorgan China Multi-Assets Fund - Class H (CNY)</t>
  </si>
  <si>
    <t>摩根行业滚动混合型证券投资基金Class H (CNY)</t>
  </si>
  <si>
    <t>JPMorgan China Sector Rotation Fund - Class H (CNY)</t>
  </si>
  <si>
    <t>富達基金 - 環球科技基金A-ACC-USD</t>
  </si>
  <si>
    <t>Fidelity Funds - Global Technology Fund (USD) A Acc</t>
  </si>
  <si>
    <t>富達基金 - 環球科技基金A-EUR</t>
  </si>
  <si>
    <t>Fidelity Funds - Global Technology Fund A-EUR</t>
  </si>
  <si>
    <t>800 (EUR)</t>
  </si>
  <si>
    <t>贝莱德-欧洲股票入息基金A8 Hedged Dis.</t>
  </si>
  <si>
    <t>BlackRock Global Funds - European Equity Income Fund (AUD-Hedged) A8 MDis</t>
  </si>
  <si>
    <t>1000 (AUD)</t>
  </si>
  <si>
    <t>BlackRock Global Funds - European Equity Income Fund (CAD-Hedged) A8 MDis</t>
  </si>
  <si>
    <t>1500 (CAD)</t>
  </si>
  <si>
    <t>贝莱德-欧洲股票入息基金A2 Hedged Acc.</t>
  </si>
  <si>
    <t>BlackRock Global Funds - European Equity Income Fund (USD-Hedged) A2 Acc</t>
  </si>
  <si>
    <t>富达东协基金A-ACC-HKD</t>
  </si>
  <si>
    <t>Fidelity Funds - ASEAN Fund A-ACC-HKD</t>
  </si>
  <si>
    <t>8000 (HKD)</t>
  </si>
  <si>
    <t>富达东协基金A-ACC-USD</t>
  </si>
  <si>
    <t>Fidelity Funds - ASEAN Fund A-Acc-USD</t>
  </si>
  <si>
    <t>富达东协基金A-USD</t>
  </si>
  <si>
    <t>Fidelity Funds - ASEAN Fund A-USD</t>
  </si>
  <si>
    <t>富达中国消费动力基金A-ACC-HKD</t>
  </si>
  <si>
    <t>Fidelity Funds - China Consumer Fund A-ACC-HKD</t>
  </si>
  <si>
    <t>富达中国消费动力基金A-ACC-USD</t>
  </si>
  <si>
    <t>Fidelity Funds - China Consumer Fund A-Acc-USD</t>
  </si>
  <si>
    <t>富达环球金融服务基金A-USD</t>
  </si>
  <si>
    <t>Fidelity Funds - Global Financial Services Fund (USD) A ADis</t>
  </si>
  <si>
    <t>富达环球金融服务基金 A-EUR</t>
  </si>
  <si>
    <t>Fidelity Funds - Global Financial Services Fund A-EUR</t>
  </si>
  <si>
    <t>富达环球工业基金A-EUR</t>
  </si>
  <si>
    <t>Fidelity Funds - Global Industrials Fund A-EUR</t>
  </si>
  <si>
    <t>法巴能源转型基金Classic, Cap.</t>
  </si>
  <si>
    <t>BNP Paribas Funds Energy Transition (EUR)</t>
  </si>
  <si>
    <t>BNP Paribas Funds Energy Transition (USD)</t>
  </si>
  <si>
    <t>法巴全球通胀挂钩债券基金Classic, Cap.</t>
  </si>
  <si>
    <t>BNP Paribas Funds Global Inflation-Linked Bond (EUR)</t>
  </si>
  <si>
    <t>5/27/2026</t>
  </si>
  <si>
    <t>法巴可持续欧洲股息基金Classic, Cap.</t>
  </si>
  <si>
    <t>BNP Paribas Funds Sustainable Europe Dividend (EUR)</t>
  </si>
  <si>
    <t>摩根基金-欧元区股票基金 A (dist) - USD</t>
  </si>
  <si>
    <t>JPM Euroland Equity A (dist) - USD</t>
  </si>
  <si>
    <t>1500 (USD)</t>
  </si>
  <si>
    <t>摩根基金-欧洲动力基金A (dist) - EUR</t>
  </si>
  <si>
    <t xml:space="preserve">JPM Europe Dynamic (EUR) A YDis </t>
  </si>
  <si>
    <t>1500 (EUR)</t>
  </si>
  <si>
    <t>摩根基金-欧洲基金A (dist) - USD</t>
  </si>
  <si>
    <t>JPM Europe Equity A (dist) - USD</t>
  </si>
  <si>
    <t>摩根基金-环球天然资源基金A (dist) - EUR</t>
  </si>
  <si>
    <t>JPM Global Natural Resources A (dist) - EUR</t>
  </si>
  <si>
    <t>UBS (Lux) Equity SICAV – All China</t>
  </si>
  <si>
    <t>UBS (Lux) Equity Fund - China Opportunity</t>
  </si>
  <si>
    <t>安本基金II-欧洲小型公司基金A Acc EUR</t>
  </si>
  <si>
    <t>abrdn SICAV II - European Smaller Companies Fund (EUR) A Acc</t>
  </si>
  <si>
    <t>1000 (EUR)</t>
  </si>
  <si>
    <t>贝莱德-欧元债券基金A2 Acc.</t>
  </si>
  <si>
    <t>BlackRock Global Funds - Euro Bond Fund (EUR) A2</t>
  </si>
  <si>
    <t>贝莱德-欧元市场基金A2 Acc.</t>
  </si>
  <si>
    <t>BlackRock Global Funds - Euro-Markets Fund (EUR) A2 Acc</t>
  </si>
  <si>
    <t>联博-欧元区股票基金A EUR</t>
  </si>
  <si>
    <t>AB SICAV I - Eurozone Equity Portfolio (EUR) A</t>
  </si>
  <si>
    <t>联博-欧洲收益基金AA HKD Hedged</t>
  </si>
  <si>
    <t>AB FCP I - European Income Portfolio (HKD-Hedged) AA MDis</t>
  </si>
  <si>
    <t>联博-欧洲收益基金AA USD Hedged</t>
  </si>
  <si>
    <t>AB FCP I - European Income Portfolio (USD-Hedged) AA MDis</t>
  </si>
  <si>
    <t>富達基金 - 環球科技基金A-ACC-USD (H)</t>
  </si>
  <si>
    <t xml:space="preserve">Fidelity Funds - Global Technology Fund </t>
  </si>
  <si>
    <t>0 (USD)</t>
  </si>
  <si>
    <t>安本基金-欧洲可持续股票基金A Acc EUR</t>
  </si>
  <si>
    <t>abrdn SICAV I - European Sustainable Equity Fund (EUR) A Acc</t>
  </si>
  <si>
    <t>安本基金-欧洲可持续股票基金A Acc USD</t>
  </si>
  <si>
    <t xml:space="preserve">abrdn SICAV I - European Sustainable Equity Fund </t>
  </si>
  <si>
    <t>安本基金-欧元高收益债券基金A Acc EUR</t>
  </si>
  <si>
    <t>abrdn SICAV I - Euro High Yield Bond Fund (EUR) A Acc</t>
  </si>
  <si>
    <t>安本基金-欧元高收益债券基金A Inc GBP</t>
  </si>
  <si>
    <t>abrdn SICAV I - Euro High Yield Bond Fund (GBP) A MDis</t>
  </si>
  <si>
    <t>1500 (GBP)</t>
  </si>
  <si>
    <t>安本基金-欧元高收益债券基金A Acc Hedged USD</t>
  </si>
  <si>
    <t>abrdn SICAV I - Euro High Yield Bond Fund (USD Hedged) A Acc</t>
  </si>
  <si>
    <t>安本基金-欧元高收益债券基金A Inc EUR</t>
  </si>
  <si>
    <t xml:space="preserve">abrdn SICAV I - Euro High Yield Bond Fund </t>
  </si>
  <si>
    <t>安本基金-欧元高收益债券基金A MInc Hedged USD</t>
  </si>
  <si>
    <t>安联欧洲成长基金AT (EUR) Acc.</t>
  </si>
  <si>
    <t>Allianz Europe Equity Growth (EUR) AT Acc</t>
  </si>
  <si>
    <t>安联欧洲收益及增长基金AMg (EUR) Dis.</t>
  </si>
  <si>
    <t>Allianz Europe Income and Growth (EUR) AMg Dis</t>
  </si>
  <si>
    <t>安联欧洲收益及增长基金AM (H2-USD) Dis.</t>
  </si>
  <si>
    <t>Allianz Europe Income and Growth (H2-USD) AM MDis</t>
  </si>
  <si>
    <t>安联欧洲股息基金AT (EUR) Acc.</t>
  </si>
  <si>
    <t>Allianz European Equity Dividend (EUR) AT Acc</t>
  </si>
  <si>
    <t>安联欧洲股息基金AM (H2-HKD) Dis.</t>
  </si>
  <si>
    <t>Allianz European Equity Dividend (H2-HKD) AM Mdis</t>
  </si>
  <si>
    <t>安联欧洲股息基金AM (H2-USD) Dis.</t>
  </si>
  <si>
    <t>Allianz European Equity Dividend (H2-USD) AM MDis</t>
  </si>
  <si>
    <t>安联全球新兴市场高息股票基金AT (USD) Acc.</t>
  </si>
  <si>
    <t>Allianz GEM Equity High Dividend (USD) AT Acc</t>
  </si>
  <si>
    <t>安联美国股票基金A (USD) Dis.</t>
  </si>
  <si>
    <t>Allianz US Equity Fund (USD) A</t>
  </si>
  <si>
    <t>施罗德环球基金系列-欧元债券A Acc EUR</t>
  </si>
  <si>
    <t>Schroder ISF-EURO Bond (EUR) A Acc</t>
  </si>
  <si>
    <t>施罗德环球基金系列-欧元企业债券A Acc EUR</t>
  </si>
  <si>
    <t>Schroder ISF-EURO Corporate Bond (EUR) A Acc</t>
  </si>
  <si>
    <t>施罗德环球基金系列-欧元股票A Acc EUR</t>
  </si>
  <si>
    <t>Schroder ISF-EURO Equity (EUR) A Acc</t>
  </si>
  <si>
    <t>施罗德环球基金系列-欧元流动A Acc EUR</t>
  </si>
  <si>
    <t>Schroder ISF-EURO Liquidity (EUR) A Acc</t>
  </si>
  <si>
    <t>9:15 am HKT</t>
  </si>
  <si>
    <t>施罗德环球基金系列-新兴欧洲A Acc EUR</t>
  </si>
  <si>
    <t>Schroder ISF-Emerging Europe (EUR) A Acc</t>
  </si>
  <si>
    <t>施罗德环球基金系列-欧洲小型公司A Acc EUR</t>
  </si>
  <si>
    <t>Schroder ISF-European Smaller Companies (EUR) A Acc</t>
  </si>
  <si>
    <t>施罗德环球基金系列-通货膨胀联系债券A Acc EUR</t>
  </si>
  <si>
    <t>Schroder ISF-Global Inflation Linked Bond Fund (EUR) A Acc</t>
  </si>
  <si>
    <t>富达基金-意大利基金A-EUR</t>
  </si>
  <si>
    <t>Fidelity Funds - Italy Fund A-EUR</t>
  </si>
  <si>
    <t>富达基金-可持续发展欧元区股票基金A-Acc-EUR</t>
  </si>
  <si>
    <t>Fidelity Funds - Sustainable Eurozone Equity Fund A-Acc-EUR</t>
  </si>
  <si>
    <t>富达基金-可持续发展健康护理基金A-EUR</t>
  </si>
  <si>
    <t>Fidelity Funds - Sustainable Health Care Fund A-EUR</t>
  </si>
  <si>
    <t>富达基金-可持续发展健康护理基金A-ACC-USD</t>
  </si>
  <si>
    <t xml:space="preserve">Fidelity Funds - Sustainable Health Care Fund </t>
  </si>
  <si>
    <t>富兰克林邓普顿投资基金-东欧基金A (acc) EUR</t>
  </si>
  <si>
    <t>Templeton Eastern Europe Fund (EUR) A(acc)</t>
  </si>
  <si>
    <t>富兰克林邓普顿投资基金-东欧基金A (acc) USD</t>
  </si>
  <si>
    <t>Templeton Eastern Europe Fund (USD) A(acc)</t>
  </si>
  <si>
    <t>富兰克林邓普顿投资基金-欧元区基金A (acc) EUR</t>
  </si>
  <si>
    <t>Templeton Euroland Fund (EUR) A(acc)</t>
  </si>
  <si>
    <t>富兰克林邓普顿投资基金-欧元区基金A (acc) USD</t>
  </si>
  <si>
    <t>Templeton Euroland Fund (USD) A Acc</t>
  </si>
  <si>
    <t>富兰克林邓普顿投资基金-欧洲中小型基金A (acc) EUR</t>
  </si>
  <si>
    <t>Templeton European Small-Mid Cap Fund (EUR) A(acc)</t>
  </si>
  <si>
    <t>1/16/2026</t>
  </si>
  <si>
    <t>富兰克林邓普顿投资基金-环球气候变化基金A (Ydis) EUR</t>
  </si>
  <si>
    <t>Templeton Global Climate Change Fund (EUR) A (Ydis)</t>
  </si>
  <si>
    <t>景顺欧洲大陆企业基金A(USD)-Acc</t>
  </si>
  <si>
    <t>Invesco Funds SICAV - Continental European Small Cap Equity Fund A USD Dis</t>
  </si>
  <si>
    <t>景顺欧元极短期债券基金A(EUR)-Acc</t>
  </si>
  <si>
    <t>Invesco Funds SICAV - Euro Ultra-Short Term Debt Fund A EUR Acc</t>
  </si>
  <si>
    <t>景顺泛欧洲基金A(USD Hgd)-Acc</t>
  </si>
  <si>
    <t>Invesco Funds SICAV - Pan European Equity Fund A USD Acc Hedged</t>
  </si>
  <si>
    <t>景顺全欧洲企业基金A(USD Hgd)-Acc</t>
  </si>
  <si>
    <t>Invesco Funds SICAV - Pan European Small Cap Equity Fund</t>
  </si>
  <si>
    <t>景顺欧永续性欧洲量化基金A(USD Hgd)-Acc</t>
  </si>
  <si>
    <t>Invesco Funds SICAV - Sustainable Pan European Structured Equity Fund A USD Acc Hedged</t>
  </si>
  <si>
    <t>摩根基金-环球政府债券基金A (acc) - USD (hedged)</t>
  </si>
  <si>
    <t>JPM Global Government Bond Fund (USD-hedged) A Acc</t>
  </si>
  <si>
    <t>木星动力债券基金L AUD M INC HSC</t>
  </si>
  <si>
    <t>Jupiter Dynamic Bond AUD Hedged L M Inc</t>
  </si>
  <si>
    <t>木星动力债券基金L GBP ACC HSC</t>
  </si>
  <si>
    <t>Jupiter Dynamic Bond Class L GBP Acc Hsc</t>
  </si>
  <si>
    <t>木星动力债券基金L GBP Q INC HSC</t>
  </si>
  <si>
    <t>Jupiter Dynamic Bond Class L GBP Q Inc Hsc</t>
  </si>
  <si>
    <t>木星动力债券基金L HKD M INC IRD HSC</t>
  </si>
  <si>
    <t>Jupiter Dynamic Bond Class L HKD M Inc IRD HSC</t>
  </si>
  <si>
    <t>木星动力债券基金L USD ACC HSC</t>
  </si>
  <si>
    <t>Jupiter Dynamic Bond Class L USD Acc Hsc</t>
  </si>
  <si>
    <t>木星动力债券基金L USD M INC HSC</t>
  </si>
  <si>
    <t>Jupiter Dynamic Bond Class L USD M Inc Hsc</t>
  </si>
  <si>
    <t>木星动力债券基金L USD Q INC HSC</t>
  </si>
  <si>
    <t>Jupiter Dynamic Bond Class L USD Q Inc Hsc</t>
  </si>
  <si>
    <t>木星动力债券基金L HKD M INC DIST HSC</t>
  </si>
  <si>
    <t>Jupiter Global Fund - Jupiter Dynamic Bond (HKD-Hedged) Class L M-Inc MDis</t>
  </si>
  <si>
    <t>木星欧洲增长基金L EUR ACC</t>
  </si>
  <si>
    <t>Jupiter European Growth Class L EUR Acc</t>
  </si>
  <si>
    <t>木星欧洲增长基金L GBP A INC</t>
  </si>
  <si>
    <t>Jupiter European Growth Class L GBP A Inc</t>
  </si>
  <si>
    <t>1000 (GBP)</t>
  </si>
  <si>
    <t>木星欧洲增长基金L USD ACC HSC</t>
  </si>
  <si>
    <t>Jupiter European Growth Class L USD Acc Hsc</t>
  </si>
  <si>
    <t>木星金融创新基金L USD ACC</t>
  </si>
  <si>
    <t>Jupiter Financial Innovation Class L USD Acc</t>
  </si>
  <si>
    <t>贝莱德-英国股票基金A2 Acc.</t>
  </si>
  <si>
    <t>BlackRock Global Funds - United Kingdom Fund (USD) A2 Acc</t>
  </si>
  <si>
    <t>富达基金-英国特别机会基金A-GBP</t>
  </si>
  <si>
    <t>Fidelity Funds - UK Special Situations Fund A-GBP</t>
  </si>
  <si>
    <t>景顺英国动力基金A(USD)-Acc</t>
  </si>
  <si>
    <t>Invesco Funds SICAV - UK Equity Fund</t>
  </si>
  <si>
    <t>#N/A N/A</t>
  </si>
  <si>
    <t>摩根貨幣基金Retail</t>
  </si>
  <si>
    <t>JPMorgan Money Fund - HK$</t>
  </si>
  <si>
    <t>东亚联丰-港元债券基金R</t>
  </si>
  <si>
    <t>BEA Union Investment Hong Kong Dollar Bond Fund (HKD) R</t>
  </si>
  <si>
    <t>10000 (HKD)</t>
  </si>
  <si>
    <t>安联港元收益基金AM (HKD) Dis.</t>
  </si>
  <si>
    <t>Allianz HKD Income (HKD) AM MDis</t>
  </si>
  <si>
    <t>安联港元收益基金AT (HKD) Acc.</t>
  </si>
  <si>
    <t xml:space="preserve">Allianz HKD Income </t>
  </si>
  <si>
    <t>安联香港股票基金A (HKD) Dis.</t>
  </si>
  <si>
    <t>Allianz Hong Kong Equity (HKD) A Dis</t>
  </si>
  <si>
    <t>安联香港股票基金A (USD) Dis.</t>
  </si>
  <si>
    <t>Allianz Hong Kong Equity (USD) A</t>
  </si>
  <si>
    <t>安联香港股票基金AT (HKD) Acc.</t>
  </si>
  <si>
    <t xml:space="preserve">Allianz Hong Kong Equity </t>
  </si>
  <si>
    <t>50000 (USD)</t>
  </si>
  <si>
    <t>易方达（香港）中国股票股息基金A (Dis) HKD</t>
  </si>
  <si>
    <t>E Fund Selection Investment Series - E Fund (HK) China Equity Dividend Fund (HKD) A Mdis</t>
  </si>
  <si>
    <t>易方达（香港）中国股票股息基金A (Acc) USD</t>
  </si>
  <si>
    <t>E Fund Selection Investment Series - E Fund (HK) China Equity Dividend Fund (USD) A Acc</t>
  </si>
  <si>
    <t>易方达（香港）港元货币市场基金A (Acc) HKD</t>
  </si>
  <si>
    <t>E Fund Unit Trust Fund - E Fund (HK) Hong Kong Dollar Money Market Fund (HKD) A Acc</t>
  </si>
  <si>
    <t>8000 (USD)</t>
  </si>
  <si>
    <t>前1日1:00 pm HKT</t>
  </si>
  <si>
    <t>易方达（香港）港元货币市场基金C (Acc) HKD</t>
  </si>
  <si>
    <t>E Fund Unit Trust Fund - E Fund (HK) Hong Kong Dollar Money Market Fund (HKD) C Acc</t>
  </si>
  <si>
    <t>1000 (HKD)</t>
  </si>
  <si>
    <t>2:00 pm HKT</t>
  </si>
  <si>
    <t>施罗德环球基金系列-港元债券A Acc HKD</t>
  </si>
  <si>
    <t>Schroder ISF-Hong Kong Dollar Bond (HKD) A Acc</t>
  </si>
  <si>
    <t>施罗德环球基金系列-港元债券A Dis HKD</t>
  </si>
  <si>
    <t>Schroder ISF-Hong Kong Dollar Bond (HKD) A MDis</t>
  </si>
  <si>
    <t>施罗德环球基金系列-香港股票A Acc HKD</t>
  </si>
  <si>
    <t>Schroder ISF-Hong Kong Equity (HKD) A Acc</t>
  </si>
  <si>
    <t>汇丰投资信托基金-中国多元资产入息基金AM2-USD</t>
  </si>
  <si>
    <t>HSBC Collective Investment Trust - HSBC China Multi-Asset Income Fund (USD) AM2</t>
  </si>
  <si>
    <t>汇丰环球货币基金-港元C</t>
  </si>
  <si>
    <t>HSBC Global Money Funds - Hong Kong Dollar (HKD) C Acc</t>
  </si>
  <si>
    <t>前2日2:00 pm HKT</t>
  </si>
  <si>
    <t>高腾微基金-微财货币基金A(HKD) ACC</t>
  </si>
  <si>
    <t>GaoTeng WeFund - GaoTeng WeInvest Money Market Fund</t>
  </si>
  <si>
    <t>11:00 am HKT</t>
  </si>
  <si>
    <t>泰康开泰港元货币基金B-HKD</t>
  </si>
  <si>
    <t xml:space="preserve">Taikang Kaitai Funds - Taikang Kaitai Hong Kong Dollar Money Market Fund B (HKD) </t>
  </si>
  <si>
    <t>5/29/2026</t>
  </si>
  <si>
    <t>泰康开泰港元货币基金A-HKD</t>
  </si>
  <si>
    <t>Taikang Kaitai Funds - Taikang Kaitai Hong Kong Dollar Money Market Fund A HKD</t>
  </si>
  <si>
    <t>瀚亞投資 - 日本动态基金AJ</t>
  </si>
  <si>
    <t>Eastspring Investments - Japan Dynamic Fund (JPY) AJ</t>
  </si>
  <si>
    <t>100000 (JPY)</t>
  </si>
  <si>
    <t>瀚亞投資 - 日本动态基金A (hedged)</t>
  </si>
  <si>
    <t>Eastspring Investments - Japan Dynamic Fund (USD Hedged) A</t>
  </si>
  <si>
    <t>贝莱德-日本灵活股票基金 A2 Acc</t>
  </si>
  <si>
    <t>BlackRock Global Funds - Japan Flexible Equity Fund (JPY) A2 Acc</t>
  </si>
  <si>
    <t>贝莱德-日本灵活股票基金A2 Hedged Acc</t>
  </si>
  <si>
    <t>BlackRock Global Funds - Japan Flexible Equity Fund (USD-Hedged) A2 Acc</t>
  </si>
  <si>
    <t>摩根基金-日本股票基金J (dist) - USD</t>
  </si>
  <si>
    <t>JPM Japan Equity J (dist) - USD</t>
  </si>
  <si>
    <t>安本基金-日本小型公司可持续股票基金A Acc JPY</t>
  </si>
  <si>
    <t>abrdn SICAV I - Japanese Smaller Companies Sustainable Equity Fund (JPY) A Acc</t>
  </si>
  <si>
    <t>安本基金-日本小型公司可持续股票基金A Acc Hedged USD</t>
  </si>
  <si>
    <t>abrdn SICAV I - Japanese Smaller Companies Sustainable Equity Fund (USD Hedged) A Acc</t>
  </si>
  <si>
    <t>安本基金-日本小型公司可持续股票基金A Acc GBP</t>
  </si>
  <si>
    <t xml:space="preserve">abrdn SICAV I - Japanese Smaller Companies Sustainable Equity Fund </t>
  </si>
  <si>
    <t>安本基金-日本可持续股票基金A Acc JPY</t>
  </si>
  <si>
    <t>abrdn SICAV I - Japanese Sustainable Equity Fund (JPY) A Acc</t>
  </si>
  <si>
    <t>安本基金-日本可持续股票基金A Acc Hedged USD</t>
  </si>
  <si>
    <t>abrdn SICAV I - Japanese Sustainable Equity Fund (USD Hedged) A Acc</t>
  </si>
  <si>
    <t>安本基金-日本可持续股票基金A Acc GBP</t>
  </si>
  <si>
    <t xml:space="preserve">abrdn SICAV I - Japanese Sustainable Equity Fund </t>
  </si>
  <si>
    <t>安本基金-日本可持续股票基金A Acc USD</t>
  </si>
  <si>
    <t>富达基金-可持续发展日本股票基金A-JPY</t>
  </si>
  <si>
    <t>Fidelity Funds - Sustainable Japan Equity Fund A-JPY</t>
  </si>
  <si>
    <t>摩根日本（日圆）基金(acc) - JPY</t>
  </si>
  <si>
    <t>JPMorgan Japan (Yen) Fund</t>
  </si>
  <si>
    <t>骏利亨德森远见日本机会基金A2 ACC USD</t>
  </si>
  <si>
    <t>Janus Henderson Horizon Fund - Japan Opportunities Fund (USD) A2</t>
  </si>
  <si>
    <t>2500 (USD)</t>
  </si>
  <si>
    <t>安联神州A股基金AT-USD</t>
  </si>
  <si>
    <t>ALLIANZ CHINA A-SHARES AT(USD) ACC</t>
  </si>
  <si>
    <t>安联神州A股基金AT-HKD</t>
  </si>
  <si>
    <t>ALLIANZ CHINA A-SHARES AT(HKD) ACC</t>
  </si>
  <si>
    <t>瑞銀(香港)中國機會股票基金A USD-acc</t>
  </si>
  <si>
    <t>UBS (HK) Fund Series -  China Opportunity Equity</t>
  </si>
  <si>
    <t>安联收益及增长基金AM (H2-AUD) Dis.</t>
  </si>
  <si>
    <t>Allianz Income and Growth (H2-AUD) AM Dis</t>
  </si>
  <si>
    <t>安联收益及增长基金AM (H2-CAD) Dis.</t>
  </si>
  <si>
    <t>Allianz Income and Growth (H2-CAD) AM Mdis</t>
  </si>
  <si>
    <t>安联收益及增长基金AM (H2-GBP) Dis.</t>
  </si>
  <si>
    <t>Allianz Income and Growth (H2-GBP) AM Dis</t>
  </si>
  <si>
    <t>安联收益及增长基金AM (H2-RMB) Dis.</t>
  </si>
  <si>
    <t>Allianz Income and Growth (H2-RMB) AM Dis</t>
  </si>
  <si>
    <t>安联收益及增长基金AM (HKD) Dis.</t>
  </si>
  <si>
    <t>Allianz Income and Growth (HKD) AM Dis</t>
  </si>
  <si>
    <t>安联收益及增长基金AM (USD) Dis.</t>
  </si>
  <si>
    <t>Allianz Income and Growth (USD) AM Dis</t>
  </si>
  <si>
    <t>安联收益及增长基金 AMg2 (USD) Dis.</t>
  </si>
  <si>
    <t>Allianz Income and Growth (USD) AMg2 Dis</t>
  </si>
  <si>
    <t>安联收益及增长基金AT (USD) Acc.</t>
  </si>
  <si>
    <t>Allianz Income and Growth (USD) AT Acc</t>
  </si>
  <si>
    <t>安联收益及增长基金AMi
(H2-JPY) Dis.</t>
  </si>
  <si>
    <t>Allianz Income and Growth (H2-J Ami Dis</t>
  </si>
  <si>
    <t>安聯環球人工智能股票基金AT (EUR) Acc.</t>
  </si>
  <si>
    <t>Allianz Global Artificial Intelligence (EUR) AT Acc</t>
  </si>
  <si>
    <t>安聯環球人工智能股票基金AT (H2-RMB) Acc.</t>
  </si>
  <si>
    <t>Allianz Global Artificial Intelligence (H2-RMB) AT Acc</t>
  </si>
  <si>
    <t>安聯環球人工智能股票基金AT (HKD) Acc.</t>
  </si>
  <si>
    <t>Allianz Global Artificial Intelligence (HKD) AT Acc</t>
  </si>
  <si>
    <t>安聯環球人工智能股票基金AT (USD) Acc.</t>
  </si>
  <si>
    <t>Allianz Global Artificial Intelligence (USD) AT Acc</t>
  </si>
  <si>
    <t>安聯環球人工智能股票基金Class A(EUR) Dis.</t>
  </si>
  <si>
    <t>Allianz Global Artificial Intelligence</t>
  </si>
  <si>
    <t>安聯美元高收益基金AM (H2-AUD) Dis.</t>
  </si>
  <si>
    <t>Allianz US High Yield (H2-AUD) A Mdis</t>
  </si>
  <si>
    <t>安聯美元高收益基金AM (H2-CAD) Dis.</t>
  </si>
  <si>
    <t>Allianz US High Yield (H2-CAD) AM Mdis</t>
  </si>
  <si>
    <t>安聯美元高收益基金AM (H2-GBP) Dis.</t>
  </si>
  <si>
    <t>Allianz US High Yield (H2-GBP) A MDis</t>
  </si>
  <si>
    <t>670 (GBP)</t>
  </si>
  <si>
    <t>安聯美元高收益基金AM (HKD) Dis.</t>
  </si>
  <si>
    <t>Allianz US High Yield (HKD) AM MDis</t>
  </si>
  <si>
    <t>安聯美元高收益基金AT (HKD) Acc.</t>
  </si>
  <si>
    <t>Allianz US High Yield (HKD) AT Acc</t>
  </si>
  <si>
    <t>安聯美元高收益基金AM (USD) Dis.</t>
  </si>
  <si>
    <t>Allianz US High Yield (USD) A MDis</t>
  </si>
  <si>
    <t>安聯美元高收益基金AT (USD) Acc.</t>
  </si>
  <si>
    <t>Allianz US High Yield (USD) AT</t>
  </si>
  <si>
    <t>瀚亞投資 - 印度股票基金A</t>
  </si>
  <si>
    <t>Eastspring Investments - India Equity (USD) A</t>
  </si>
  <si>
    <t>瀚亞投資 - 印尼股票基金A</t>
  </si>
  <si>
    <t>Eastspring Investments - Indonesia Equity (USD) A</t>
  </si>
  <si>
    <t>5/26/2026</t>
  </si>
  <si>
    <t>富達基金 - 印度焦点基金 A-USD</t>
  </si>
  <si>
    <t>Fidelity Funds - India Focus Fund A-USD</t>
  </si>
  <si>
    <t>东亚联丰-亚洲债券及货币基金 (AUD-Hedged) A MDis</t>
  </si>
  <si>
    <t>BEA Union Investment Asian Bond and Currency Fund (AUD-Hedged) A MDis</t>
  </si>
  <si>
    <t>东亚联丰-亚洲债券及货币基金(HKD) H MDis</t>
  </si>
  <si>
    <t>BEA Union Investment Asian Bond and Currency Fund (HKD) H MDis</t>
  </si>
  <si>
    <t>东亚联丰-亚洲债券及货币基金(RMB-Hedged) A MDis</t>
  </si>
  <si>
    <t>BEA Union Investment Asian Bond and Currency Fund (RMB-Hedged) A MDis</t>
  </si>
  <si>
    <t>东亚联丰-亚洲债券及货币基金 (USD) A Acc</t>
  </si>
  <si>
    <t>BEA Union Investment Asian Bond and Currency Fund (USD) A Acc</t>
  </si>
  <si>
    <t>2000 (USD)</t>
  </si>
  <si>
    <t>东亚联丰-亚洲债券及货币基金 (USD) A MDis</t>
  </si>
  <si>
    <t>BEA Union Investment Asian Bond and Currency Fund (USD) A MDis</t>
  </si>
  <si>
    <t>东亚联丰-中国债券精选基金A HKD (Dis)</t>
  </si>
  <si>
    <t>BEA Union Investment China Bond Selection Fund (HKD) A MDis</t>
  </si>
  <si>
    <t>东亚联丰-中国债券精选基金A RMB Hgd (Dis)</t>
  </si>
  <si>
    <t>BEA Union Investment China Bond Selection Fund (RMB-Hedged) A Mdis</t>
  </si>
  <si>
    <t>东亚联丰-中国债券精选基金A USD (Dis)</t>
  </si>
  <si>
    <t>BEA Union Investment China Bond Selection Fund (USD) A MDis</t>
  </si>
  <si>
    <t>贝莱德-亚洲增长型领先基金 A2 Acc</t>
  </si>
  <si>
    <t>BlackRock Global Funds - Asian Growth Leaders Fund (USD) A2 Acc</t>
  </si>
  <si>
    <t>贝莱德-亚洲高收益债券基金A8 Hedged Dis</t>
  </si>
  <si>
    <t>BlackRock Global Funds - Asian High Yield Bond Fund</t>
  </si>
  <si>
    <t>贝莱德-亚洲高收益债券基金A6 Dis</t>
  </si>
  <si>
    <t>贝莱德-亚洲老虎债券基金A8 Hedged Dis</t>
  </si>
  <si>
    <t>BlackRock Global Funds - Asian Tiger Bond Fund (AUD-Hedged) A8 MDis</t>
  </si>
  <si>
    <t>贝莱德-亚洲老虎债券基金A6 Hedged Dis</t>
  </si>
  <si>
    <t>BlackRock Global Funds - Asian Tiger Bond Fund (GBP-Hedged) A6 MDis</t>
  </si>
  <si>
    <t>BlackRock Global Funds - Asian Tiger Bond Fund (HKD-Hedged) A6 MDis</t>
  </si>
  <si>
    <t>贝莱德-亚洲老虎债券基金A2 Hedged Acc</t>
  </si>
  <si>
    <t>BlackRock Global Funds - Asian Tiger Bond Fund (SGD-Hedged) A2 Acc</t>
  </si>
  <si>
    <t>1500 (SGD)</t>
  </si>
  <si>
    <t>贝莱德-亚洲老虎债券基金A2 Acc</t>
  </si>
  <si>
    <t>BlackRock Global Funds - Asian Tiger Bond Fund (USD) A2 Acc</t>
  </si>
  <si>
    <t>贝莱德-亚洲老虎债券基金A3 Dis</t>
  </si>
  <si>
    <t>BlackRock Global Funds - Asian Tiger Bond Fund (USD) A3 Mdis</t>
  </si>
  <si>
    <t>贝莱德-亚洲老虎债券基金A6 Dis</t>
  </si>
  <si>
    <t>BlackRock Global Funds - Asian Tiger Bond Fund (USD) A6 Mdis</t>
  </si>
  <si>
    <t>贝莱德-中国基金 A2 Acc</t>
  </si>
  <si>
    <t>BlackRock Global Funds - China Fund (HKD) A2 Acc</t>
  </si>
  <si>
    <t>BlackRock Global Funds - China Fund (USD) A2 Acc</t>
  </si>
  <si>
    <t>贝莱德-循环经济基金 A2 Acc</t>
  </si>
  <si>
    <t>BlackRock Global Funds - Circular Economy Fund (USD) A2 Acc</t>
  </si>
  <si>
    <t>贝莱德-动力高息基金A8 Hedged Dis</t>
  </si>
  <si>
    <t>BlackRock Global Funds - Dynamic High Income Fund</t>
  </si>
  <si>
    <t>1500 (AUD)</t>
  </si>
  <si>
    <t>贝莱德-动力高息基金A6 Hedged Dis</t>
  </si>
  <si>
    <t>贝莱德-动力高息基金A6 Dis</t>
  </si>
  <si>
    <t>汇丰环球新兴市场多元资产入息基金AM2HKD</t>
  </si>
  <si>
    <t>HSBC Global Investment Funds - Global Emerging Markets Multi Asset Income (HKD) AM2 Mdis</t>
  </si>
  <si>
    <t>汇丰环球新兴市场多元资产入息基金AM2</t>
  </si>
  <si>
    <t>HSBC Global Investment Funds - Global Emerging Markets Multi Asset Income (USD) AM2 MDis</t>
  </si>
  <si>
    <t>汇丰环球短期债券AM2HKD</t>
  </si>
  <si>
    <t>HSBC Global Investment Funds - Global Short Duration Bond (HKD) AM2 Mdis</t>
  </si>
  <si>
    <t>汇丰环球短期债券AM2</t>
  </si>
  <si>
    <t>HSBC Global Investment Funds - Global Short Duration Bond (USD) AM2 MDis</t>
  </si>
  <si>
    <t>汇丰印度固定收益基金AM2HKD</t>
  </si>
  <si>
    <t>HSBC Global Investment Funds - India Fixed Income (HKD) AM2</t>
  </si>
  <si>
    <t>汇丰印度固定收益基金AM2</t>
  </si>
  <si>
    <t>HSBC Global Investment Funds - India Fixed Income (USD) AM2</t>
  </si>
  <si>
    <t>贝莱德-环球资产配置基金</t>
  </si>
  <si>
    <t>BlackRock Global Funds - Global Allocation Fund (AUD-Hedged) A2</t>
  </si>
  <si>
    <t>BlackRock Global Funds - Global Allocation Fund (SGD-Hedged) A2 Acc</t>
  </si>
  <si>
    <t>BlackRock Global Funds - Global Allocation Fund (USD) A2</t>
  </si>
  <si>
    <t>贝莱德-环球动力股票基金</t>
  </si>
  <si>
    <t>BlackRock Global Funds - Global Dynamic Equity Fund (USD) A2</t>
  </si>
  <si>
    <t>贝莱德-环球高收益债券基金</t>
  </si>
  <si>
    <t>BlackRock Global Funds - Global High Yield Bond Fund (AUD-Hedged) A8 Mdis</t>
  </si>
  <si>
    <t>BlackRock Global Funds - Global High Yield Bond Fund (GBP-Hedged) A2 Acc</t>
  </si>
  <si>
    <t>BlackRock Global Funds - Global High Yield Bond Fund (HKD-Hedged) A6 Mdis</t>
  </si>
  <si>
    <t>BlackRock Global Funds - Global High Yield Bond Fund (RMB-Hedged) A8 Mdis</t>
  </si>
  <si>
    <t>BlackRock Global Funds - Global High Yield Bond Fund (USD) A2</t>
  </si>
  <si>
    <t>BlackRock Global Funds - Global High Yield Bond Fund (USD) A3 MDis</t>
  </si>
  <si>
    <t>BlackRock Global Funds - Global High Yield Bond Fund (USD) A6 Mdis</t>
  </si>
  <si>
    <t>瀚亚投资-亚洲债券基金A</t>
  </si>
  <si>
    <t>Eastspring Investments - Asian Bond (USD) A</t>
  </si>
  <si>
    <t>瀚亚投资-亚洲股票基金A</t>
  </si>
  <si>
    <t>Eastspring Investments - Asian Equity (USD) A</t>
  </si>
  <si>
    <t>瀚亚投资-亚太股票收入基金A</t>
  </si>
  <si>
    <t>Eastspring Investments - Asian Equity Income (USD) A</t>
  </si>
  <si>
    <t>瀚亚投资-亚洲高收益债券基金A-ADM(hedged)</t>
  </si>
  <si>
    <t>Eastspring Investments - Asian High Yield Bond Fund (AUD-Hedged) Aadm</t>
  </si>
  <si>
    <t>瀚亚投资-亚洲高收益债券基金A-DM</t>
  </si>
  <si>
    <t>Eastspring Investments - Asian High Yield Bond Fund (USD) Adm</t>
  </si>
  <si>
    <t>瀚亚投资-亚洲低波幅股票基金A</t>
  </si>
  <si>
    <t>Eastspring Investments - Asian Low Volatility Equity Fund (USD) A</t>
  </si>
  <si>
    <t>瀚亚投资-中国股票基金A</t>
  </si>
  <si>
    <t>Eastspring Investments - China Equity Fund (USD) A</t>
  </si>
  <si>
    <t>瀚亚投资-中印基金A</t>
  </si>
  <si>
    <t>Eastspring Investments - Dragon Peacock (USD) A</t>
  </si>
  <si>
    <t>瀚亚投资-全球通基金A</t>
  </si>
  <si>
    <t>Eastspring Investments - Global Market Navigator Fund (USD) A</t>
  </si>
  <si>
    <t>瀚亚投资-大中华股票基金A</t>
  </si>
  <si>
    <t>Eastspring Investments - Greater China Equity (USD) A</t>
  </si>
  <si>
    <t>瀚亚投资-美国特优级债券基金A</t>
  </si>
  <si>
    <t>Eastspring Investments - US High Investment Grade Bond (USD) A</t>
  </si>
  <si>
    <t>瀚亚投资-美国高收益基金A</t>
  </si>
  <si>
    <t>Eastspring Investments - US High Yield Bond Fund (USD) A</t>
  </si>
  <si>
    <t>瀚亚投资-美国高收益基金A-DM</t>
  </si>
  <si>
    <t>Eastspring Investments - US High Yield Bond Fund (USD) ADM</t>
  </si>
  <si>
    <t>6/1/2009</t>
  </si>
  <si>
    <t>瀚亚投资-美国优质债券基金A</t>
  </si>
  <si>
    <t>Eastspring Investments - US Investment Grade Bond (USD) A</t>
  </si>
  <si>
    <t>贝莱德-环球多元资产入息基金A8 Hedged Dis.</t>
  </si>
  <si>
    <t>BlackRock Global Funds - Global Multi-Asset Income Fund (GBP-Hedged) A8 Mdis</t>
  </si>
  <si>
    <t>贝莱德-环球多元资产入息基金A2 Acc.</t>
  </si>
  <si>
    <t>BlackRock Global Funds - Global Multi-Asset Income Fund (USD) A2 Acc</t>
  </si>
  <si>
    <t>贝莱德-环球多元资产入息基金A6 Dis.</t>
  </si>
  <si>
    <t>BlackRock Global Funds - Global Multi-Asset Income Fund (USD) A6 MDis</t>
  </si>
  <si>
    <t>贝莱德-天然资源基金A2 Acc.</t>
  </si>
  <si>
    <t>BlackRock Global Funds - Natural Resources Growth &amp; Income Fund (USD) A2 Acc</t>
  </si>
  <si>
    <t>贝莱德-新世代科技基金A2 Acc.</t>
  </si>
  <si>
    <t>BlackRock Global Funds - Next Generation Technology Fund (USD) A2 Acc</t>
  </si>
  <si>
    <t>贝莱德-可持续能源基金A2 Hedged Acc.</t>
  </si>
  <si>
    <t>BlackRock Global Funds - Sustainable Energy Fund (HKD-Hedged) A2 Acc</t>
  </si>
  <si>
    <t>贝莱德-可持续能源基金A2 Acc.</t>
  </si>
  <si>
    <t>BlackRock Global Funds - Sustainable Energy Fund (USD) A2 Acc</t>
  </si>
  <si>
    <t>贝莱德-系统分析环球股票高息基金A6 Hedged Dis.</t>
  </si>
  <si>
    <t>BlackRock Global Funds - Systematic Global Equity High Income Fund (HKD-Hedged) A6 Mdis</t>
  </si>
  <si>
    <t>贝莱德-系统分析环球股票高息基金A6 Dis.</t>
  </si>
  <si>
    <t>BlackRock Global Funds - Systematic Global Equity High Income Fund (USD) A6 Mdis</t>
  </si>
  <si>
    <t>贝莱德-美国价值基金A2 Acc.</t>
  </si>
  <si>
    <t>BlackRock Global Funds - US Basic Value Fund (USD) A2</t>
  </si>
  <si>
    <t>贝莱德-美国高收益债券基金A8 Hedged Dis.</t>
  </si>
  <si>
    <t>BlackRock Global Funds - US Dollar High Yield Bond Fund (AUD-Hedged) A8 MDis</t>
  </si>
  <si>
    <t>贝莱德-美国高收益债券基金A6 Hedged Dis.</t>
  </si>
  <si>
    <t>BlackRock Global Funds - US Dollar High Yield Bond Fund (HKD-Hedged) A6 Mdis</t>
  </si>
  <si>
    <t>贝莱德-美国高收益债券基金A6 Dis.</t>
  </si>
  <si>
    <t>BlackRock Global Funds - US Dollar High Yield Bond Fund (USD) A6 MDis</t>
  </si>
  <si>
    <t>贝莱德-美国短期债券基金A3 Dis.</t>
  </si>
  <si>
    <t>BlackRock Global Funds - US Dollar Short Duration Bond Fund (USD) A3 Mdis</t>
  </si>
  <si>
    <t>贝莱德-世界能源基金A2 Hedged Acc.</t>
  </si>
  <si>
    <t>BlackRock Global Funds - World Energy Fund (AUD-Hedged) A2 Acc</t>
  </si>
  <si>
    <t>贝莱德-世界能源基金A2 Acc.</t>
  </si>
  <si>
    <t>BlackRock Global Funds - World Energy Fund (USD) A2 Acc</t>
  </si>
  <si>
    <t>贝莱德-世界金融基金A2 Acc.</t>
  </si>
  <si>
    <t>BlackRock Global Funds - World Financials Fund (USD) A2</t>
  </si>
  <si>
    <t>贝莱德-世界黄金基金A2 Hedged Acc.</t>
  </si>
  <si>
    <t>BlackRock Global Funds - World Gold Fund (AUD-Hedged) A2 Acc</t>
  </si>
  <si>
    <t>BlackRock Global Funds - World Gold Fund (HKD-Hedged) A2 Acc</t>
  </si>
  <si>
    <t>贝莱德-世界黄金基金A2 Acc.</t>
  </si>
  <si>
    <t>BlackRock Global Funds - World Gold Fund (USD) A2</t>
  </si>
  <si>
    <t>贝莱德-世界健康科学基金A2 Hedged Acc.</t>
  </si>
  <si>
    <t>BlackRock Global Funds - World Healthscience Fund (AUD-Hedged) A2 Acc</t>
  </si>
  <si>
    <t>BlackRock Global Funds - World Healthscience Fund (HKD-Hedged) A2 Acc</t>
  </si>
  <si>
    <t>贝莱德-世界健康科学基金A2 Acc.</t>
  </si>
  <si>
    <t>BlackRock Global Funds - World Healthscience Fund (USD) A2</t>
  </si>
  <si>
    <t>贝莱德-世界矿业基金A2 Acc.</t>
  </si>
  <si>
    <t>BlackRock Global Funds - World Mining Fund (USD) A2</t>
  </si>
  <si>
    <t>贝莱德-世界科技基金A2 Acc.</t>
  </si>
  <si>
    <t>BlackRock Global Funds - World Technology Fund (USD) A2</t>
  </si>
  <si>
    <t>贝莱德-世界科技基金A2 Hedged Acc.</t>
  </si>
  <si>
    <t>BlackRock Global Funds - World Technology Fund</t>
  </si>
  <si>
    <t>贝莱德-新世代交通基金A2 Acc.</t>
  </si>
  <si>
    <t>BlackRock Global Funds - Future of Transport Fund (USD) A2 Acc</t>
  </si>
  <si>
    <t>富达美国基金A-ACC-USD</t>
  </si>
  <si>
    <t>Fidelity Funds - America Fund A-Acc-USD</t>
  </si>
  <si>
    <t>富达美国基金A-USD</t>
  </si>
  <si>
    <t>Fidelity Funds - America Fund A-USD</t>
  </si>
  <si>
    <t>富达亚太股息基金A-MINCOME(G)-USD</t>
  </si>
  <si>
    <t>Fidelity Funds - Asia Pacific Dividend Fund A-MINCOME(G)-USD</t>
  </si>
  <si>
    <t>富达亚太股息基金A-USD</t>
  </si>
  <si>
    <t>Fidelity Funds - Asia Pacific Dividend Fund A-USD</t>
  </si>
  <si>
    <t>富达亚洲债券基金A-MINCOME(G)-USD</t>
  </si>
  <si>
    <t>Fidelity Funds - Asian Bond Fund A-MINCOME(G)-USD</t>
  </si>
  <si>
    <t>富达亚洲高收益基金A-ACC-USD</t>
  </si>
  <si>
    <t>Fidelity Funds - Asian High Yield Fund A-Acc-USD</t>
  </si>
  <si>
    <t>富达亚洲高收益基金A-MDIST-HKD</t>
  </si>
  <si>
    <t>Fidelity Funds - Asian High Yield Fund A-MDIST-HKD</t>
  </si>
  <si>
    <t>富达亚洲高收益基金A-MDIST-USD</t>
  </si>
  <si>
    <t>Fidelity Funds - Asian High Yield Fund A-MDIST-USD</t>
  </si>
  <si>
    <t>富达亚洲特别机会基金A-ACC-USD</t>
  </si>
  <si>
    <t>Fidelity Funds - Asian Special Situations Fund A-Acc-USD</t>
  </si>
  <si>
    <t>富达亚洲特别机会基金A-USD</t>
  </si>
  <si>
    <t>Fidelity Funds - Asian Special Situations Fund A-USD</t>
  </si>
  <si>
    <t>富达中国高收益基金A-MINCOME(G)-HKD (H)</t>
  </si>
  <si>
    <t>Fidelity Funds - China High Yield Fund A-MINCOME(G)-HKD (H)</t>
  </si>
  <si>
    <t>富达中国高收益基金A-MINCOME(G)-USD (H)</t>
  </si>
  <si>
    <t>Fidelity Funds - China High Yield Fund A-MINCOME(G)-USD (H)</t>
  </si>
  <si>
    <t>富达环球股息基金A-MINCOME(G)-HKD (H)</t>
  </si>
  <si>
    <t>Fidelity Funds - Global Dividend Fund A-MINCOME(G)-HKD (H)</t>
  </si>
  <si>
    <t>富达环球股息基金A-MINCOME(G)-USD (H)</t>
  </si>
  <si>
    <t>Fidelity Funds - Global Dividend Fund A-MINCOME(G)-USD(H)</t>
  </si>
  <si>
    <t>富达环球股息基金A-MINCOME(G)-USD</t>
  </si>
  <si>
    <t>Fidelity Funds - Global Dividend Fund A-MIncome-USD</t>
  </si>
  <si>
    <t>富达环球焦点基金A-USD</t>
  </si>
  <si>
    <t>Fidelity Funds - Global Focus Fund A-USD</t>
  </si>
  <si>
    <t>富达环球收益基金A-ACC-USD</t>
  </si>
  <si>
    <t>Fidelity Funds - Global Income Fund A-Acc-USD</t>
  </si>
  <si>
    <t>富达环球收益基金A-MINCOME(G)-USD</t>
  </si>
  <si>
    <t>Fidelity Funds - Global Income Fund A-MIncome(G)-USD</t>
  </si>
  <si>
    <t>富达环球通胀联系债券基金A-ACC-USD</t>
  </si>
  <si>
    <t>Fidelity Funds - Global Inflation Linked Bond Fund A -Acc-USD</t>
  </si>
  <si>
    <t>富达环球多元收益基金A-ACC-USD</t>
  </si>
  <si>
    <t>Fidelity Funds - Global Multi Asset Income Fund A-Acc-USD</t>
  </si>
  <si>
    <t>富达环球多元收益基金A-MINCOME(G)-HKD</t>
  </si>
  <si>
    <t>Fidelity Funds - Global Multi Asset Income Fund A-MIncome(G)-HKD</t>
  </si>
  <si>
    <t>富达环球多元收益基金A-MINCOME(G)-USD</t>
  </si>
  <si>
    <t>Fidelity Funds - Global Multi Asset Income Fund A-MIncome(G)-USD</t>
  </si>
  <si>
    <t>法巴巴西股票基金Classic, Cap.</t>
  </si>
  <si>
    <t>BNP Paribas Funds Brazil Equity (USD)</t>
  </si>
  <si>
    <t>法巴中国股票基金Classic, Cap.</t>
  </si>
  <si>
    <t>BNP Paribas Funds China Equity (USD)</t>
  </si>
  <si>
    <t>法巴新兴市场智取债券基金Classic, Cap.</t>
  </si>
  <si>
    <t>BNP Paribas Funds Emerging Bond Opportunities (USD)</t>
  </si>
  <si>
    <t>法巴新兴市场股票基金Classic Acc</t>
  </si>
  <si>
    <t>BNP Paribas Funds Emerging Equity (USD) Classic Acc</t>
  </si>
  <si>
    <t>法巴多元资产机会基金Classic HKD MD, Dis.</t>
  </si>
  <si>
    <t>BNP Paribas Funds Multi-Asset Opportunities (HKD) MDis</t>
  </si>
  <si>
    <t>法巴可持续亚洲城市债券基金Classic, Cap.</t>
  </si>
  <si>
    <t>BNP Paribas Funds Sustainable Asian Cities Bond (USD)</t>
  </si>
  <si>
    <t>法巴美国增长基金Classic, Cap.</t>
  </si>
  <si>
    <t>BNP Paribas Funds US Growth (USD)</t>
  </si>
  <si>
    <t>摩根基金-美国基金A (dist) - USD</t>
  </si>
  <si>
    <t>JPM America Equity (USD) A YDis</t>
  </si>
  <si>
    <t>摩根基金-亚太入息基金A (irc) - AUD (hedged)</t>
  </si>
  <si>
    <t>JPM Asia Pacific Income Fund (AUD-Hedged) A Irc</t>
  </si>
  <si>
    <t>摩根基金-亚太入息基金A (mth) - HKD</t>
  </si>
  <si>
    <t>JPM Asia Pacific Income Fund (HKD) MDis</t>
  </si>
  <si>
    <t>摩根基金-亚太入息基金A (mth) - USD</t>
  </si>
  <si>
    <t>JPM Asia Pacific Income Fund (USD) A MDis</t>
  </si>
  <si>
    <t>摩根基金-亚太入息基金A (dist) - USD</t>
  </si>
  <si>
    <t>JPM Asia Pacific Income Fund (USD) YDis</t>
  </si>
  <si>
    <t>摩根基金-中国基金A (dist) - USD</t>
  </si>
  <si>
    <t>JPM China A (dist) - USD</t>
  </si>
  <si>
    <t>摩根基金-新兴市场债券基金A (mth) - USD</t>
  </si>
  <si>
    <t>JPM Emerging Markets Debt A (mth) - USD</t>
  </si>
  <si>
    <t>摩根基金-全方位新兴市场基金A (dis) - USD</t>
  </si>
  <si>
    <t>JPM Emerging Markets Equity A (dist) - USD</t>
  </si>
  <si>
    <t>摩根基金-环球新兴市场机会基金A (acc) - USD</t>
  </si>
  <si>
    <t>JPM Emerging Markets Opportunities A (acc) - USD</t>
  </si>
  <si>
    <t>摩根投资基金-环球高收益债券基金A (irc) - AUD (hedged)</t>
  </si>
  <si>
    <t>JPM Global High Yield Bond (AUD-H) A irc</t>
  </si>
  <si>
    <t>摩根投资基金-环球高收益债券基金A (irc) - CAD (hedged)</t>
  </si>
  <si>
    <t>JPM Global High Yield Bond (CAD-H) A irc</t>
  </si>
  <si>
    <t>摩根投资基金-环球高收益债券基金A (mth) - USD</t>
  </si>
  <si>
    <t>JPM Global High Yield Bond (USD) A MDis</t>
  </si>
  <si>
    <t>摩根基金-大中华基金 A (dist) - USD</t>
  </si>
  <si>
    <t>JPM Greater China A (dist) - USD</t>
  </si>
  <si>
    <t>摩根基金-环球债券收益基金A (mth) - HKD</t>
  </si>
  <si>
    <t>JPM Income Fund (HKD) A Mdis</t>
  </si>
  <si>
    <t>摩根基金-环球债券收益基金A (mth) - USD</t>
  </si>
  <si>
    <t>JPM Income Fund (USD) A Mdis</t>
  </si>
  <si>
    <t>摩根基金-拉丁美洲基金A (dist) - USD</t>
  </si>
  <si>
    <t>JPM Latin America Equity (USD) A YDis</t>
  </si>
  <si>
    <t>安本基金II-环球通胀挂钩政府债券基金A Acc EUR</t>
  </si>
  <si>
    <t>abrdn SICAV II - Global Inflation-Linked Government Bond Fund (USD) A Acc</t>
  </si>
  <si>
    <t>贝莱德-新兴市场股票入息基金A2 Acc.</t>
  </si>
  <si>
    <t>BlackRock Global Funds - Emerging Markets Equity Income Fund (USD) A2 Acc</t>
  </si>
  <si>
    <t>联博-跨领域收益基金A2X USD</t>
  </si>
  <si>
    <t>AB SICAV I - All Market Income Portfolio (USD) A2X</t>
  </si>
  <si>
    <t>联博-美国增长基金AD AUD Hedged</t>
  </si>
  <si>
    <t>AB SICAV I - American Growth Portfolio (AUD-Hedged) AD MDis</t>
  </si>
  <si>
    <t>联博-美国增长基金AD HKD</t>
  </si>
  <si>
    <t>AB SICAV I - American Growth Portfolio (HKD) AD MDis</t>
  </si>
  <si>
    <t>联博-美国增长基金A USD</t>
  </si>
  <si>
    <t>AB SICAV I - American Growth Portfolio (USD) A</t>
  </si>
  <si>
    <t>联博-美国增长基金AD USD</t>
  </si>
  <si>
    <t>AB SICAV I - American Growth Portfolio (USD) AD MDis</t>
  </si>
  <si>
    <t>联博-新兴市场股债基金AD AUD Hedged</t>
  </si>
  <si>
    <t>AB SICAV I - Emerging Markets Multi-Asset Portfolio (AUD-Hedged) AD Mdis</t>
  </si>
  <si>
    <t>联博-新兴市场股债基金AD HKD</t>
  </si>
  <si>
    <t>AB SICAV I - Emerging Markets Multi-Asset Portfolio (HKD) AD Mdis</t>
  </si>
  <si>
    <t>联博-新兴市场股债基金A USD</t>
  </si>
  <si>
    <t>AB SICAV I - Emerging Markets Multi-Asset Portfolio (USD) A Acc</t>
  </si>
  <si>
    <t>联博-新兴市场股债基金AD USD</t>
  </si>
  <si>
    <t>AB SICAV I - Emerging Markets Multi-Asset Portfolio (USD) AD Mdis</t>
  </si>
  <si>
    <t>联博-国际健康护理基金A USD</t>
  </si>
  <si>
    <t>AB SICAV I - International Health Care Portfolio (USD) A</t>
  </si>
  <si>
    <t>联博-国际科技基金A USD</t>
  </si>
  <si>
    <t>AB SICAV I - International Technology Portfolio (USD) A</t>
  </si>
  <si>
    <t>联博-低波幅策略股票基金AD GBP Hedged</t>
  </si>
  <si>
    <t>AB SICAV I - Low Volatility Equity Portfolio (GBP-Hedged) AD Mdis</t>
  </si>
  <si>
    <t>联博-低波幅策略股票基金AD HKD</t>
  </si>
  <si>
    <t>AB SICAV I - Low Volatility Equity Portfolio (HKD) AD Mdis</t>
  </si>
  <si>
    <t>联博-低波幅策略股票基金A USD</t>
  </si>
  <si>
    <t>AB SICAV I - Low Volatility Equity Portfolio (USD) A Acc</t>
  </si>
  <si>
    <t>联博-低波幅策略股票基金AD USD</t>
  </si>
  <si>
    <t>AB SICAV I - Low Volatility Equity Portfolio (USD) AD Mdis</t>
  </si>
  <si>
    <t>联博-低波幅策略股票基金A HKD</t>
  </si>
  <si>
    <t>AB SICAV I - Low Volatility Equity Portfolio</t>
  </si>
  <si>
    <t>联博-环球可持续趋势基金A AUD Hedged</t>
  </si>
  <si>
    <t>AB SICAV I - Sustainable Global Thematic Portfolio (AUD-Hedged) A Acc</t>
  </si>
  <si>
    <t>联博-环球可持续趋势基金A USD</t>
  </si>
  <si>
    <t>AB SICAV I - Sustainable Global Thematic Portfolio (USD) A</t>
  </si>
  <si>
    <t>联博-美国可持续趋势基金A USD</t>
  </si>
  <si>
    <t>AB SICAV I - Sustainable US Thematic Portfolio (USD) A</t>
  </si>
  <si>
    <t>联博-美元收益基金A USD</t>
  </si>
  <si>
    <t>AB FCP I - American Income Portfolio (AUD-Hedged) AT MDis</t>
  </si>
  <si>
    <t>联博-美元收益基金AT CAD Hedged</t>
  </si>
  <si>
    <t>AB FCP I - American Income Portfolio (CAD-Hedged) AT MDis</t>
  </si>
  <si>
    <t>联博-美元收益基金AA GBP Hedged</t>
  </si>
  <si>
    <t>AB FCP I - American Income Portfolio (GBP-Hedged) AA MDis</t>
  </si>
  <si>
    <t>联博-美元收益基金AT GBP Hedged</t>
  </si>
  <si>
    <t>AB FCP I - American Income Portfolio (GBP-Hedged) AT MDis</t>
  </si>
  <si>
    <t>联博-美元收益基金AA HKD</t>
  </si>
  <si>
    <t>AB FCP I - American Income Portfolio (HKD) AA MDis</t>
  </si>
  <si>
    <t>联博-美元收益基金AT HKD</t>
  </si>
  <si>
    <t>AB FCP I - American Income Portfolio (HKD) AT MDis</t>
  </si>
  <si>
    <t>联博-美元收益基金AA RMB Hedged</t>
  </si>
  <si>
    <t>AB FCP I - American Income Portfolio (RMB-Hedged) AA MDis</t>
  </si>
  <si>
    <t>联博-美元收益基金A2 USD</t>
  </si>
  <si>
    <t>AB FCP I - American Income Portfolio (USD) A2 Acc</t>
  </si>
  <si>
    <t>联博-美元收益基金AA USD</t>
  </si>
  <si>
    <t>AB FCP I - American Income Portfolio (USD) AA MDis</t>
  </si>
  <si>
    <t>联博-美元收益基金AT USD</t>
  </si>
  <si>
    <t>AB FCP I - American Income Portfolio (USD) AT MDis</t>
  </si>
  <si>
    <t>联博-新兴市场增长基金A USD</t>
  </si>
  <si>
    <t>AB FCP I - Emerging Markets Growth Portfolio (USD) A</t>
  </si>
  <si>
    <t>联博-环球高收益基金AT HKD</t>
  </si>
  <si>
    <t>AB FCP I - Global High Yield Portfolio (HKD) AT</t>
  </si>
  <si>
    <t>联博-环球高收益基金AA RMB Hedged</t>
  </si>
  <si>
    <t xml:space="preserve">AB FCP I - Global High Yield Portfolio (RMB-H) AA MDis </t>
  </si>
  <si>
    <t>联博-环球高收益基金A2 USD</t>
  </si>
  <si>
    <t>AB FCP I - Global High Yield Portfolio (USD) A2</t>
  </si>
  <si>
    <t>联博-环球高收益基金AA USD</t>
  </si>
  <si>
    <t>AB FCP I - Global High Yield Portfolio (USD) AA MDis</t>
  </si>
  <si>
    <t>联博-环球高收益基金AT USD</t>
  </si>
  <si>
    <t>AB FCP I - Global High Yield Portfolio (USD) AT</t>
  </si>
  <si>
    <t>联博-环球高收益基金AA HKD</t>
  </si>
  <si>
    <t xml:space="preserve">AB FCP I - Global High Yield Portfolio </t>
  </si>
  <si>
    <t>联博-环球高收益基金AA EUR Hedged</t>
  </si>
  <si>
    <t>联博-按揭收益基金AA HKD</t>
  </si>
  <si>
    <t>AB FCP I - Mortgage Income Portfolio (HKD) AA Mdis</t>
  </si>
  <si>
    <t>联博-按揭收益基金A2 USD</t>
  </si>
  <si>
    <t>AB FCP I - Mortgage Income Portfolio (USD) A2</t>
  </si>
  <si>
    <t>联博-按揭收益基金AA USD</t>
  </si>
  <si>
    <t>AB FCP I - Mortgage Income Portfolio (USD) AA Mdis</t>
  </si>
  <si>
    <t>联博-按揭收益基金AT USD</t>
  </si>
  <si>
    <t>联博-短期债券基金A2 USD</t>
  </si>
  <si>
    <t>AB FCP I - Short Duration Bond Portfolio (USD) A2</t>
  </si>
  <si>
    <t>联博-短期债券基金A USD</t>
  </si>
  <si>
    <t>AB FCP I - Short Duration Bond Portfolio</t>
  </si>
  <si>
    <t>贝莱德-亚洲高收益债券基金 A2 Acc</t>
  </si>
  <si>
    <t>贝莱德-动力高息基金A6 Hedged Dis.</t>
  </si>
  <si>
    <t>汇丰环球新兴市场多元资产入息基金AC</t>
  </si>
  <si>
    <t xml:space="preserve">HSBC Global Investment Funds - Global Emerging Markets Multi Asset Income </t>
  </si>
  <si>
    <t>汇丰环球短期债券AM3HRMB</t>
  </si>
  <si>
    <t>安本基金-全方位中国可持续股票基金A Acc USD</t>
  </si>
  <si>
    <t>abrdn SICAV I -  All China Sustainable Equity Fund (USD) A Acc</t>
  </si>
  <si>
    <t>安本基金-全方位中国可持续股票基金A Acc CNH</t>
  </si>
  <si>
    <t>abrdn SICAV I -  All China Sustainable Equity Fund</t>
  </si>
  <si>
    <t>9/24/2025</t>
  </si>
  <si>
    <t>安本基金-全方位中国可持续股票基金A Acc GBP</t>
  </si>
  <si>
    <t>安本基金-亚太可持续股票基金A Acc USD</t>
  </si>
  <si>
    <t>abrdn SICAV I - Asia Pacific Sustainable Equity Fund (USD) A Acc</t>
  </si>
  <si>
    <t>安本基金-亚太可持续股票基金A Acc EUR</t>
  </si>
  <si>
    <t>abrdn SICAV I - Asia Pacific Sustainable Equity Fund</t>
  </si>
  <si>
    <t>安本基金-亚太可持续股票基金A Acc GBP</t>
  </si>
  <si>
    <t>安本基金-亚洲小型公司基金A Acc USD</t>
  </si>
  <si>
    <t>abrdn SICAV I - Asian Smaller Companies Fund (USD) A Acc</t>
  </si>
  <si>
    <t>安本基金-亚洲小型公司基金A Acc GBP</t>
  </si>
  <si>
    <t xml:space="preserve">abrdn SICAV I - Asian Smaller Companies Fund </t>
  </si>
  <si>
    <t>安本基金-中国A股可持续股票基金A Acc USD</t>
  </si>
  <si>
    <t>abrdn SICAV I - China A Share Sustainable Equity Fund (USD) A Acc</t>
  </si>
  <si>
    <t>安本基金-中国A股可持续股票基金A Acc CNH</t>
  </si>
  <si>
    <t>abrdn SICAV I - China A Share Sustainable Equity Fund</t>
  </si>
  <si>
    <t>安本基金-多元化收益基金A Acc USD</t>
  </si>
  <si>
    <t>abrdn SICAV I - Diversified Income Fund (USD) A Acc</t>
  </si>
  <si>
    <t>安本基金-多元化收益基金A MInc USD</t>
  </si>
  <si>
    <t xml:space="preserve">abrdn SICAV I - Diversified Income Fund (USD) A MDis </t>
  </si>
  <si>
    <t>安本基金-多元化收益基金A MIncA HKD</t>
  </si>
  <si>
    <t>abrdn SICAV I - Diversified Income Fund</t>
  </si>
  <si>
    <t>安本基金-新兴市场公司债券基金A Acc USD</t>
  </si>
  <si>
    <t>abrdn SICAV I - Emerging Markets Corporate Bond Fund (USD) A Acc</t>
  </si>
  <si>
    <t>安本基金-新兴市场公司债券基金A MInc USD</t>
  </si>
  <si>
    <t>abrdn SICAV I - Emerging Markets Corporate Bond Fund</t>
  </si>
  <si>
    <t>安本基金-新兴市场股票基金A Acc USD</t>
  </si>
  <si>
    <t>abrdn SICAV I - Emerging Markets Equity Fund (USD) A Acc</t>
  </si>
  <si>
    <t>安本基金-新兴市场股票基金A Acc GBP</t>
  </si>
  <si>
    <t xml:space="preserve">abrdn SICAV I - Emerging Markets Equity Fund </t>
  </si>
  <si>
    <t>安本基金-新兴市场小型公司基金A Acc USD</t>
  </si>
  <si>
    <t>abrdn SICAV I - Emerging Markets Smaller Companies Fund (USD) A Acc</t>
  </si>
  <si>
    <t>安本基金-新兴市场小型公司基金A Acc GBP</t>
  </si>
  <si>
    <t xml:space="preserve">abrdn SICAV I - Emerging Markets Smaller Companies Fund </t>
  </si>
  <si>
    <t>安本基金-环球动力股息基金A Gross MIncA USD</t>
  </si>
  <si>
    <t>abrdn SICAV I - Global Dynamic Dividend Fund (USD) A MincA</t>
  </si>
  <si>
    <t>安本基金-环球动力股息基金A Acc USD</t>
  </si>
  <si>
    <t xml:space="preserve">abrdn SICAV I - Global Dynamic Dividend Fund </t>
  </si>
  <si>
    <t>安本基金-环球动力股息基金A Acc HKD</t>
  </si>
  <si>
    <t>安本基金-环球动力股息基金A Gross MIncA HKD</t>
  </si>
  <si>
    <t>安本基金-环球动力股息基金A Gross MIncA Hedged CNH</t>
  </si>
  <si>
    <t>安本基金-环球动力股息基金A Gross MIncA Hedged GBP</t>
  </si>
  <si>
    <t>安本基金-环球动力股息基金A Gross MIncA Hedged AUD</t>
  </si>
  <si>
    <t>安本基金-环球动力股息基金A Gross MIncA Hedged CAD</t>
  </si>
  <si>
    <t>安本基金-环球创新股票基金A Acc USD</t>
  </si>
  <si>
    <t>abrdn SICAV I - Global Innovation Equity Fund (USD) A Acc</t>
  </si>
  <si>
    <t>安本基金-环球可持续股票基金A Acc GBP</t>
  </si>
  <si>
    <t>abrdn SICAV I - Global Sustainable Equity Fund (GBP) A Acc</t>
  </si>
  <si>
    <t>650 (GBP)</t>
  </si>
  <si>
    <t>安本基金-环球可持续股票基金A Acc USD</t>
  </si>
  <si>
    <t>abrdn SICAV I - Global Sustainable Equity Fund (USD) A Acc</t>
  </si>
  <si>
    <t>安本基金-印度股票基金A Acc USD</t>
  </si>
  <si>
    <t>abrdn SICAV I - Indian Equity Fund (USD) A Acc</t>
  </si>
  <si>
    <t>安本基金-印度股票基金A Acc GBP</t>
  </si>
  <si>
    <t xml:space="preserve">abrdn SICAV I - Indian Equity Fund </t>
  </si>
  <si>
    <t>安本基金-拉丁美洲股票基金A Acc USD</t>
  </si>
  <si>
    <t>abrdn SICAV I - Latin American Equity Fund (USD) A Acc</t>
  </si>
  <si>
    <t>6/26/2025</t>
  </si>
  <si>
    <t>安本基金-北美小型公司基金A Acc USD</t>
  </si>
  <si>
    <t>abrdn SICAV I - North American Smaller Companies Fund (USD) A Acc</t>
  </si>
  <si>
    <t>安本基金-新兴市场债券基金A Acc USD</t>
  </si>
  <si>
    <t>abrdn SICAV I - Select Emerging Markets Bond Fund (USD) A Acc</t>
  </si>
  <si>
    <t>安本基金-新兴市场债券基金A MInc USD</t>
  </si>
  <si>
    <t>abrdn SICAV I - Select Emerging Markets Bond Fund</t>
  </si>
  <si>
    <t>安联全方位中国股票基金AT (USD) Acc.</t>
  </si>
  <si>
    <t>Allianz All China Equity Fund (USD) AT Acc</t>
  </si>
  <si>
    <t>安联全方位中国股票基金AT (H2-RMB) Acc.</t>
  </si>
  <si>
    <t>Allianz All China Equity Fund</t>
  </si>
  <si>
    <t>安联亚洲多元入息基金AM (USD) Dis.</t>
  </si>
  <si>
    <t>Allianz Asian Multi Income Plus (USD) AM MDis</t>
  </si>
  <si>
    <t>安联中国股票基金A (HKD) Dis.</t>
  </si>
  <si>
    <t>Allianz China Equity (HKD) A</t>
  </si>
  <si>
    <t>安联中国股票基金A (USD) Dis.</t>
  </si>
  <si>
    <t>Allianz China Equity (USD) A</t>
  </si>
  <si>
    <t>安联网络安全基金AT (USD) Acc.</t>
  </si>
  <si>
    <t xml:space="preserve">Allianz Cyber Security (USD) AT Acc </t>
  </si>
  <si>
    <t>安联动力亚洲高收益债券基金AMg  (H2-CAD) Dis.</t>
  </si>
  <si>
    <t>Allianz Dynamic Asian High Yield Bond (H2-CAD) AMg Mdis</t>
  </si>
  <si>
    <t>安联动力亚洲高收益债券基金AMg (H2-GBP) Dis.</t>
  </si>
  <si>
    <t xml:space="preserve">Allianz Dynamic Asian High Yield Bond (H2-GBP) AMg MDis </t>
  </si>
  <si>
    <t>安联动力亚洲高收益债券基金AMg (HKD) Dis.</t>
  </si>
  <si>
    <t>Allianz Dynamic Asian High Yield Bond (HKD) AMg MDis</t>
  </si>
  <si>
    <t>安联动力亚洲高收益债券基金AMg (USD) Dis.</t>
  </si>
  <si>
    <t>Allianz Dynamic Asian High Yield Bond (USD) AMg MDis</t>
  </si>
  <si>
    <t>安联亚洲灵活债券基金AM (HKD) Dis.</t>
  </si>
  <si>
    <t>Allianz Flexi Asia Bond (HKD) A MDis</t>
  </si>
  <si>
    <t>安联亚洲灵活债券基金AT (USD) Acc.</t>
  </si>
  <si>
    <t>Allianz Flexi Asia Bond (USD) AT</t>
  </si>
  <si>
    <t>安联亚洲灵活债券基金AM (H2-EUR) Dis.</t>
  </si>
  <si>
    <t>Allianz Flexi Asia Bond</t>
  </si>
  <si>
    <t>安联粮食安全基金AT (USD) Acc.</t>
  </si>
  <si>
    <t xml:space="preserve">Allianz Food Security (USD) AT Acc </t>
  </si>
  <si>
    <t>安联环球机遇债券基金AMg (USD) Dis.</t>
  </si>
  <si>
    <t>Allianz Global Opportunistic Bond (USD) AMg Mdis</t>
  </si>
  <si>
    <t>100 (USD)</t>
  </si>
  <si>
    <t>安联环球机遇债券基金AMg (HKD) Dis.</t>
  </si>
  <si>
    <t xml:space="preserve">Allianz Global Opportunistic Bond </t>
  </si>
  <si>
    <t>安联小龙基金AT (USD) Acc.</t>
  </si>
  <si>
    <t>Allianz Little Dragons (USD) AT</t>
  </si>
  <si>
    <t>安联东方入息基金 AT (USD) Acc.</t>
  </si>
  <si>
    <t>Allianz Oriental Income (USD) AT</t>
  </si>
  <si>
    <t>安联东方入息基金A (H-USD) Dis.</t>
  </si>
  <si>
    <t>安联东方入息基金AT (EUR) Acc.</t>
  </si>
  <si>
    <t>安联寰通收益及增长基金AM (H2-RMB) Dis.</t>
  </si>
  <si>
    <t>Allianz Selection Income and Growth  (H2-RMB) AM MDis</t>
  </si>
  <si>
    <t>安联寰通收益及增长基金AM (HKD) Dis.</t>
  </si>
  <si>
    <t>Allianz Selection Income and Growth (HKD) AM Mdis</t>
  </si>
  <si>
    <t>安联寰通收益及增长基金AM (USD) Dis.</t>
  </si>
  <si>
    <t>Allianz Selection Income and Growth</t>
  </si>
  <si>
    <t>安联总回报亚洲股票基金AT (HKD) Acc.</t>
  </si>
  <si>
    <t>Allianz Total Return Asian Equity (HKD) AT Acc</t>
  </si>
  <si>
    <t>安联总回报亚洲股票基金AT (USD) Acc.</t>
  </si>
  <si>
    <t>Allianz Total Return Asian Equity (USD) AT Acc</t>
  </si>
  <si>
    <t>安联总回报亚洲股票基金AM (HKD) Dis.</t>
  </si>
  <si>
    <t>安联美国短存续期高收益债券基金AM (HKD) Dis.</t>
  </si>
  <si>
    <t>Allianz US Short Duration High Income Bond (HKD) AM Dis</t>
  </si>
  <si>
    <t>安联美国短存续期高收益债券基金AM (USD) Dis.</t>
  </si>
  <si>
    <t>Allianz US Short Duration High Income Bond (USD) AM Dis</t>
  </si>
  <si>
    <t>易方达（香港）短期债券基金A (Acc) USD</t>
  </si>
  <si>
    <t>E Fund Unit Trust Fund - E Fund (HK) Short Duration Bond Fund (USD) A Acc</t>
  </si>
  <si>
    <t>易方达（香港）美元货币市场基金A (Acc) USD</t>
  </si>
  <si>
    <t>E Fund Unit Trust Fund - E Fund (HK) US Dollar Money Market Fund (USD) A Acc</t>
  </si>
  <si>
    <t>易方达（香港）美元货币市场基金C (Acc) USD</t>
  </si>
  <si>
    <t>E Fund Unit Trust Fund - E Fund (HK) US Dollar Money Market Fund (USD) C Acc</t>
  </si>
  <si>
    <t>150 (USD)</t>
  </si>
  <si>
    <t>博时美元货币市场基金A USD</t>
  </si>
  <si>
    <t>Bosera USD Money Market Fund</t>
  </si>
  <si>
    <t>宏利亚太房地产投资信托产业基金AA (USD) MDIST (G)</t>
  </si>
  <si>
    <t>Manulife Global Fund - Asia Pacific REIT Fund (USD) AA Mdis (G)</t>
  </si>
  <si>
    <t>宏利亚洲总回报基金AA (USD) Inc</t>
  </si>
  <si>
    <t>Manulife Global Fund - Asia Total Return Fund (USD) AA Inc</t>
  </si>
  <si>
    <t>宏利亚洲总回报基金AA (HKD) Inc</t>
  </si>
  <si>
    <t xml:space="preserve">Manulife Global Fund - Asia Total Return Fund </t>
  </si>
  <si>
    <t>宏利亚洲小型公司基金AA (USD)</t>
  </si>
  <si>
    <t>Manulife Global Fund - Asian Small Cap Equity Fund (USD) AA</t>
  </si>
  <si>
    <t>宏利中华威力基金AA (USD)</t>
  </si>
  <si>
    <t>Manulife Global Fund - China Value Fund AA (USD)</t>
  </si>
  <si>
    <t>宏利巨龙增长基金AA (HKD)</t>
  </si>
  <si>
    <t>Manulife Global Fund - Dragon Growth Fund (HKD) AA</t>
  </si>
  <si>
    <t>宏利新兴东欧基金AA (USD)</t>
  </si>
  <si>
    <t>Manulife Global Fund - Emerging Eastern Europe Fund (USD) AA ADis (G)</t>
  </si>
  <si>
    <t>12/16/2025</t>
  </si>
  <si>
    <t>宏利环球多元资产入息基金AA (HKD) MDIST (G)</t>
  </si>
  <si>
    <t>Manulife Global Fund - Global Multi-Asset Diversified Income Fund (HKD) AA Mdis (G)</t>
  </si>
  <si>
    <t>宏利环球多元资产入息基金R (HKD) MDIST (G)</t>
  </si>
  <si>
    <t>Manulife Global Fund - Global Multi-Asset Diversified Income Fund (HKD) R Mdis (G)</t>
  </si>
  <si>
    <t>宏利环球多元资产入息基金R (USD) MDIST (G)</t>
  </si>
  <si>
    <t>Manulife Global Fund - Global Multi-Asset Diversified Income Fund (USD) R Mdis (G)</t>
  </si>
  <si>
    <t>宏利优先证券收益基金AA (GBP Hedged) MDIST (G)</t>
  </si>
  <si>
    <t>Manulife Global Fund - Preferred Securities Income Fund (GBP Hedged) AA Mdis (G)</t>
  </si>
  <si>
    <t>宏利优先证券收益基金R (HKD) MDIST (G)</t>
  </si>
  <si>
    <t xml:space="preserve">Manulife Global Fund - Preferred Securities Income Fund (HKD) R MDIST (G) </t>
  </si>
  <si>
    <t>宏利优先证券收益基金AA (USD) MDIST (G)</t>
  </si>
  <si>
    <t>Manulife Global Fund - Preferred Securities Income Fund (USD) AA Mdis (G)</t>
  </si>
  <si>
    <t>宏利优先证券收益基金R (USD) MDIST (G)</t>
  </si>
  <si>
    <t xml:space="preserve">Manulife Global Fund - Preferred Securities Income Fund (USD) R MDIST (G) </t>
  </si>
  <si>
    <t>宏利台湾股票基金AA (USD)</t>
  </si>
  <si>
    <t>Manulife Global Fund - Taiwan Equity Fund (USD) AA</t>
  </si>
  <si>
    <t>宏利美国债券基金AA (USD)</t>
  </si>
  <si>
    <t>Manulife Global Fund - U.S. Bond Fund (USD) AA</t>
  </si>
  <si>
    <t>宏利美国小型公司基金AA (USD)</t>
  </si>
  <si>
    <t>Manulife Global Fund - U.S. Small Cap Equity Fund (USD) AA</t>
  </si>
  <si>
    <t>宏利美国特别机会基金AA (USD)</t>
  </si>
  <si>
    <t>Manulife Global Fund - U.S. Special Opportunities Fund (USD) AA</t>
  </si>
  <si>
    <t>施罗德环球基金系列-亚洲债券基金A Acc USD</t>
  </si>
  <si>
    <t>Schroder ISF-Asian Bond Total Return (USD) A Acc</t>
  </si>
  <si>
    <t>施罗德环球基金系列-亚洲债券基金A Dis USD</t>
  </si>
  <si>
    <t>Schroder ISF-Asian Bond Total Return (USD) A MDis</t>
  </si>
  <si>
    <t>施罗德环球基金系列-亚洲收益股票A Acc USD</t>
  </si>
  <si>
    <t>Schroder ISF-Asian Equity Yield (USD) A Acc</t>
  </si>
  <si>
    <t>施罗德环球基金系列-亚洲优势A Acc USD</t>
  </si>
  <si>
    <t>Schroder ISF-Asian Opportunities (USD) A Acc</t>
  </si>
  <si>
    <t>施罗德环球基金系列-亚洲小型公司A Acc USD</t>
  </si>
  <si>
    <t>Schroder ISF-Asian Smaller Companies (USD) A Acc</t>
  </si>
  <si>
    <t>9/22/2025</t>
  </si>
  <si>
    <t>施罗德环球基金系列-新型三国股票（巴西、印度及中国）A Acc USD</t>
  </si>
  <si>
    <t>Schroder ISF-BIC (Brazil, India, China) (USD) A Acc</t>
  </si>
  <si>
    <t>施罗德环球基金系列-中国优势A Acc HKD</t>
  </si>
  <si>
    <t>Schroder ISF-China Opportunities (HKD) A Acc</t>
  </si>
  <si>
    <t>施罗德环球基金系列-中国优势A Acc USD</t>
  </si>
  <si>
    <t>Schroder ISF-China Opportunities (USD) A Acc</t>
  </si>
  <si>
    <t>施罗德环球基金系列-新兴亚洲A Acc USD</t>
  </si>
  <si>
    <t>Schroder ISF-Emerging Asia (USD) A Acc</t>
  </si>
  <si>
    <t>施罗德环球基金系列-新兴市场A Acc USD</t>
  </si>
  <si>
    <t>Schroder ISF-Emerging Markets (USD) A Acc</t>
  </si>
  <si>
    <t>施罗德环球基金系列-新兴市场债券A Acc USD</t>
  </si>
  <si>
    <t>Schroder ISF-Emerging Markets Debt Total Return (USD) A Acc</t>
  </si>
  <si>
    <t>施罗德环球基金系列-新领域股票A Acc USD</t>
  </si>
  <si>
    <t>Schroder ISF-Frontier Markets Equity (USD) A Acc</t>
  </si>
  <si>
    <t>施罗德环球基金系列-环球债券A Acc USD</t>
  </si>
  <si>
    <t>Schroder ISF-Global Bond (USD) A Acc</t>
  </si>
  <si>
    <t>施罗德环球基金系列-环球城市A Acc USD</t>
  </si>
  <si>
    <t>Schroder ISF-Global Cities (USD) A Acc</t>
  </si>
  <si>
    <t>施罗德环球基金系列-环球气候变化策略A Acc USD</t>
  </si>
  <si>
    <t>Schroder ISF-Global Climate Change Equity (USD) A Acc</t>
  </si>
  <si>
    <t>施罗德环球基金系列-环球企业债券A Acc USD</t>
  </si>
  <si>
    <t>Schroder ISF-Global Corporate Bond (USD) A Acc</t>
  </si>
  <si>
    <t>施罗德环球基金系列-环球收息债券A Dis CNH Hedged</t>
  </si>
  <si>
    <t xml:space="preserve">Schroder ISF-Global Credit Income (USD) A MDis </t>
  </si>
  <si>
    <t>施罗德环球基金系列-环球能源A Acc USD</t>
  </si>
  <si>
    <t>Schroder ISF-Global Energy (USD) A Acc</t>
  </si>
  <si>
    <t>施罗德环球基金系列-环球股票A Acc USD</t>
  </si>
  <si>
    <t>Schroder ISF-Global Equity (USD) A Acc</t>
  </si>
  <si>
    <t>施罗德环球基金系列-环球收益股票A Acc USD</t>
  </si>
  <si>
    <t>Schroder ISF-Global Equity Yield (USD) A Acc</t>
  </si>
  <si>
    <t>施罗德环球基金系列-环球黄金A Acc USD</t>
  </si>
  <si>
    <t>Schroder ISF-Global Gold (USD) A Acc</t>
  </si>
  <si>
    <t>施罗德环球基金系列-环球高收益A Acc USD</t>
  </si>
  <si>
    <t>Schroder ISF-Global High Yield (USD) A Acc</t>
  </si>
  <si>
    <t>施罗德环球基金系列-环球股债收息A Acc GBP Hedged</t>
  </si>
  <si>
    <t>Schroder ISF-Global Multi-Asset Income (GBP Hedged) A Acc</t>
  </si>
  <si>
    <t>680 (GBP)</t>
  </si>
  <si>
    <t>施罗德环球基金系列-环球股债收息A Acc USD</t>
  </si>
  <si>
    <t>Schroder ISF-Global Multi-Asset Income (USD) A Acc</t>
  </si>
  <si>
    <t>施罗德环球基金系列-环球股债收息A Dis USD</t>
  </si>
  <si>
    <t>Schroder ISF-Global Multi-Asset Income (USD) A MDis</t>
  </si>
  <si>
    <t>施罗德环球基金系列-环球股债收息A Dis HKD</t>
  </si>
  <si>
    <t>Schroder ISF-Global Multi-Asset Income</t>
  </si>
  <si>
    <t>施罗德环球基金系列-大中华A Acc USD</t>
  </si>
  <si>
    <t>Schroder ISF-Greater China (USD) A Acc</t>
  </si>
  <si>
    <t>施罗德环球基金系列-印度股票A Acc USD</t>
  </si>
  <si>
    <t>Schroder ISF-Indian Equity (USD) A Acc</t>
  </si>
  <si>
    <t>施罗德环球基金系列-拉丁美洲A Acc USD</t>
  </si>
  <si>
    <t>Schroder ISF-Latin American (USD) A Acc</t>
  </si>
  <si>
    <t>施罗德环球基金系列-环球计量精选股票A Acc USD</t>
  </si>
  <si>
    <t>Schroder ISF-QEP Global Active Value (USD) A Acc</t>
  </si>
  <si>
    <t>施罗德环球基金系列-策略债券A Acc USD</t>
  </si>
  <si>
    <t>Schroder ISF-Strategic Bond (USD) A Acc</t>
  </si>
  <si>
    <t>施罗德环球基金系列-台湾股票A Acc USD</t>
  </si>
  <si>
    <t>Schroder ISF-Taiwanese Equity (USD) A Acc</t>
  </si>
  <si>
    <t>施罗德环球基金系列-美国中小型股票A Acc USD</t>
  </si>
  <si>
    <t>Schroder ISF-US Small and Mid-Cap Equity (USD) A Acc</t>
  </si>
  <si>
    <t>施罗德环球基金系列-美国小型公司影响力A Acc USD</t>
  </si>
  <si>
    <t>Schroder ISF-US Smaller Companies Impact (USD) A Acc</t>
  </si>
  <si>
    <t>富达基金-拉丁美洲基金A-USD</t>
  </si>
  <si>
    <t>Fidelity Funds - Latin America Fund A-USD</t>
  </si>
  <si>
    <t>富达基金-太平洋基金 A-USD</t>
  </si>
  <si>
    <t>Fidelity Funds - Pacific Fund A-USD</t>
  </si>
  <si>
    <t>富达基金-可持续发展亚洲股票基金A-Acc-USD</t>
  </si>
  <si>
    <t>Fidelity Funds - Sustainable Asia Equity Fund A-Acc-USD</t>
  </si>
  <si>
    <t>富达基金-可持续发展消费品牌基金A-EUR</t>
  </si>
  <si>
    <t>Fidelity Funds - Sustainable Consumer Brands Fund  A-EUR</t>
  </si>
  <si>
    <t>富达基金-可持续发展消费品牌基金A-Acc-USD</t>
  </si>
  <si>
    <t>Fidelity Funds - Sustainable Consumer Brands Fund (USD) A Acc</t>
  </si>
  <si>
    <t>富达基金-可持续发展全球股息优势基金A-ACC-USD</t>
  </si>
  <si>
    <t>Fidelity Funds - Sustainable Global Dividend Plus Fund A-Acc-USD</t>
  </si>
  <si>
    <t>富达基金-可持续发展全球股息优势基金A-MCDIST(G)-USD</t>
  </si>
  <si>
    <t>Fidelity Funds - Sustainable Global Dividend Plus Fund A-MCDIST(G)-USD</t>
  </si>
  <si>
    <t>富达基金-可持续发展全球股息优势基金A-EUR</t>
  </si>
  <si>
    <t>Fidelity Funds - Sustainable Global Dividend Plus Fund</t>
  </si>
  <si>
    <t>富达基金-泰国基金A-USD</t>
  </si>
  <si>
    <t>Fidelity Funds - Thailand Fund A-USD</t>
  </si>
  <si>
    <t>富达基金-美元债券基金A-ACC-USD</t>
  </si>
  <si>
    <t>Fidelity Funds - US Dollar Bond Fund A-Acc-USD</t>
  </si>
  <si>
    <t>富达基金-美元债券基金A-MCDIST(G)-USD</t>
  </si>
  <si>
    <t xml:space="preserve">Fidelity Funds - US Dollar Bond Fund </t>
  </si>
  <si>
    <t>富达基金-美元债券基金A-MCDIST(G)-HKD</t>
  </si>
  <si>
    <t>富达基金-美元现金基金A-ACC-USD</t>
  </si>
  <si>
    <t>Fidelity Funds - US Dollar Cash Fund A-Acc-USD</t>
  </si>
  <si>
    <t>富达基金-美元高收益基金A-MINCOME-HKD</t>
  </si>
  <si>
    <t>Fidelity Funds - US High Yield Fund (HKD) A-MINCOME</t>
  </si>
  <si>
    <t>富达基金-美元高收益基金A-MDIST-USD</t>
  </si>
  <si>
    <t>Fidelity Funds - US High Yield Fund A-Mdist-USD</t>
  </si>
  <si>
    <t>富达基金-美元高收益基金A-MDIST-AUD (H)</t>
  </si>
  <si>
    <t>Fidelity Funds - US High Yield Fund A-USD</t>
  </si>
  <si>
    <t>富达基金-世界基金A-ACC-USD</t>
  </si>
  <si>
    <t xml:space="preserve">Fidelity Funds - World Fund A-ACC-USD </t>
  </si>
  <si>
    <t>富兰克林邓普顿投资基金-亚洲债券基金A (Mdis) USD</t>
  </si>
  <si>
    <t>Templeton Asian Bond Fund  (USD) A Mdis</t>
  </si>
  <si>
    <t>富兰克林邓普顿投资基金-亚洲债券基金A (acc) USD</t>
  </si>
  <si>
    <t>Templeton Asian Bond Fund (USD) A(acc)</t>
  </si>
  <si>
    <t>富兰克林邓普顿投资基金-亚洲增长基金A (acc) EUR</t>
  </si>
  <si>
    <t>Templeton Asian Growth Fund (EUR) A (acc)</t>
  </si>
  <si>
    <t>富兰克林邓普顿投资基金-亚洲增长基金A (acc) USD</t>
  </si>
  <si>
    <t>Templeton Asian Growth Fund (USD) A(acc)</t>
  </si>
  <si>
    <t>富兰克林邓普顿投资基金-新兴四强基金A (acc) EUR</t>
  </si>
  <si>
    <t>Templeton BRIC Fund (EUR) A (acc)</t>
  </si>
  <si>
    <t>富兰克林邓普顿投资基金-新兴四强基金A (acc) USD</t>
  </si>
  <si>
    <t>Templeton BRIC Fund (USD) A(acc)</t>
  </si>
  <si>
    <t>富兰克林邓普顿投资基金-中国基金A (acc) USD</t>
  </si>
  <si>
    <t>Templeton China Fund (USD) A(acc)</t>
  </si>
  <si>
    <t>富兰克林邓普顿投资基金-新兴市场债券基金A (Mdis) EUR</t>
  </si>
  <si>
    <t>Templeton Emerging Markets Bond Fund (EUR) A (Qdis)</t>
  </si>
  <si>
    <t>富兰克林邓普顿投资基金-新兴市场债券基金A (Mdis) HKD</t>
  </si>
  <si>
    <t>Templeton Emerging Markets Bond Fund (HKD) A MDis</t>
  </si>
  <si>
    <t>富兰克林邓普顿投资基金-新兴市场债券基金A (Qdis) USD</t>
  </si>
  <si>
    <t>Templeton Emerging Markets Bond Fund (USD) A (Qdis)</t>
  </si>
  <si>
    <t>富兰克林邓普顿投资基金-新兴市场债券基金A (acc) USD</t>
  </si>
  <si>
    <t>Templeton Emerging Markets Bond Fund (USD) A Acc</t>
  </si>
  <si>
    <t>富兰克林邓普顿投资基金-新兴市场债券基金A (Mdis) USD</t>
  </si>
  <si>
    <t>Templeton Emerging Markets Bond Fund (USD) A MDis</t>
  </si>
  <si>
    <t>富兰克林邓普顿投资基金-新兴市场动力入息基金A (Mdis) USD</t>
  </si>
  <si>
    <t>Templeton Emerging Markets Dynamic Income Fund (USD) A MDis</t>
  </si>
  <si>
    <t>富兰克林邓普顿投资基金-新兴市场基金A (acc) USD</t>
  </si>
  <si>
    <t>Templeton Emerging Markets Fund (USD) A(acc)</t>
  </si>
  <si>
    <t>富兰克林邓普顿投资基金-新兴市场小型公司基金A (acc) EUR</t>
  </si>
  <si>
    <t>Templeton Emerging Markets Smaller Companies Fund (EUR) A (acc)</t>
  </si>
  <si>
    <t>富兰克林邓普顿投资基金-新兴市场小型公司基金A (acc) USD</t>
  </si>
  <si>
    <t>Templeton Emerging Markets Smaller Companies Fund (USD) A(acc)</t>
  </si>
  <si>
    <t>富兰克林邓普顿投资基金-前缘市场基金A (acc) USD</t>
  </si>
  <si>
    <t>Templeton Frontier Markets (USD) A (acc)</t>
  </si>
  <si>
    <t>富兰克林邓普顿投资基金-均衡增长基金A (acc) USD</t>
  </si>
  <si>
    <t>Templeton Global Balanced Fund (USD) A(acc)</t>
  </si>
  <si>
    <t>富兰克林邓普顿投资基金-环球债券基金A (acc) USD</t>
  </si>
  <si>
    <t>Templeton Global Bond Fund (USD) A (Acc)</t>
  </si>
  <si>
    <t>富兰克林邓普顿投资基金-环球债券基金A (Ydis) USD</t>
  </si>
  <si>
    <t>Templeton Global Bond Fund (USD) A(Mdis)</t>
  </si>
  <si>
    <t>富兰克林邓普顿投资基金-环球股票入息基金A (acc) USD</t>
  </si>
  <si>
    <t>Templeton Global Equity Income Fund (USD) A Acc</t>
  </si>
  <si>
    <t>富兰克林邓普顿投资基金-环球股票入息基金A (Mdis) USD</t>
  </si>
  <si>
    <t xml:space="preserve">Templeton Global Equity Income Fund </t>
  </si>
  <si>
    <t>富兰克林邓普顿投资基金-环球基金A (acc) USD</t>
  </si>
  <si>
    <t>Templeton Global Fund (USD) A(acc)</t>
  </si>
  <si>
    <t>富兰克林邓普顿投资基金-环球入息基金A (acc) USD</t>
  </si>
  <si>
    <t>Templeton Global Income Fund (USD) A(acc)</t>
  </si>
  <si>
    <t>富兰克林邓普顿投资基金-环球小型公司基金A (acc) USD</t>
  </si>
  <si>
    <t>Templeton Global Smaller Companies Fund (USD) A (acc)</t>
  </si>
  <si>
    <t>富兰克林邓普顿投资基金-环球总收益基金A (Mdis) AUD-H1</t>
  </si>
  <si>
    <t>Templeton Global Total Return Fund (AUD) A(Mdis) H1</t>
  </si>
  <si>
    <t>富兰克林邓普顿投资基金-环球总收益基金A (Mdis) EUR-H1</t>
  </si>
  <si>
    <t>Templeton Global Total Return Fund (EUR) A (Mdis) H1</t>
  </si>
  <si>
    <t>富兰克林邓普顿投资基金-环球总收益基金A (Mdis) GBP-H1</t>
  </si>
  <si>
    <t>Templeton Global Total Return Fund (GBP) A(Mdis) H1</t>
  </si>
  <si>
    <t>富兰克林邓普顿投资基金-环球总收益基金A (Mdis) HKD</t>
  </si>
  <si>
    <t>Templeton Global Total Return Fund (HKD) A(Mdis)</t>
  </si>
  <si>
    <t>富兰克林邓普顿投资基金-环球总收益基金A (acc) HKD</t>
  </si>
  <si>
    <t>Templeton Global Total Return Fund (HKD) A(acc)</t>
  </si>
  <si>
    <t>富兰克林邓普顿投资基金-环球总收益基金A (acc) USD</t>
  </si>
  <si>
    <t>Templeton Global Total Return Fund (USD) A (acc)</t>
  </si>
  <si>
    <t>富兰克林邓普顿投资基金-环球总收益基金A (Mdis) USD</t>
  </si>
  <si>
    <t>Templeton Global Total Return Fund (USD) A(MDis)</t>
  </si>
  <si>
    <t>富兰克林邓普顿投资基金-拉丁美洲基金A (Ydis) USD</t>
  </si>
  <si>
    <t>Templeton Latin America Fund (USD) A(Ydis)</t>
  </si>
  <si>
    <t>富兰克林邓普顿投资基金-美元短期货币市场基金A (Mdis) USD</t>
  </si>
  <si>
    <t>Franklin U.S. Dollar Short-Term Money Market Fund</t>
  </si>
  <si>
    <t>汇丰投资信托基金-亚洲债券基金AC-USD</t>
  </si>
  <si>
    <t xml:space="preserve">HSBC Asian Bond Fund </t>
  </si>
  <si>
    <t>汇丰投资信托基金-亚洲债券基金AM2-USD</t>
  </si>
  <si>
    <t>汇丰投资信托基金-中国增长基金AC-USD</t>
  </si>
  <si>
    <t>HSBC China Growth Fund (USD) AC</t>
  </si>
  <si>
    <t>汇丰环球投资基金-亚太收益增长基金AM2</t>
  </si>
  <si>
    <t>汇丰环球投资基金-亚太收益增长基金AS</t>
  </si>
  <si>
    <t>汇丰环球投资基金-亚洲焦点入息基金AM2</t>
  </si>
  <si>
    <t>汇丰环球投资基金-超短期债券PCHKD</t>
  </si>
  <si>
    <t>HSBC Global Investment Funds - Ultra Short Duration Bond</t>
  </si>
  <si>
    <t>汇丰环球投资基金-超短期债券PM2</t>
  </si>
  <si>
    <t>汇丰环球投资基金-超短期债券PC</t>
  </si>
  <si>
    <t>汇丰环球货币基金-美元C</t>
  </si>
  <si>
    <t>HSBC Global Money Funds - US Dollar (USD) C Acc</t>
  </si>
  <si>
    <t>汇丰投资信托基金-亚洲高收益债券基金AM2-HKD</t>
  </si>
  <si>
    <t>HSBC Investment Funds Trust - HSBC Asian High Yield Bond Fund (AUD-Hedged) AM3H Mdis</t>
  </si>
  <si>
    <t>汇丰投资信托基金-亚洲高收益债券基金AM3H-RMB</t>
  </si>
  <si>
    <t>HSBC Investment Funds Trust - HSBC Asian High Yield Bond Fund (HKD) AM2 Mdis</t>
  </si>
  <si>
    <t>HSBC Investment Funds Trust - HSBC Asian High Yield Bond Fund (RMB-Hedged) AM3H Mdis</t>
  </si>
  <si>
    <t>汇丰投资信托基金-亚洲高收益债券基金AM2-USD</t>
  </si>
  <si>
    <t>HSBC Investment Funds Trust - HSBC Asian High Yield Bond Fund (USD) AM2 Mdis</t>
  </si>
  <si>
    <t>汇丰投资信托基金-亚洲高收益债券基金AC-USD</t>
  </si>
  <si>
    <t>HSBC Investment Funds Trust - HSBC Asian High Yield Bond Fund (USD) Acc</t>
  </si>
  <si>
    <t>景顺东协基金A(USD)-AD</t>
  </si>
  <si>
    <t>Invesco Funds SICAV - ASEAN Equity Fund A USD Dis</t>
  </si>
  <si>
    <t>景顺亚洲消费动力基金A(USD)-Acc</t>
  </si>
  <si>
    <t>Invesco Funds SICAV - Asia Consumer Demand Fund A USD Acc</t>
  </si>
  <si>
    <t>景顺亚洲机遇股票基金A(USD)-Acc</t>
  </si>
  <si>
    <t>Invesco Funds SICAV - Asia Opportunities Equity Fund A USD Acc</t>
  </si>
  <si>
    <t>景顺亚洲动力基金A(USD)-Acc</t>
  </si>
  <si>
    <t>Invesco Funds SICAV - Asian Equity Fund</t>
  </si>
  <si>
    <t>景顺新兴市场债券基金A(USD)-SD</t>
  </si>
  <si>
    <t>Invesco Funds SICAV - Emerging Markets Bond Fund A USD Dis</t>
  </si>
  <si>
    <t>景顺能源转型基金A(USD)-Acc</t>
  </si>
  <si>
    <t>Invesco Funds SICAV - Energy Transition Fund A USD Acc</t>
  </si>
  <si>
    <t>景顺环球消费趋势基金A(USD)-Acc</t>
  </si>
  <si>
    <t>Invesco Funds SICAV - Global Consumer Trends Fund A USD Acc</t>
  </si>
  <si>
    <t>景顺健康护理创新基金A(USD)-AD</t>
  </si>
  <si>
    <t>Invesco Funds SICAV - Global Health Care Innovation Fund A USD Dis</t>
  </si>
  <si>
    <t>景顺天下地产收益基金A(USD)-Acc</t>
  </si>
  <si>
    <t>Invesco Funds SICAV - Global Income Real Estate Securities Fund A USD Acc</t>
  </si>
  <si>
    <t>景顺黄金及特别矿业基金A(USD)-Acc</t>
  </si>
  <si>
    <t>Invesco Funds SICAV - Gold &amp; Special Minerals Fund A USD Acc</t>
  </si>
  <si>
    <t>景顺大中华基金A(USD)-Acc</t>
  </si>
  <si>
    <t>Invesco Funds SICAV - Greater China Equity Fund A USD Acc</t>
  </si>
  <si>
    <t>景顺亚洲资产配置基金A(USD)-Acc</t>
  </si>
  <si>
    <t>Invesco Funds SICAV - Invesco Asia Asset Allocation Fund A USD Acc</t>
  </si>
  <si>
    <t>景顺中国基金A(HKD)-Acc</t>
  </si>
  <si>
    <t>Invesco Funds SICAV - PRC Equity Fund</t>
  </si>
  <si>
    <t>景顺新兴市场（中国除外）股票基金A(USD)-AD</t>
  </si>
  <si>
    <t>Invesco Funds SICAV - Emerging Markets ex-China Equity Fund A USD Dis</t>
  </si>
  <si>
    <t>景顺永续性环球高收益债券基金A(USD)-SD</t>
  </si>
  <si>
    <t>Invesco Funds SICAV - Sustainable Global High Income Fund</t>
  </si>
  <si>
    <t>景顺美国高收益债券基金A(USD)-Acc</t>
  </si>
  <si>
    <t xml:space="preserve">Invesco Funds SICAV - US High Yield Bond Fund </t>
  </si>
  <si>
    <t>景顺美元极短期债券基金A(USD)-Acc</t>
  </si>
  <si>
    <t>Invesco Funds SICAV - USD Ultra-Short Term Debt Fund A USD Acc</t>
  </si>
  <si>
    <t>摩根基金-台湾基金A (dist) - USD</t>
  </si>
  <si>
    <t>JPM Taiwan A (dist) - USD</t>
  </si>
  <si>
    <t>摩根基金-美国科技基金A (dist) - USD</t>
  </si>
  <si>
    <t>JPM US Technology (USD) A YDis</t>
  </si>
  <si>
    <t>摩根东协基金(acc) - USD</t>
  </si>
  <si>
    <t>JPMorgan ASEAN (acc) - USD</t>
  </si>
  <si>
    <t>摩根亚洲股息基金(mth) - USD</t>
  </si>
  <si>
    <t>JPMorgan Asia Equity Dividend (mth) - USD</t>
  </si>
  <si>
    <t>摩根亚洲增长基金(acc) - USD</t>
  </si>
  <si>
    <t>JPMorgan Asia Growth (acc) - USD</t>
  </si>
  <si>
    <t>摩根亚洲小型企业基金(acc) - USD</t>
  </si>
  <si>
    <t>JPMorgan Asian Smaller Companies (acc) - USD</t>
  </si>
  <si>
    <t>摩根亚洲总收益债券基金(mth) - HKD</t>
  </si>
  <si>
    <t>JPMorgan Asian Total Return Bond (mth) - (HKD)</t>
  </si>
  <si>
    <t>摩根亚洲总收益债券基金(mth) - USD</t>
  </si>
  <si>
    <t>JPMorgan Asian Total Return Bond (mth) - USD</t>
  </si>
  <si>
    <t>摩根亚洲股票高息基金(acc) - USD</t>
  </si>
  <si>
    <t>JPMorgan Asia Equity High Income Fund (acc) - USD</t>
  </si>
  <si>
    <t>摩根中国入息基金(acc) - USD</t>
  </si>
  <si>
    <t>JPMorgan China Income Fund (USD) Acc</t>
  </si>
  <si>
    <t>摩根中国先驱A股基金(acc) - USD</t>
  </si>
  <si>
    <t>JPMorgan China Pioneer A-Share (acc) - USD</t>
  </si>
  <si>
    <t>摩根全天候组合基金Fund</t>
  </si>
  <si>
    <t>JPMorgan Evergreen Fund (USD)</t>
  </si>
  <si>
    <t>摩根国际债券基金(san) - USD</t>
  </si>
  <si>
    <t>JPMorgan Global Bond Fund (san) - USD</t>
  </si>
  <si>
    <t>摩根印度基金(acc) - USD</t>
  </si>
  <si>
    <t>JPMorgan India (acc) - USD</t>
  </si>
  <si>
    <t>摩根印度小型企业基金(acc) - USD</t>
  </si>
  <si>
    <t>JPMorgan India Smaller Companies (acc) - USD</t>
  </si>
  <si>
    <t>摩根印尼基金(acc) - USD</t>
  </si>
  <si>
    <t>JPMorgan Indonesia (acc) - USD</t>
  </si>
  <si>
    <t>#N/A Field Not Applicable</t>
  </si>
  <si>
    <t>摩根南韩基金(acc) - USD</t>
  </si>
  <si>
    <t>JPMorgan Korea (acc) - USD</t>
  </si>
  <si>
    <t>摩根马来西亚基金(acc) - USD</t>
  </si>
  <si>
    <t>JPMorgan Malaysia (acc) - USD</t>
  </si>
  <si>
    <t>摩根全方位入息基金(mth) - AUD (hedged)</t>
  </si>
  <si>
    <t>JPMorgan Multi Income Fund (mth) - AUD (hedged)</t>
  </si>
  <si>
    <t>摩根全方位入息基金(mth) - GBP (hedged)</t>
  </si>
  <si>
    <t>JPMorgan Multi Income Fund (mth) - GBP (hedged)</t>
  </si>
  <si>
    <t>摩根全方位入息基金(mth) - HKD</t>
  </si>
  <si>
    <t>JPMorgan Multi Income Fund (mth) - HKD</t>
  </si>
  <si>
    <t>摩根全方位入息基金(mth) - RMB (hedged)</t>
  </si>
  <si>
    <t>JPMorgan Multi Income Fund (mth) - RMB (hedged)</t>
  </si>
  <si>
    <t>摩根全方位入息基金(mth) - USD</t>
  </si>
  <si>
    <t>JPMorgan Multi Income Fund (mth) - USD</t>
  </si>
  <si>
    <t>摩根太平洋证券基金(acc) - USD</t>
  </si>
  <si>
    <t>JPMorgan Pacific Securities (acc) - USD</t>
  </si>
  <si>
    <t>摩根太平洋科技基金(acc) - USD</t>
  </si>
  <si>
    <t>JPMorgan Pacific Technology (acc) - USD</t>
  </si>
  <si>
    <t>摩根菲律宾基金(acc) - USD</t>
  </si>
  <si>
    <t>JPMorgan Philippine (acc) - USD</t>
  </si>
  <si>
    <t>摩根可持续基建基金(acc) - USD</t>
  </si>
  <si>
    <t>JPMorgan Sustainable Infrastructure Fund</t>
  </si>
  <si>
    <t>摩根泰国基金(acc) - USD</t>
  </si>
  <si>
    <t>JPMorgan Thailand (acc) - USD</t>
  </si>
  <si>
    <t>木星新兴市场债券基金L USD ACC</t>
  </si>
  <si>
    <t>Jupiter Asset Management Series Plc - Jupiter Emerging Market Debt Fund L Acc USD</t>
  </si>
  <si>
    <t>木星新兴市场债券基金L USD INC</t>
  </si>
  <si>
    <t>Jupiter Asset Management Series Plc - Jupiter Emerging Market Debt Fund L Inc USD</t>
  </si>
  <si>
    <t>木星黄金白银基金L USD ACC</t>
  </si>
  <si>
    <t>Jupiter Asset Management Series Plc - Jupiter Gold &amp; Silver Fund L Acc USD</t>
  </si>
  <si>
    <t>木星环球股票入息基金（爱尔兰）L USD INC</t>
  </si>
  <si>
    <t>Jupiter Asset Management Series Plc - Jupiter Merian Global Equity Income Fund (IRL) L Inc USD</t>
  </si>
  <si>
    <t>木星先机北美股票基金（爱尔兰）L USD ACC</t>
  </si>
  <si>
    <t>Jupiter Asset Management Series Plc - Jupiter Merian North American Equity Fund (IRL) L Acc USD</t>
  </si>
  <si>
    <t>木星先机环球股票基金L USD ACC</t>
  </si>
  <si>
    <t>Jupiter Asset Management Series Plc - Jupiter Merian World Equity Fund L Acc USD</t>
  </si>
  <si>
    <t>木星亚太入息基金（爱尔兰）L EUR ACC</t>
  </si>
  <si>
    <t>Jupiter Asset Management Series Plc - Jupiter Asia Pacific Income Fund L Acc EUR</t>
  </si>
  <si>
    <t>木星亚太入息基金（爱尔兰）L USD ACC</t>
  </si>
  <si>
    <t>Jupiter Asset Management Series Plc - Jupiter Asia Pacific Income Fund</t>
  </si>
  <si>
    <t>木星全球价值基金L USD ACC</t>
  </si>
  <si>
    <t>Jupiter Global Value L Acc USD</t>
  </si>
  <si>
    <t>木星印度精选基金L USD A INC</t>
  </si>
  <si>
    <t>Jupiter India Select Class L USD A Inc</t>
  </si>
  <si>
    <t>PIMCO亚洲高孳息债券基金E-Inc II</t>
  </si>
  <si>
    <t>PIMCO GIS - Asia High Yield Bond Fund (USD) M Retail Income II</t>
  </si>
  <si>
    <t>PIMCO亚洲策略收益基金E-Inc</t>
  </si>
  <si>
    <t>PIMCO GIS - Asia Strategic Interest Bond Fund (USD) E M-Inc</t>
  </si>
  <si>
    <t>PIMCO多元化入息基金E-Acc</t>
  </si>
  <si>
    <t>PIMCO GIS - Diversified Income (USD) E Acc</t>
  </si>
  <si>
    <t>PIMCO多元化入息基金E-Inc</t>
  </si>
  <si>
    <t>PIMCO GIS - Diversified Income (USD) E Qdis</t>
  </si>
  <si>
    <t>PIMCO新兴市场债券基金E-Acc</t>
  </si>
  <si>
    <t>PIMCO GIS - Emerging Markets Bond (USD) E Acc</t>
  </si>
  <si>
    <t>PIMCO新兴市场债券基金E-Inc</t>
  </si>
  <si>
    <t>PIMCO GIS - Emerging Markets Bond</t>
  </si>
  <si>
    <t>PIMCO环球债券基金E-Acc</t>
  </si>
  <si>
    <t>PIMCO GIS - Global Bond (USD) E Acc</t>
  </si>
  <si>
    <t>PIMCO环球债券基金E-Inc</t>
  </si>
  <si>
    <t>PIMCO GIS - Global Bond (USD) E QDis</t>
  </si>
  <si>
    <t>PIMCO环球高孳息债券基金E-Acc</t>
  </si>
  <si>
    <t>PIMCO GIS - Global High Yield Bond (USD) E Acc</t>
  </si>
  <si>
    <t>PIMCO环球高孳息债券基金E-Inc</t>
  </si>
  <si>
    <t>PIMCO GIS - Global High Yield Bond</t>
  </si>
  <si>
    <t>PIMCO环球投资级别债券基金E GBP Hedged-Inc</t>
  </si>
  <si>
    <t>PIMCO GIS - Global Investment Grade Credit (GBP-Hedged) E Qdis</t>
  </si>
  <si>
    <t>PIMCO环球投资级别债券基金E-Acc</t>
  </si>
  <si>
    <t>PIMCO GIS - Global Investment Grade Credit (USD) E Acc</t>
  </si>
  <si>
    <t>PIMCO环球投资级别债券基金E-Inc</t>
  </si>
  <si>
    <t xml:space="preserve">PIMCO GIS - Global Investment Grade Credit </t>
  </si>
  <si>
    <t>PIMCO实质回报基金E-Acc</t>
  </si>
  <si>
    <t>PIMCO GIS - Global Real Return (USD) E Acc</t>
  </si>
  <si>
    <t>PIMCO实质回报基金E-Inc</t>
  </si>
  <si>
    <t>PIMCO GIS - Global Real Return (USD) E Qdis</t>
  </si>
  <si>
    <t>PIMCO收益基金E AUD Hedged-Inc</t>
  </si>
  <si>
    <t>PIMCO GIS - Income Fund (AUD-Hedged) E MDis</t>
  </si>
  <si>
    <t>PIMCO收益基金E EUR Hedged-Acc</t>
  </si>
  <si>
    <t>PIMCO GIS - Income Fund (EUR-Hedged) E Acc</t>
  </si>
  <si>
    <t>PIMCO收益基金E EUR Hedged-Inc</t>
  </si>
  <si>
    <t>PIMCO GIS - Income Fund (EUR-Hedged) E MDis</t>
  </si>
  <si>
    <t>PIMCO收益基金E GBP Hedged-Inc</t>
  </si>
  <si>
    <t>PIMCO GIS - Income Fund (GBP-Hedged) E MDis</t>
  </si>
  <si>
    <t>PIMCO收益基金E HKD Unhedged -Inc</t>
  </si>
  <si>
    <t>PIMCO GIS - Income Fund (HKD) E MDis</t>
  </si>
  <si>
    <t>PIMCO收益基金E-Acc</t>
  </si>
  <si>
    <t>PIMCO GIS - Income Fund (USD) E Acc</t>
  </si>
  <si>
    <t>PIMCO收益基金E-Inc</t>
  </si>
  <si>
    <t>PIMCO GIS - Income Fund (USD) E MDis</t>
  </si>
  <si>
    <t>PIMCO收益基金E JPY Hedged-Inc</t>
  </si>
  <si>
    <t>PIMCO GIS - Income Fund (JPY-Hedged) E MDis</t>
  </si>
  <si>
    <t>PIMCO收益基金Admin SGD Hedged-Inc</t>
  </si>
  <si>
    <t>PIMCO GIS - Income Fund (SGD-Hedged) Admin MDis</t>
  </si>
  <si>
    <t>PIMCO收益基金E JPY Hedged-Acc</t>
  </si>
  <si>
    <t>PIMCO Income Fund Class E JPY Hedged Acc</t>
  </si>
  <si>
    <t>120000 (USD)</t>
  </si>
  <si>
    <t>PIMCO收益基金E SGD Hedged-Inc</t>
  </si>
  <si>
    <t>PIMCO GIS - Income Fund (SGD-Hedged) E MDis</t>
  </si>
  <si>
    <t>PIMCO总回报债券基金E-Acc</t>
  </si>
  <si>
    <t>PIMCO GIS - Total Return Bond (USD) E Acc</t>
  </si>
  <si>
    <t>PIMCO总回报债券基金E-Inc</t>
  </si>
  <si>
    <t>PIMCO GIS - Total Return Bond</t>
  </si>
  <si>
    <t>PIMCO美国高孳息债券基金E-Acc</t>
  </si>
  <si>
    <t>PIMCO GIS - US High Yield Bond (USD) E Acc</t>
  </si>
  <si>
    <t>中国平安精选投资基金系列-平安货币基金Class M (USD)</t>
  </si>
  <si>
    <t>Ping An of China Select Investment Fund Series - Ping An Money Market Fund</t>
  </si>
  <si>
    <t>高腾微基金-微金美元货币基金A(USD) ACC</t>
  </si>
  <si>
    <t>GaoTeng WeFund - GaoTeng WeValue USD Money Market Fund</t>
  </si>
  <si>
    <t>高腾微基金-微金美元货币基金C(USD) ACC</t>
  </si>
  <si>
    <t>高腾微基金-高腾亚洲收益基金A(USD) ACC</t>
  </si>
  <si>
    <t>GaoTeng WeFund – GaoTeng Asian Income Fund</t>
  </si>
  <si>
    <t>高腾微基金-高腾亚洲收益基金A(USD) DIS</t>
  </si>
  <si>
    <t>高腾微基金-高腾亚洲收益基金A (HKD hedged) ACC</t>
  </si>
  <si>
    <t>高腾微基金-高腾亚洲收益基金A (HKD hedged) DIS</t>
  </si>
  <si>
    <t>高腾微基金-高腾亚洲收益基金I(USD) ACC</t>
  </si>
  <si>
    <t>高腾微基金-高腾亚洲收益基金I(USD) DIS</t>
  </si>
  <si>
    <t>高腾微基金-高腾亚洲收益基金I (CNH hedged) ACC</t>
  </si>
  <si>
    <t>普徕仕（卢森堡）系列-多元收益债券基金Ax Mdis (USD)</t>
  </si>
  <si>
    <t>T. Rowe Price Funds SICAV - Diversified Income Bond Fund (USD) Ax MDis</t>
  </si>
  <si>
    <t>普徕仕（卢森堡）系列-新兴市场债券基金Ax Mdis (USD)</t>
  </si>
  <si>
    <t>T. Rowe Price Funds SICAV - Emerging Markets Bond Fund (USD) Ax MDis</t>
  </si>
  <si>
    <t>11/29/2024</t>
  </si>
  <si>
    <t>普徕仕（卢森堡）系列-环球焦点增长股票基金A Acc (USD)</t>
  </si>
  <si>
    <t>T. Rowe Price Funds SICAV - Global Focused Growth Equity Fund (USD) A Acc</t>
  </si>
  <si>
    <t>普徕仕（卢森堡）系列-环球高息债券基金Ax Mdis (USD)</t>
  </si>
  <si>
    <t>T. Rowe Price Funds SICAV - Global High Income Bond Fund (USD) Ax Mdis</t>
  </si>
  <si>
    <t>普徕仕（卢森堡）系列-美国大型增长股票基金A Acc (USD)</t>
  </si>
  <si>
    <t>T. Rowe Price Funds SICAV - US Large Cap Growth Equity Fund (USD) A Acc</t>
  </si>
  <si>
    <t>霸菱环球领先基金A GBP INC</t>
  </si>
  <si>
    <t>Barings Global Umbrella Fund - Barings Global Leaders Fund (GBP) A Y-Inc</t>
  </si>
  <si>
    <t>霸菱环球领先基金A USD INC</t>
  </si>
  <si>
    <t>Barings Global Umbrella Fund - Barings Global Leaders Fund (USD) A Y-Inc</t>
  </si>
  <si>
    <t>霸菱环球资源基金A EUR INC</t>
  </si>
  <si>
    <t>Barings Global Umbrella Fund - Barings Global Resources Fund (EUR) A Y-Inc</t>
  </si>
  <si>
    <t>霸菱环球资源基金A USD INC</t>
  </si>
  <si>
    <t>Barings Global Umbrella Fund - Barings Global Resources Fund (USD) Y-Inc</t>
  </si>
  <si>
    <t>霸菱大东协基金A USD INC</t>
  </si>
  <si>
    <t>Barings International Umbrella Fund - Barings ASEAN Frontiers Fund (USD) A Y-Inc</t>
  </si>
  <si>
    <t>霸菱亚洲增长基金A EUR INC</t>
  </si>
  <si>
    <t>Barings International Umbrella Fund - Barings Asia Growth Fund (EUR) A Y-Inc</t>
  </si>
  <si>
    <t>霸菱亚洲增长基金A USD INC</t>
  </si>
  <si>
    <t>Barings International Umbrella Fund - Barings Asia Growth Fund (USD) A Y-Inc</t>
  </si>
  <si>
    <t>霸菱澳洲基金A USD INC</t>
  </si>
  <si>
    <t>Barings International Umbrella Fund - Barings Australia Fund (USD) A Y-Inc</t>
  </si>
  <si>
    <t>霸菱香港中国基金A EUR INC</t>
  </si>
  <si>
    <t>Barings International Umbrella Fund - Barings Hong Kong China Fund (EUR) A Y-Inc</t>
  </si>
  <si>
    <t>霸菱香港中国基金A GBP INC</t>
  </si>
  <si>
    <t>Barings International Umbrella Fund - Barings Hong Kong China Fund (GBP) A Y-Inc</t>
  </si>
  <si>
    <t>霸菱香港中国基金A HKD INC</t>
  </si>
  <si>
    <t>Barings International Umbrella Fund - Barings Hong Kong China Fund (HKD) A Y-Inc</t>
  </si>
  <si>
    <t>霸菱香港中国基金A USD INC</t>
  </si>
  <si>
    <t>Barings International Umbrella Fund - Barings Hong Kong China Fund (USD) A Y-Inc</t>
  </si>
  <si>
    <t>霸菱成熟及新兴市场高收益债券基金Tranche G GBP Hedged Dist Q</t>
  </si>
  <si>
    <t>Barings Umbrella Fund Plc - Barings Developed and Emerging Markets High Yield Bond Fund (GBP-Hedged)  Tranche G QDis</t>
  </si>
  <si>
    <t>霸菱成熟及新兴市场高收益债券基金Tranche G USD Dist Q</t>
  </si>
  <si>
    <t>Barings Umbrella Fund Plc - Barings Developed and Emerging Markets High Yield Bond Fund (USD) Tranche G QDis</t>
  </si>
  <si>
    <t>霸菱环球高收益债券基金Tranche G AUD Hedged DistM</t>
  </si>
  <si>
    <t>Barings Umbrella Fund plc - Barings Global High Yield Bond Fund (AUD-hedged) Tranche G MDis</t>
  </si>
  <si>
    <t>霸菱环球高收益债券基金Tranche G GBP Hedged Acc</t>
  </si>
  <si>
    <t>Barings Umbrella Fund plc - Barings Global High Yield Bond Fund (GBP-Hedged) Tranche G Acc</t>
  </si>
  <si>
    <t>霸菱环球高收益债券基金Tranche G USD Dist Q</t>
  </si>
  <si>
    <t>Barings Umbrella Fund plc - Barings Global High Yield Bond Fund (USD) Tranche G MDis</t>
  </si>
  <si>
    <t>霸菱环球高级抵押债券基金Tranche G GBP Hedged Dis M</t>
  </si>
  <si>
    <t>Barings Umbrella Fund plc - Barings Global Senior Secured Bond Fund (GBP hedged) Tranche G MDis</t>
  </si>
  <si>
    <t>霸菱环球高级抵押债券基金Tranche G HKD Unhedged DistM</t>
  </si>
  <si>
    <t>Barings Umbrella Fund plc - Barings Global Senior Secured Bond Fund (HKD Unhedged) Tranche G MDis</t>
  </si>
  <si>
    <t>霸菱环球高级抵押债券基金Tranche G USD Dist M</t>
  </si>
  <si>
    <t>Barings Umbrella Fund plc - Barings Global Senior Secured Bond Fund (USD) Tranche G MDis</t>
  </si>
  <si>
    <t>安本基金-印度债券基金A Acc USD</t>
  </si>
  <si>
    <t>abrdn SICAV I - Indian Bond Fund A Acc USD</t>
  </si>
  <si>
    <t>安本基金-印度债券基金A Gross MIncA HKD</t>
  </si>
  <si>
    <t>abrdn SICAV I - Indian Bond Fund A Gross MIncA HKD</t>
  </si>
  <si>
    <t>安本基金-印度债券基金A Gross MIncA Hedged CNH</t>
  </si>
  <si>
    <t>abrdn SICAV I - Indian Bond Fund A Gross MIncA Hedged CNH</t>
  </si>
  <si>
    <t>安本基金-印度债券基金A MInc USD</t>
  </si>
  <si>
    <t>abrdn SICAV I - Indian Bond Fund A MInc USD</t>
  </si>
  <si>
    <t>泰康开泰海外短期债券基金A-USD-ACC</t>
  </si>
  <si>
    <t>Taikang Kaitai Funds - Taikang Kaitai Overseas Short Tenor Bond Fund (USD) A Acc</t>
  </si>
  <si>
    <t>泰康开泰海外短期债券基金A-HKD-ACC</t>
  </si>
  <si>
    <t>Taikang Kaitai Funds - Taikang Kaitai Overseas Short Tenor Bond Fund (HKD) A Acc</t>
  </si>
  <si>
    <t>泰康开泰美元货币基金B-USD</t>
  </si>
  <si>
    <t xml:space="preserve">Taikang Kaitai Funds - Taikang Kaitai US Dollar Money Market Fund B (USD) </t>
  </si>
  <si>
    <t>泰康开泰美元货币基金A-USD</t>
  </si>
  <si>
    <t>Taikang Kaitai Funds - Taikang Kaitai US Dollar Money Market Fund A USD</t>
  </si>
  <si>
    <t>骏利亨德森远见环球科技领先基金A2 ACC USD</t>
  </si>
  <si>
    <t>Janus Henderson Horizon Fund - Global Technology Leaders Fund (USD) A2</t>
  </si>
  <si>
    <t>骏利亨德森远见环球科技领先基金A1 INC USD</t>
  </si>
  <si>
    <t>Janus Henderson Horizon Fund - Global Technology Leaders Fund A1 USD</t>
  </si>
  <si>
    <t>骏利亨德森资产管理基金-环球生命科技基金A2 ACC USD</t>
  </si>
  <si>
    <t>Janus Henderson Capital Fund - Global Life Sciences Fund (USD) A2 Acc</t>
  </si>
  <si>
    <t>骏利亨德森资产管理基金-环球科技及创新基金A2 ACC HAUD</t>
  </si>
  <si>
    <t>Janus Henderson Capital Fund - Global Technology and Innovation Fund (AUD-Hedged) A2 Acc</t>
  </si>
  <si>
    <t>骏利亨德森资产管理基金-环球科技及创新基金A2 ACC USD</t>
  </si>
  <si>
    <t>Janus Henderson Capital Fund - Global Technology and Innovation Fund (USD) A2 Acc</t>
  </si>
  <si>
    <t>骏利亨德森资产管理基金-美国40基金A2 ACC USD</t>
  </si>
  <si>
    <t>Janus Henderson Capital Fund - US Forty Fund (USD) A2 Acc</t>
  </si>
  <si>
    <r>
      <rPr>
        <b/>
        <sz val="11"/>
        <color theme="0"/>
        <rFont val="Microsoft YaHei"/>
        <family val="2"/>
        <charset val="134"/>
      </rPr>
      <t>基础货币</t>
    </r>
    <r>
      <rPr>
        <b/>
        <sz val="11"/>
        <color theme="0"/>
        <rFont val="Arial"/>
        <family val="2"/>
      </rPr>
      <t>/</t>
    </r>
    <r>
      <rPr>
        <b/>
        <sz val="11"/>
        <color theme="0"/>
        <rFont val="Microsoft YaHei"/>
        <family val="2"/>
        <charset val="134"/>
      </rPr>
      <t>基金规模单位</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</si>
</sst>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 * #,##0.00_ ;_ * \-#,##0.00_ ;_ * &quot;-&quot;??_ ;_ @_ "/>
    <numFmt numFmtId="165" formatCode="0.00_ "/>
    <numFmt numFmtId="166" formatCode="0_ "/>
    <numFmt numFmtId="167" formatCode="yyyy/mm/dd;@"/>
    <numFmt numFmtId="168" formatCode="0.00_ ;[Red]\-0.00\ "/>
    <numFmt numFmtId="169" formatCode="000000"/>
    <numFmt numFmtId="170" formatCode="0.0000"/>
    <numFmt numFmtId="171" formatCode="#,##0.000"/>
  </numFmts>
  <fonts count="42">
    <font>
      <sz val="11"/>
      <color theme="1"/>
      <name val="Calibri"/>
      <family val="2"/>
      <scheme val="minor"/>
    </font>
    <font>
      <sz val="11"/>
      <color indexed="8"/>
      <name val="Arial"/>
      <family val="2"/>
    </font>
    <font>
      <sz val="10"/>
      <name val="Arial"/>
      <family val="2"/>
    </font>
    <font>
      <sz val="10"/>
      <color indexed="8"/>
      <name val="Arial"/>
      <family val="2"/>
    </font>
    <font>
      <sz val="11"/>
      <name val="Arial"/>
      <family val="2"/>
    </font>
    <font>
      <b/>
      <sz val="20"/>
      <color indexed="18"/>
      <name val="Arial"/>
      <family val="2"/>
    </font>
    <font>
      <sz val="11"/>
      <color indexed="8"/>
      <name val="宋体"/>
    </font>
    <font>
      <b/>
      <sz val="12"/>
      <name val="Arial"/>
      <family val="2"/>
    </font>
    <font>
      <u/>
      <sz val="12"/>
      <color indexed="12"/>
      <name val="宋体"/>
    </font>
    <font>
      <sz val="12"/>
      <name val="宋体"/>
    </font>
    <font>
      <sz val="14"/>
      <name val="Arial"/>
      <family val="2"/>
    </font>
    <font>
      <sz val="12"/>
      <color indexed="8"/>
      <name val="Arial"/>
      <family val="2"/>
    </font>
    <font>
      <sz val="14"/>
      <color indexed="8"/>
      <name val="Arial"/>
      <family val="2"/>
    </font>
    <font>
      <b/>
      <sz val="12"/>
      <color indexed="8"/>
      <name val="Arial"/>
      <family val="2"/>
    </font>
    <font>
      <b/>
      <sz val="14"/>
      <color indexed="8"/>
      <name val="Arial"/>
      <family val="2"/>
    </font>
    <font>
      <b/>
      <u/>
      <sz val="14"/>
      <name val="Arial"/>
      <family val="2"/>
    </font>
    <font>
      <b/>
      <u/>
      <sz val="14"/>
      <color indexed="12"/>
      <name val="Arial"/>
      <family val="2"/>
    </font>
    <font>
      <sz val="11"/>
      <color theme="1"/>
      <name val="Calibri"/>
      <family val="2"/>
      <scheme val="minor"/>
    </font>
    <font>
      <u/>
      <sz val="11"/>
      <color theme="10"/>
      <name val="宋体"/>
    </font>
    <font>
      <sz val="11"/>
      <color theme="1"/>
      <name val="Arial"/>
      <family val="2"/>
    </font>
    <font>
      <sz val="10"/>
      <color theme="1"/>
      <name val="Arial"/>
      <family val="2"/>
    </font>
    <font>
      <sz val="11"/>
      <color rgb="FF000000"/>
      <name val="Arial"/>
      <family val="2"/>
    </font>
    <font>
      <sz val="11"/>
      <color rgb="FFFF0000"/>
      <name val="Arial"/>
      <family val="2"/>
    </font>
    <font>
      <b/>
      <sz val="28"/>
      <color rgb="FF002060"/>
      <name val="Arial"/>
      <family val="2"/>
    </font>
    <font>
      <sz val="12"/>
      <color theme="1"/>
      <name val="Arial"/>
      <family val="2"/>
    </font>
    <font>
      <b/>
      <sz val="12"/>
      <color rgb="FF000000"/>
      <name val="Arial"/>
      <family val="2"/>
    </font>
    <font>
      <b/>
      <sz val="20"/>
      <color rgb="FF000080"/>
      <name val="Arial"/>
      <family val="2"/>
    </font>
    <font>
      <b/>
      <sz val="11"/>
      <color theme="0"/>
      <name val="Arial"/>
      <family val="2"/>
    </font>
    <font>
      <sz val="14"/>
      <color theme="1"/>
      <name val="Arial"/>
      <family val="2"/>
    </font>
    <font>
      <b/>
      <sz val="14"/>
      <color rgb="FF000000"/>
      <name val="Arial"/>
      <family val="2"/>
    </font>
    <font>
      <b/>
      <sz val="14"/>
      <color theme="0"/>
      <name val="Arial"/>
      <family val="2"/>
    </font>
    <font>
      <b/>
      <u/>
      <sz val="14"/>
      <color rgb="FF002060"/>
      <name val="Arial"/>
      <family val="2"/>
    </font>
    <font>
      <b/>
      <sz val="20"/>
      <color rgb="FF002060"/>
      <name val="Arial"/>
      <family val="2"/>
    </font>
    <font>
      <sz val="16"/>
      <color theme="1"/>
      <name val="Arial"/>
      <family val="2"/>
    </font>
    <font>
      <sz val="8"/>
      <name val="Calibri"/>
      <family val="2"/>
      <scheme val="minor"/>
    </font>
    <font>
      <b/>
      <sz val="11"/>
      <name val="Arial"/>
      <family val="2"/>
    </font>
    <font>
      <sz val="9"/>
      <name val="Calibri"/>
      <family val="3"/>
      <charset val="134"/>
      <scheme val="minor"/>
    </font>
    <font>
      <b/>
      <sz val="11"/>
      <color theme="0"/>
      <name val="Microsoft YaHei"/>
      <family val="2"/>
      <charset val="134"/>
    </font>
    <font>
      <b/>
      <sz val="11"/>
      <color theme="0"/>
      <name val="Arial"/>
      <family val="2"/>
      <charset val="134"/>
    </font>
    <font>
      <b/>
      <sz val="14"/>
      <color rgb="FF7030A0"/>
      <name val="Arial"/>
      <family val="2"/>
    </font>
    <font>
      <sz val="14"/>
      <color rgb="FF7030A0"/>
      <name val="Arial"/>
      <family val="2"/>
    </font>
    <font>
      <sz val="12"/>
      <name val="Arial"/>
      <family val="2"/>
    </font>
  </fonts>
  <fills count="10">
    <fill>
      <patternFill patternType="none"/>
    </fill>
    <fill>
      <patternFill patternType="gray125"/>
    </fill>
    <fill>
      <patternFill patternType="solid">
        <fgColor indexed="9"/>
        <bgColor indexed="64"/>
      </patternFill>
    </fill>
    <fill>
      <patternFill patternType="solid">
        <fgColor indexed="41"/>
        <bgColor indexed="9"/>
      </patternFill>
    </fill>
    <fill>
      <patternFill patternType="solid">
        <fgColor theme="0"/>
        <bgColor indexed="64"/>
      </patternFill>
    </fill>
    <fill>
      <patternFill patternType="solid">
        <fgColor theme="0" tint="-0.14999847407452621"/>
        <bgColor indexed="64"/>
      </patternFill>
    </fill>
    <fill>
      <patternFill patternType="solid">
        <fgColor rgb="FF002060"/>
        <bgColor indexed="9"/>
      </patternFill>
    </fill>
    <fill>
      <patternFill patternType="solid">
        <fgColor rgb="FF002060"/>
        <bgColor indexed="64"/>
      </patternFill>
    </fill>
    <fill>
      <patternFill patternType="solid">
        <fgColor theme="0" tint="-4.9989318521683403E-2"/>
        <bgColor indexed="64"/>
      </patternFill>
    </fill>
    <fill>
      <patternFill patternType="solid">
        <fgColor theme="0"/>
        <bgColor indexed="9"/>
      </patternFill>
    </fill>
  </fills>
  <borders count="20">
    <border>
      <left/>
      <right/>
      <top/>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diagonal/>
    </border>
    <border>
      <left/>
      <right/>
      <top style="thin">
        <color indexed="8"/>
      </top>
      <bottom/>
      <diagonal/>
    </border>
    <border>
      <left style="thin">
        <color indexed="65"/>
      </left>
      <right/>
      <top style="thin">
        <color indexed="8"/>
      </top>
      <bottom/>
      <diagonal/>
    </border>
    <border>
      <left style="thin">
        <color indexed="8"/>
      </left>
      <right/>
      <top style="thin">
        <color indexed="65"/>
      </top>
      <bottom/>
      <diagonal/>
    </border>
    <border>
      <left style="thin">
        <color indexed="8"/>
      </left>
      <right/>
      <top/>
      <bottom/>
      <diagonal/>
    </border>
    <border>
      <left/>
      <right style="thin">
        <color indexed="8"/>
      </right>
      <top style="thin">
        <color indexed="8"/>
      </top>
      <bottom/>
      <diagonal/>
    </border>
    <border>
      <left/>
      <right style="thin">
        <color indexed="8"/>
      </right>
      <top/>
      <bottom/>
      <diagonal/>
    </border>
    <border>
      <left style="thin">
        <color indexed="22"/>
      </left>
      <right/>
      <top style="thin">
        <color indexed="22"/>
      </top>
      <bottom style="thin">
        <color indexed="22"/>
      </bottom>
      <diagonal/>
    </border>
    <border>
      <left style="thin">
        <color indexed="22"/>
      </left>
      <right style="thin">
        <color indexed="22"/>
      </right>
      <top/>
      <bottom style="thin">
        <color indexed="2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22"/>
      </bottom>
      <diagonal/>
    </border>
    <border>
      <left style="thin">
        <color indexed="64"/>
      </left>
      <right/>
      <top style="thin">
        <color indexed="64"/>
      </top>
      <bottom/>
      <diagonal/>
    </border>
  </borders>
  <cellStyleXfs count="25">
    <xf numFmtId="0" fontId="0" fillId="0" borderId="0">
      <alignment vertical="center"/>
    </xf>
    <xf numFmtId="164" fontId="17"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0" fontId="8" fillId="0" borderId="0" applyNumberFormat="0" applyFill="0" applyBorder="0" applyAlignment="0" applyProtection="0">
      <alignment vertical="top"/>
      <protection locked="0"/>
    </xf>
    <xf numFmtId="164" fontId="17" fillId="0" borderId="0" applyFont="0" applyFill="0" applyBorder="0" applyAlignment="0" applyProtection="0">
      <alignment vertical="center"/>
    </xf>
    <xf numFmtId="0" fontId="17" fillId="0" borderId="0">
      <alignment vertical="center"/>
    </xf>
    <xf numFmtId="0" fontId="17" fillId="0" borderId="0">
      <alignment vertical="center"/>
    </xf>
    <xf numFmtId="0" fontId="9" fillId="0" borderId="0">
      <alignment vertical="center"/>
    </xf>
    <xf numFmtId="0" fontId="9" fillId="0" borderId="0">
      <alignment vertical="center"/>
    </xf>
    <xf numFmtId="0" fontId="9"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7" fillId="0" borderId="0">
      <alignment vertical="center"/>
    </xf>
    <xf numFmtId="0" fontId="17" fillId="0" borderId="0">
      <alignment vertical="center"/>
    </xf>
  </cellStyleXfs>
  <cellXfs count="176">
    <xf numFmtId="0" fontId="0" fillId="0" borderId="0" xfId="0">
      <alignment vertical="center"/>
    </xf>
    <xf numFmtId="0" fontId="0" fillId="0" borderId="0" xfId="0" applyAlignment="1">
      <alignment horizontal="fill"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165" fontId="1" fillId="2" borderId="0" xfId="0" applyNumberFormat="1" applyFont="1" applyFill="1">
      <alignment vertical="center"/>
    </xf>
    <xf numFmtId="165" fontId="1" fillId="0" borderId="0" xfId="0" applyNumberFormat="1" applyFont="1" applyAlignment="1">
      <alignment horizontal="center" vertical="center"/>
    </xf>
    <xf numFmtId="165" fontId="1" fillId="0" borderId="0" xfId="0" applyNumberFormat="1" applyFont="1" applyAlignment="1">
      <alignment horizontal="center" vertical="center" wrapText="1"/>
    </xf>
    <xf numFmtId="165" fontId="1" fillId="0" borderId="0" xfId="0" applyNumberFormat="1" applyFont="1" applyAlignment="1">
      <alignment horizontal="left" vertical="center"/>
    </xf>
    <xf numFmtId="165" fontId="1" fillId="0" borderId="0" xfId="0" applyNumberFormat="1" applyFont="1" applyAlignment="1">
      <alignment horizontal="left" vertical="center" wrapText="1"/>
    </xf>
    <xf numFmtId="166" fontId="1" fillId="0" borderId="0" xfId="0" applyNumberFormat="1" applyFont="1" applyAlignment="1">
      <alignment horizontal="center" vertical="center"/>
    </xf>
    <xf numFmtId="165" fontId="1" fillId="2" borderId="0" xfId="0" applyNumberFormat="1" applyFont="1" applyFill="1" applyAlignment="1">
      <alignment horizontal="center" vertical="center"/>
    </xf>
    <xf numFmtId="165" fontId="5" fillId="0" borderId="0" xfId="0" applyNumberFormat="1" applyFont="1">
      <alignment vertical="center"/>
    </xf>
    <xf numFmtId="165" fontId="5" fillId="0" borderId="0" xfId="0" applyNumberFormat="1" applyFont="1" applyAlignment="1">
      <alignment vertical="center" wrapText="1"/>
    </xf>
    <xf numFmtId="166" fontId="5" fillId="0" borderId="0" xfId="0" applyNumberFormat="1" applyFont="1">
      <alignment vertical="center"/>
    </xf>
    <xf numFmtId="165" fontId="3" fillId="3" borderId="1" xfId="0" applyNumberFormat="1" applyFont="1" applyFill="1" applyBorder="1" applyAlignment="1">
      <alignment horizontal="center" vertical="center"/>
    </xf>
    <xf numFmtId="165" fontId="3" fillId="3" borderId="1" xfId="0" applyNumberFormat="1" applyFont="1" applyFill="1" applyBorder="1" applyAlignment="1">
      <alignment horizontal="center" vertical="center" wrapText="1"/>
    </xf>
    <xf numFmtId="165" fontId="6" fillId="0" borderId="0" xfId="0" applyNumberFormat="1" applyFont="1" applyAlignment="1">
      <alignment horizontal="center" vertical="center"/>
    </xf>
    <xf numFmtId="0" fontId="19" fillId="0" borderId="0" xfId="0" applyFont="1">
      <alignment vertical="center"/>
    </xf>
    <xf numFmtId="0" fontId="3" fillId="0" borderId="0" xfId="0" applyFont="1" applyAlignment="1">
      <alignment horizontal="center" vertical="center"/>
    </xf>
    <xf numFmtId="0" fontId="20" fillId="0" borderId="0" xfId="0" applyFont="1">
      <alignment vertical="center"/>
    </xf>
    <xf numFmtId="165" fontId="20" fillId="0" borderId="0" xfId="0" applyNumberFormat="1" applyFont="1">
      <alignment vertical="center"/>
    </xf>
    <xf numFmtId="49" fontId="3" fillId="2" borderId="0" xfId="0" applyNumberFormat="1" applyFont="1" applyFill="1">
      <alignment vertical="center"/>
    </xf>
    <xf numFmtId="165" fontId="4" fillId="2" borderId="0" xfId="0" applyNumberFormat="1" applyFont="1" applyFill="1" applyAlignment="1">
      <alignment horizontal="center" vertical="center"/>
    </xf>
    <xf numFmtId="0" fontId="0" fillId="4" borderId="0" xfId="0" applyFill="1">
      <alignment vertical="center"/>
    </xf>
    <xf numFmtId="165" fontId="5" fillId="4" borderId="0" xfId="0" applyNumberFormat="1" applyFont="1" applyFill="1">
      <alignment vertical="center"/>
    </xf>
    <xf numFmtId="165" fontId="5" fillId="4" borderId="0" xfId="0" applyNumberFormat="1" applyFont="1" applyFill="1" applyAlignment="1">
      <alignment vertical="center" wrapText="1"/>
    </xf>
    <xf numFmtId="165" fontId="1" fillId="0" borderId="1" xfId="0" applyNumberFormat="1" applyFont="1" applyBorder="1" applyAlignment="1">
      <alignment horizontal="center" vertical="center"/>
    </xf>
    <xf numFmtId="165" fontId="4" fillId="0" borderId="1" xfId="0" applyNumberFormat="1" applyFont="1" applyBorder="1" applyAlignment="1">
      <alignment horizontal="center" vertical="center" wrapText="1"/>
    </xf>
    <xf numFmtId="165" fontId="1" fillId="0" borderId="1" xfId="0" applyNumberFormat="1" applyFont="1" applyBorder="1" applyAlignment="1">
      <alignment horizontal="center" vertical="center" wrapText="1"/>
    </xf>
    <xf numFmtId="167" fontId="1" fillId="0" borderId="1" xfId="0" applyNumberFormat="1" applyFont="1" applyBorder="1" applyAlignment="1">
      <alignment horizontal="center" vertical="center"/>
    </xf>
    <xf numFmtId="165" fontId="1" fillId="0" borderId="1" xfId="0" quotePrefix="1" applyNumberFormat="1" applyFont="1" applyBorder="1" applyAlignment="1">
      <alignment horizontal="center" vertical="center" wrapText="1"/>
    </xf>
    <xf numFmtId="165" fontId="21" fillId="0" borderId="1" xfId="0" applyNumberFormat="1" applyFont="1" applyBorder="1" applyAlignment="1">
      <alignment horizontal="center" vertical="center" wrapText="1"/>
    </xf>
    <xf numFmtId="166" fontId="1" fillId="0" borderId="1" xfId="1" applyNumberFormat="1" applyFont="1" applyFill="1" applyBorder="1" applyAlignment="1">
      <alignment horizontal="center" vertical="center"/>
    </xf>
    <xf numFmtId="165" fontId="1" fillId="0" borderId="9" xfId="0" applyNumberFormat="1" applyFont="1" applyBorder="1" applyAlignment="1">
      <alignment horizontal="center" vertical="center" wrapText="1"/>
    </xf>
    <xf numFmtId="165" fontId="4" fillId="3" borderId="1" xfId="0" applyNumberFormat="1" applyFont="1" applyFill="1" applyBorder="1" applyAlignment="1">
      <alignment horizontal="center" vertical="center" wrapText="1"/>
    </xf>
    <xf numFmtId="165" fontId="1" fillId="3" borderId="1" xfId="0" applyNumberFormat="1" applyFont="1" applyFill="1" applyBorder="1" applyAlignment="1">
      <alignment horizontal="center" vertical="center" wrapText="1"/>
    </xf>
    <xf numFmtId="165" fontId="1" fillId="3" borderId="1" xfId="0" quotePrefix="1" applyNumberFormat="1" applyFont="1" applyFill="1" applyBorder="1" applyAlignment="1">
      <alignment horizontal="center" vertical="center" wrapText="1"/>
    </xf>
    <xf numFmtId="166" fontId="1" fillId="3" borderId="1" xfId="0" applyNumberFormat="1" applyFont="1" applyFill="1" applyBorder="1" applyAlignment="1">
      <alignment horizontal="center" vertical="center" wrapText="1"/>
    </xf>
    <xf numFmtId="165" fontId="22" fillId="0" borderId="1" xfId="0" applyNumberFormat="1" applyFont="1" applyBorder="1" applyAlignment="1">
      <alignment horizontal="center" vertical="center"/>
    </xf>
    <xf numFmtId="165" fontId="22" fillId="0" borderId="1" xfId="0" applyNumberFormat="1" applyFont="1" applyBorder="1" applyAlignment="1">
      <alignment horizontal="center" vertical="center" wrapText="1"/>
    </xf>
    <xf numFmtId="165" fontId="22" fillId="0" borderId="1" xfId="0" quotePrefix="1" applyNumberFormat="1" applyFont="1" applyBorder="1" applyAlignment="1">
      <alignment horizontal="center" vertical="center" wrapText="1"/>
    </xf>
    <xf numFmtId="165" fontId="22" fillId="0" borderId="0" xfId="0" applyNumberFormat="1" applyFont="1" applyAlignment="1">
      <alignment horizontal="center" vertical="center"/>
    </xf>
    <xf numFmtId="169" fontId="13" fillId="0" borderId="0" xfId="9" applyNumberFormat="1" applyFont="1" applyAlignment="1">
      <alignment horizontal="left" vertical="center"/>
    </xf>
    <xf numFmtId="165" fontId="24" fillId="0" borderId="0" xfId="14" applyNumberFormat="1" applyFont="1" applyAlignment="1">
      <alignment horizontal="center" vertical="center"/>
    </xf>
    <xf numFmtId="0" fontId="25" fillId="0" borderId="0" xfId="0" applyFont="1" applyAlignment="1">
      <alignment horizontal="left" vertical="center"/>
    </xf>
    <xf numFmtId="165" fontId="13" fillId="0" borderId="0" xfId="0" applyNumberFormat="1" applyFont="1" applyAlignment="1">
      <alignment horizontal="left" vertical="center" wrapText="1"/>
    </xf>
    <xf numFmtId="165" fontId="11" fillId="0" borderId="0" xfId="0" applyNumberFormat="1" applyFont="1" applyAlignment="1">
      <alignment horizontal="left" vertical="center" wrapText="1"/>
    </xf>
    <xf numFmtId="165" fontId="11" fillId="0" borderId="0" xfId="0" applyNumberFormat="1" applyFont="1" applyAlignment="1">
      <alignment horizontal="left" vertical="center"/>
    </xf>
    <xf numFmtId="0" fontId="13" fillId="0" borderId="0" xfId="9" applyFont="1" applyAlignment="1">
      <alignment horizontal="left" vertical="center" wrapText="1"/>
    </xf>
    <xf numFmtId="0" fontId="24" fillId="0" borderId="0" xfId="0" applyFont="1" applyAlignment="1">
      <alignment horizontal="left" vertical="center" wrapText="1"/>
    </xf>
    <xf numFmtId="14" fontId="24" fillId="0" borderId="0" xfId="0" applyNumberFormat="1" applyFont="1" applyAlignment="1">
      <alignment horizontal="left" vertical="center"/>
    </xf>
    <xf numFmtId="0" fontId="13" fillId="0" borderId="0" xfId="0" applyFont="1" applyAlignment="1">
      <alignment horizontal="left" vertical="center"/>
    </xf>
    <xf numFmtId="165" fontId="25" fillId="0" borderId="0" xfId="0" applyNumberFormat="1" applyFont="1" applyAlignment="1">
      <alignment horizontal="left" vertical="center" wrapText="1"/>
    </xf>
    <xf numFmtId="0" fontId="24" fillId="0" borderId="0" xfId="0" applyFont="1" applyAlignment="1">
      <alignment horizontal="left" vertical="center"/>
    </xf>
    <xf numFmtId="0" fontId="11" fillId="0" borderId="0" xfId="0" applyFont="1" applyAlignment="1">
      <alignment horizontal="center" vertical="center"/>
    </xf>
    <xf numFmtId="165" fontId="11" fillId="0" borderId="0" xfId="9" applyNumberFormat="1" applyFont="1" applyAlignment="1">
      <alignment horizontal="left" vertical="center" wrapText="1"/>
    </xf>
    <xf numFmtId="165" fontId="11" fillId="0" borderId="0" xfId="9" applyNumberFormat="1" applyFont="1" applyAlignment="1">
      <alignment horizontal="left" vertical="center"/>
    </xf>
    <xf numFmtId="0" fontId="25" fillId="0" borderId="0" xfId="9" applyFont="1" applyAlignment="1">
      <alignment horizontal="left" vertical="center" wrapText="1"/>
    </xf>
    <xf numFmtId="0" fontId="11" fillId="0" borderId="0" xfId="0" applyFont="1" applyAlignment="1">
      <alignment horizontal="left" vertical="center" wrapText="1"/>
    </xf>
    <xf numFmtId="0" fontId="11" fillId="0" borderId="0" xfId="0" applyFont="1" applyAlignment="1">
      <alignment horizontal="left" vertical="center"/>
    </xf>
    <xf numFmtId="0" fontId="24" fillId="0" borderId="0" xfId="0" applyFont="1">
      <alignment vertical="center"/>
    </xf>
    <xf numFmtId="165" fontId="24" fillId="0" borderId="0" xfId="0" applyNumberFormat="1" applyFont="1">
      <alignment vertical="center"/>
    </xf>
    <xf numFmtId="165" fontId="13" fillId="0" borderId="0" xfId="0" applyNumberFormat="1" applyFont="1" applyAlignment="1">
      <alignment horizontal="left" vertical="center"/>
    </xf>
    <xf numFmtId="170" fontId="24" fillId="0" borderId="0" xfId="0" applyNumberFormat="1" applyFont="1">
      <alignment vertical="center"/>
    </xf>
    <xf numFmtId="169" fontId="13" fillId="5" borderId="0" xfId="9" applyNumberFormat="1" applyFont="1" applyFill="1" applyAlignment="1">
      <alignment horizontal="left" vertical="center"/>
    </xf>
    <xf numFmtId="0" fontId="13" fillId="5" borderId="0" xfId="9" applyFont="1" applyFill="1" applyAlignment="1">
      <alignment horizontal="left" vertical="center"/>
    </xf>
    <xf numFmtId="0" fontId="11" fillId="5" borderId="0" xfId="9" applyFont="1" applyFill="1" applyAlignment="1">
      <alignment horizontal="left" vertical="center"/>
    </xf>
    <xf numFmtId="165" fontId="24" fillId="5" borderId="0" xfId="14" applyNumberFormat="1" applyFont="1" applyFill="1" applyAlignment="1">
      <alignment horizontal="center" vertical="center"/>
    </xf>
    <xf numFmtId="165" fontId="13" fillId="5" borderId="0" xfId="0" applyNumberFormat="1" applyFont="1" applyFill="1" applyAlignment="1">
      <alignment horizontal="left" vertical="center" wrapText="1"/>
    </xf>
    <xf numFmtId="165" fontId="11" fillId="5" borderId="0" xfId="0" applyNumberFormat="1" applyFont="1" applyFill="1" applyAlignment="1">
      <alignment horizontal="left" vertical="center" wrapText="1"/>
    </xf>
    <xf numFmtId="165" fontId="11" fillId="5" borderId="0" xfId="0" applyNumberFormat="1" applyFont="1" applyFill="1" applyAlignment="1">
      <alignment horizontal="left" vertical="center"/>
    </xf>
    <xf numFmtId="165" fontId="24" fillId="5" borderId="0" xfId="0" applyNumberFormat="1" applyFont="1" applyFill="1" applyAlignment="1">
      <alignment vertical="center" wrapText="1"/>
    </xf>
    <xf numFmtId="0" fontId="24" fillId="5" borderId="0" xfId="0" applyFont="1" applyFill="1" applyAlignment="1">
      <alignment vertical="center" wrapText="1"/>
    </xf>
    <xf numFmtId="0" fontId="24" fillId="5" borderId="0" xfId="0" applyFont="1" applyFill="1">
      <alignment vertical="center"/>
    </xf>
    <xf numFmtId="165" fontId="11" fillId="5" borderId="10" xfId="8" applyNumberFormat="1" applyFont="1" applyFill="1" applyBorder="1" applyAlignment="1">
      <alignment horizontal="center" vertical="center"/>
    </xf>
    <xf numFmtId="165" fontId="20" fillId="4" borderId="0" xfId="0" applyNumberFormat="1" applyFont="1" applyFill="1">
      <alignment vertical="center"/>
    </xf>
    <xf numFmtId="0" fontId="26" fillId="4" borderId="11" xfId="0" applyFont="1" applyFill="1" applyBorder="1">
      <alignment vertical="center"/>
    </xf>
    <xf numFmtId="165" fontId="27" fillId="6" borderId="12" xfId="0" applyNumberFormat="1" applyFont="1" applyFill="1" applyBorder="1" applyAlignment="1">
      <alignment horizontal="center" vertical="center" wrapText="1"/>
    </xf>
    <xf numFmtId="0" fontId="12" fillId="0" borderId="0" xfId="0" applyFont="1" applyAlignment="1">
      <alignment horizontal="center" vertical="center"/>
    </xf>
    <xf numFmtId="0" fontId="12" fillId="0" borderId="0" xfId="9" applyFont="1" applyAlignment="1">
      <alignment horizontal="center" vertical="center"/>
    </xf>
    <xf numFmtId="165" fontId="28" fillId="0" borderId="0" xfId="14" applyNumberFormat="1" applyFont="1" applyAlignment="1">
      <alignment horizontal="center" vertical="center"/>
    </xf>
    <xf numFmtId="165" fontId="12" fillId="0" borderId="1" xfId="8" applyNumberFormat="1" applyFont="1" applyBorder="1" applyAlignment="1">
      <alignment horizontal="center" vertical="center"/>
    </xf>
    <xf numFmtId="0" fontId="12" fillId="0" borderId="0" xfId="8" applyFont="1" applyAlignment="1">
      <alignment horizontal="center" vertical="center"/>
    </xf>
    <xf numFmtId="169" fontId="14" fillId="0" borderId="0" xfId="9" applyNumberFormat="1" applyFont="1" applyAlignment="1">
      <alignment horizontal="left" vertical="center"/>
    </xf>
    <xf numFmtId="0" fontId="14" fillId="0" borderId="0" xfId="0" applyFont="1" applyAlignment="1">
      <alignment horizontal="left" vertical="center"/>
    </xf>
    <xf numFmtId="165" fontId="12" fillId="0" borderId="0" xfId="0" applyNumberFormat="1" applyFont="1" applyAlignment="1">
      <alignment horizontal="left" vertical="center"/>
    </xf>
    <xf numFmtId="0" fontId="28" fillId="0" borderId="0" xfId="0" applyFont="1">
      <alignment vertical="center"/>
    </xf>
    <xf numFmtId="165" fontId="12" fillId="0" borderId="0" xfId="9" applyNumberFormat="1" applyFont="1" applyAlignment="1">
      <alignment horizontal="left" vertical="center"/>
    </xf>
    <xf numFmtId="0" fontId="12" fillId="0" borderId="0" xfId="8" applyFont="1" applyAlignment="1">
      <alignment horizontal="left" vertical="center"/>
    </xf>
    <xf numFmtId="165" fontId="28" fillId="0" borderId="0" xfId="0" applyNumberFormat="1" applyFont="1">
      <alignment vertical="center"/>
    </xf>
    <xf numFmtId="165" fontId="12" fillId="0" borderId="0" xfId="8" applyNumberFormat="1" applyFont="1" applyAlignment="1">
      <alignment horizontal="center" vertical="center"/>
    </xf>
    <xf numFmtId="0" fontId="14" fillId="0" borderId="0" xfId="9" applyFont="1" applyAlignment="1">
      <alignment horizontal="left" vertical="center"/>
    </xf>
    <xf numFmtId="169" fontId="14" fillId="0" borderId="0" xfId="8" applyNumberFormat="1" applyFont="1" applyAlignment="1">
      <alignment horizontal="left" vertical="center"/>
    </xf>
    <xf numFmtId="0" fontId="14" fillId="0" borderId="0" xfId="8" applyFont="1" applyAlignment="1">
      <alignment horizontal="left" vertical="center"/>
    </xf>
    <xf numFmtId="169" fontId="14" fillId="8" borderId="0" xfId="9" applyNumberFormat="1" applyFont="1" applyFill="1" applyAlignment="1">
      <alignment horizontal="left" vertical="center"/>
    </xf>
    <xf numFmtId="0" fontId="14" fillId="8" borderId="0" xfId="9" applyFont="1" applyFill="1" applyAlignment="1">
      <alignment horizontal="center" vertical="center"/>
    </xf>
    <xf numFmtId="0" fontId="12" fillId="8" borderId="0" xfId="9" applyFont="1" applyFill="1" applyAlignment="1">
      <alignment horizontal="center" vertical="center"/>
    </xf>
    <xf numFmtId="165" fontId="28" fillId="8" borderId="0" xfId="14" applyNumberFormat="1" applyFont="1" applyFill="1" applyAlignment="1">
      <alignment horizontal="center" vertical="center"/>
    </xf>
    <xf numFmtId="0" fontId="14" fillId="8" borderId="0" xfId="0" applyFont="1" applyFill="1" applyAlignment="1">
      <alignment horizontal="left" vertical="center"/>
    </xf>
    <xf numFmtId="165" fontId="28" fillId="8" borderId="0" xfId="0" applyNumberFormat="1" applyFont="1" applyFill="1" applyAlignment="1">
      <alignment horizontal="center" vertical="center"/>
    </xf>
    <xf numFmtId="0" fontId="29" fillId="0" borderId="0" xfId="9" applyFont="1" applyAlignment="1">
      <alignment horizontal="left" vertical="center"/>
    </xf>
    <xf numFmtId="165" fontId="30" fillId="7" borderId="14" xfId="0" applyNumberFormat="1" applyFont="1" applyFill="1" applyBorder="1" applyAlignment="1">
      <alignment horizontal="center" vertical="center" wrapText="1"/>
    </xf>
    <xf numFmtId="165" fontId="31" fillId="4" borderId="11" xfId="4" applyNumberFormat="1" applyFont="1" applyFill="1" applyBorder="1" applyAlignment="1" applyProtection="1">
      <alignment vertical="center"/>
    </xf>
    <xf numFmtId="0" fontId="5" fillId="4" borderId="0" xfId="0" applyFont="1" applyFill="1">
      <alignment vertical="center"/>
    </xf>
    <xf numFmtId="165" fontId="3" fillId="0" borderId="0" xfId="0" applyNumberFormat="1" applyFont="1" applyAlignment="1">
      <alignment horizontal="center" vertical="center"/>
    </xf>
    <xf numFmtId="165" fontId="3"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xf>
    <xf numFmtId="0" fontId="32" fillId="4" borderId="0" xfId="0" applyFont="1" applyFill="1">
      <alignment vertical="center"/>
    </xf>
    <xf numFmtId="165" fontId="1" fillId="3" borderId="1" xfId="0" applyNumberFormat="1" applyFont="1" applyFill="1" applyBorder="1" applyAlignment="1">
      <alignment horizontal="center" vertical="center"/>
    </xf>
    <xf numFmtId="0" fontId="16" fillId="0" borderId="0" xfId="4" applyFont="1" applyFill="1" applyAlignment="1" applyProtection="1">
      <alignment horizontal="center" vertical="center"/>
    </xf>
    <xf numFmtId="0" fontId="33" fillId="0" borderId="0" xfId="0" applyFont="1">
      <alignment vertical="center"/>
    </xf>
    <xf numFmtId="15" fontId="33" fillId="0" borderId="0" xfId="0" applyNumberFormat="1" applyFont="1" applyAlignment="1">
      <alignment horizontal="left" vertical="center"/>
    </xf>
    <xf numFmtId="166" fontId="21" fillId="0" borderId="1" xfId="0" applyNumberFormat="1" applyFont="1" applyBorder="1" applyAlignment="1">
      <alignment horizontal="center" vertical="center" wrapText="1"/>
    </xf>
    <xf numFmtId="0" fontId="19" fillId="4" borderId="0" xfId="23" applyFont="1" applyFill="1">
      <alignment vertical="center"/>
    </xf>
    <xf numFmtId="171" fontId="15" fillId="4" borderId="0" xfId="23" applyNumberFormat="1" applyFont="1" applyFill="1">
      <alignment vertical="center"/>
    </xf>
    <xf numFmtId="171" fontId="7" fillId="4" borderId="0" xfId="23" applyNumberFormat="1" applyFont="1" applyFill="1" applyAlignment="1">
      <alignment vertical="center" wrapText="1"/>
    </xf>
    <xf numFmtId="171" fontId="2" fillId="4" borderId="0" xfId="23" applyNumberFormat="1" applyFont="1" applyFill="1" applyAlignment="1">
      <alignment horizontal="left" vertical="center" wrapText="1"/>
    </xf>
    <xf numFmtId="0" fontId="19" fillId="4" borderId="0" xfId="23" applyFont="1" applyFill="1" applyAlignment="1">
      <alignment horizontal="left" vertical="center" wrapText="1"/>
    </xf>
    <xf numFmtId="164" fontId="1" fillId="0" borderId="0" xfId="1" applyFont="1" applyAlignment="1">
      <alignment horizontal="center" vertical="center"/>
    </xf>
    <xf numFmtId="0" fontId="24" fillId="0" borderId="0" xfId="0" applyFont="1" applyAlignment="1">
      <alignment horizontal="center" vertical="center"/>
    </xf>
    <xf numFmtId="166" fontId="35" fillId="0" borderId="0" xfId="0" applyNumberFormat="1" applyFont="1" applyAlignment="1"/>
    <xf numFmtId="166" fontId="1" fillId="0" borderId="1" xfId="1" applyNumberFormat="1" applyFont="1" applyFill="1" applyBorder="1" applyAlignment="1">
      <alignment horizontal="center" vertical="center" wrapText="1"/>
    </xf>
    <xf numFmtId="0" fontId="12" fillId="0" borderId="0" xfId="9" applyFont="1" applyAlignment="1">
      <alignment horizontal="left" vertical="center"/>
    </xf>
    <xf numFmtId="165" fontId="30" fillId="7" borderId="16" xfId="0" applyNumberFormat="1" applyFont="1" applyFill="1" applyBorder="1" applyAlignment="1">
      <alignment horizontal="center" vertical="center" wrapText="1"/>
    </xf>
    <xf numFmtId="165" fontId="1" fillId="4" borderId="0" xfId="0" applyNumberFormat="1" applyFont="1" applyFill="1">
      <alignment vertical="center"/>
    </xf>
    <xf numFmtId="165" fontId="1" fillId="4" borderId="0" xfId="0" applyNumberFormat="1" applyFont="1" applyFill="1" applyAlignment="1">
      <alignment horizontal="center" vertical="center"/>
    </xf>
    <xf numFmtId="165" fontId="10" fillId="4" borderId="0" xfId="0" applyNumberFormat="1" applyFont="1" applyFill="1" applyAlignment="1">
      <alignment horizontal="center" vertical="center"/>
    </xf>
    <xf numFmtId="165" fontId="27" fillId="9" borderId="0" xfId="0" applyNumberFormat="1" applyFont="1" applyFill="1" applyAlignment="1">
      <alignment horizontal="center" vertical="center" wrapText="1"/>
    </xf>
    <xf numFmtId="165" fontId="1" fillId="4" borderId="0" xfId="0" applyNumberFormat="1" applyFont="1" applyFill="1" applyAlignment="1">
      <alignment horizontal="center" vertical="center" wrapText="1"/>
    </xf>
    <xf numFmtId="165" fontId="38" fillId="6" borderId="12" xfId="0" applyNumberFormat="1" applyFont="1" applyFill="1" applyBorder="1" applyAlignment="1">
      <alignment horizontal="center" vertical="center" wrapText="1"/>
    </xf>
    <xf numFmtId="165" fontId="40" fillId="0" borderId="0" xfId="14" applyNumberFormat="1" applyFont="1" applyAlignment="1">
      <alignment horizontal="center" vertical="center"/>
    </xf>
    <xf numFmtId="0" fontId="39" fillId="0" borderId="0" xfId="9" applyFont="1" applyAlignment="1">
      <alignment horizontal="left" vertical="center"/>
    </xf>
    <xf numFmtId="165" fontId="40" fillId="0" borderId="0" xfId="0" applyNumberFormat="1" applyFont="1">
      <alignment vertical="center"/>
    </xf>
    <xf numFmtId="165" fontId="30" fillId="7" borderId="16" xfId="0" applyNumberFormat="1" applyFont="1" applyFill="1" applyBorder="1" applyAlignment="1">
      <alignment horizontal="center" vertical="center"/>
    </xf>
    <xf numFmtId="0" fontId="0" fillId="0" borderId="0" xfId="0" applyAlignment="1">
      <alignment vertical="center" wrapText="1"/>
    </xf>
    <xf numFmtId="0" fontId="0" fillId="0" borderId="0" xfId="0" applyAlignment="1">
      <alignment horizontal="center" vertical="center" wrapText="1"/>
    </xf>
    <xf numFmtId="14" fontId="1" fillId="0" borderId="1" xfId="0" applyNumberFormat="1" applyFont="1" applyBorder="1" applyAlignment="1">
      <alignment horizontal="center" vertical="center" wrapText="1"/>
    </xf>
    <xf numFmtId="14" fontId="1" fillId="3" borderId="1" xfId="0" applyNumberFormat="1" applyFont="1" applyFill="1" applyBorder="1" applyAlignment="1">
      <alignment horizontal="center" vertical="center" wrapText="1"/>
    </xf>
    <xf numFmtId="0" fontId="0" fillId="0" borderId="0" xfId="0" applyAlignment="1">
      <alignment horizontal="center" vertical="center"/>
    </xf>
    <xf numFmtId="164" fontId="0" fillId="0" borderId="0" xfId="1" applyFont="1" applyAlignment="1">
      <alignment horizontal="center" vertical="center"/>
    </xf>
    <xf numFmtId="164" fontId="1" fillId="0" borderId="1" xfId="1" applyFont="1" applyFill="1" applyBorder="1" applyAlignment="1">
      <alignment horizontal="center" vertical="center" wrapText="1"/>
    </xf>
    <xf numFmtId="166" fontId="5" fillId="0" borderId="0" xfId="0" applyNumberFormat="1" applyFont="1" applyAlignment="1">
      <alignment horizontal="center" vertical="center"/>
    </xf>
    <xf numFmtId="0" fontId="11" fillId="0" borderId="0" xfId="24" applyFont="1" applyAlignment="1">
      <alignment horizontal="left" vertical="center" wrapText="1"/>
    </xf>
    <xf numFmtId="0" fontId="11" fillId="0" borderId="0" xfId="24" applyFont="1" applyAlignment="1">
      <alignment horizontal="left" vertical="center"/>
    </xf>
    <xf numFmtId="0" fontId="41" fillId="0" borderId="0" xfId="24" applyFont="1" applyAlignment="1">
      <alignment horizontal="left" vertical="center" wrapText="1"/>
    </xf>
    <xf numFmtId="0" fontId="41" fillId="0" borderId="0" xfId="24" applyFont="1" applyAlignment="1">
      <alignment horizontal="left" vertical="center"/>
    </xf>
    <xf numFmtId="165" fontId="0" fillId="0" borderId="0" xfId="0" applyNumberFormat="1" applyAlignment="1">
      <alignment horizontal="center" vertical="center"/>
    </xf>
    <xf numFmtId="2" fontId="0" fillId="0" borderId="0" xfId="0" applyNumberFormat="1" applyAlignment="1">
      <alignment horizontal="center" vertical="center"/>
    </xf>
    <xf numFmtId="2" fontId="1" fillId="3" borderId="1" xfId="0" applyNumberFormat="1" applyFont="1" applyFill="1" applyBorder="1" applyAlignment="1">
      <alignment horizontal="center" vertical="center" wrapText="1"/>
    </xf>
    <xf numFmtId="0" fontId="41" fillId="0" borderId="0" xfId="0" applyFont="1" applyAlignment="1">
      <alignment horizontal="center" vertical="center" wrapText="1"/>
    </xf>
    <xf numFmtId="165" fontId="1" fillId="2" borderId="0" xfId="0" applyNumberFormat="1" applyFont="1" applyFill="1" applyAlignment="1">
      <alignment vertical="center" wrapText="1"/>
    </xf>
    <xf numFmtId="165" fontId="23" fillId="4" borderId="0" xfId="0" applyNumberFormat="1" applyFont="1" applyFill="1">
      <alignment vertical="center"/>
    </xf>
    <xf numFmtId="165" fontId="37" fillId="6" borderId="12" xfId="0" applyNumberFormat="1" applyFont="1" applyFill="1" applyBorder="1" applyAlignment="1">
      <alignment horizontal="center" vertical="center" wrapText="1"/>
    </xf>
    <xf numFmtId="166" fontId="27" fillId="6" borderId="12" xfId="0" applyNumberFormat="1" applyFont="1" applyFill="1" applyBorder="1" applyAlignment="1">
      <alignment horizontal="center" vertical="center" wrapText="1"/>
    </xf>
    <xf numFmtId="165" fontId="27" fillId="6" borderId="19" xfId="0" applyNumberFormat="1" applyFont="1" applyFill="1" applyBorder="1" applyAlignment="1">
      <alignment horizontal="center" vertical="center" wrapText="1"/>
    </xf>
    <xf numFmtId="165" fontId="30" fillId="7" borderId="16" xfId="0" applyNumberFormat="1" applyFont="1" applyFill="1" applyBorder="1" applyAlignment="1">
      <alignment horizontal="center" vertical="center"/>
    </xf>
    <xf numFmtId="165" fontId="30" fillId="7" borderId="17" xfId="0" applyNumberFormat="1" applyFont="1" applyFill="1" applyBorder="1" applyAlignment="1">
      <alignment horizontal="center" vertical="center"/>
    </xf>
    <xf numFmtId="165" fontId="30" fillId="7" borderId="13" xfId="0" applyNumberFormat="1" applyFont="1" applyFill="1" applyBorder="1" applyAlignment="1">
      <alignment horizontal="center" vertical="center"/>
    </xf>
    <xf numFmtId="165" fontId="31" fillId="4" borderId="18" xfId="4" applyNumberFormat="1" applyFont="1" applyFill="1" applyBorder="1" applyAlignment="1" applyProtection="1">
      <alignment horizontal="center" vertical="center"/>
    </xf>
    <xf numFmtId="165" fontId="30" fillId="7" borderId="16" xfId="0" applyNumberFormat="1" applyFont="1" applyFill="1" applyBorder="1" applyAlignment="1">
      <alignment horizontal="center" vertical="center" wrapText="1"/>
    </xf>
    <xf numFmtId="165" fontId="30" fillId="7" borderId="14" xfId="0" applyNumberFormat="1" applyFont="1" applyFill="1" applyBorder="1" applyAlignment="1">
      <alignment horizontal="center" vertical="center"/>
    </xf>
    <xf numFmtId="165" fontId="30" fillId="7" borderId="11" xfId="0" applyNumberFormat="1" applyFont="1" applyFill="1" applyBorder="1" applyAlignment="1">
      <alignment horizontal="center" vertical="center" wrapText="1"/>
    </xf>
    <xf numFmtId="165" fontId="30" fillId="7" borderId="13" xfId="0" applyNumberFormat="1" applyFont="1" applyFill="1" applyBorder="1" applyAlignment="1">
      <alignment horizontal="center" vertical="center" wrapText="1"/>
    </xf>
    <xf numFmtId="168" fontId="30" fillId="6" borderId="14" xfId="0" applyNumberFormat="1" applyFont="1" applyFill="1" applyBorder="1" applyAlignment="1">
      <alignment horizontal="center" vertical="center" wrapText="1"/>
    </xf>
    <xf numFmtId="165" fontId="31" fillId="4" borderId="11" xfId="4" applyNumberFormat="1" applyFont="1" applyFill="1" applyBorder="1" applyAlignment="1" applyProtection="1">
      <alignment horizontal="center" vertical="center"/>
    </xf>
    <xf numFmtId="165" fontId="30" fillId="7" borderId="14" xfId="0" applyNumberFormat="1" applyFont="1" applyFill="1" applyBorder="1" applyAlignment="1">
      <alignment horizontal="center" vertical="center" wrapText="1"/>
    </xf>
    <xf numFmtId="168" fontId="30" fillId="6" borderId="15" xfId="0" applyNumberFormat="1" applyFont="1" applyFill="1" applyBorder="1" applyAlignment="1">
      <alignment horizontal="center" vertical="center" wrapText="1"/>
    </xf>
    <xf numFmtId="171" fontId="2" fillId="4" borderId="0" xfId="23" applyNumberFormat="1" applyFont="1" applyFill="1" applyAlignment="1">
      <alignment horizontal="left" vertical="center" wrapText="1"/>
    </xf>
    <xf numFmtId="0" fontId="19" fillId="4" borderId="0" xfId="23" applyFont="1" applyFill="1" applyAlignment="1">
      <alignment horizontal="left" vertical="center" wrapText="1"/>
    </xf>
    <xf numFmtId="165" fontId="0" fillId="0" borderId="0" xfId="0" applyNumberFormat="1" applyBorder="1" applyAlignment="1">
      <alignment horizontal="center" vertical="center"/>
    </xf>
    <xf numFmtId="2" fontId="0" fillId="0" borderId="0" xfId="0" applyNumberFormat="1" applyBorder="1" applyAlignment="1">
      <alignment horizontal="center" vertical="center"/>
    </xf>
  </cellXfs>
  <cellStyles count="25">
    <cellStyle name="Comma" xfId="1" builtinId="3"/>
    <cellStyle name="Comma 2" xfId="2" xr:uid="{00000000-0005-0000-0000-000001000000}"/>
    <cellStyle name="Comma 2 2" xfId="3" xr:uid="{00000000-0005-0000-0000-000002000000}"/>
    <cellStyle name="Hyperlink" xfId="4" builtinId="8"/>
    <cellStyle name="Normal" xfId="0" builtinId="0"/>
    <cellStyle name="Normal 2" xfId="24" xr:uid="{C456D6D4-0D40-49EB-8D2C-1AE1C12A5E70}"/>
    <cellStyle name="Normal 5" xfId="23" xr:uid="{6890B75F-FE9A-4EAA-B789-AD20651C5165}"/>
    <cellStyle name="千位分隔 2" xfId="5" xr:uid="{00000000-0005-0000-0000-000005000000}"/>
    <cellStyle name="常规 2" xfId="6" xr:uid="{00000000-0005-0000-0000-000006000000}"/>
    <cellStyle name="常规 2 2" xfId="7" xr:uid="{00000000-0005-0000-0000-000007000000}"/>
    <cellStyle name="常规 3" xfId="8" xr:uid="{00000000-0005-0000-0000-000008000000}"/>
    <cellStyle name="常规 3 2" xfId="9" xr:uid="{00000000-0005-0000-0000-000009000000}"/>
    <cellStyle name="常规 3 2 2" xfId="10" xr:uid="{00000000-0005-0000-0000-00000A000000}"/>
    <cellStyle name="常规 4" xfId="11" xr:uid="{00000000-0005-0000-0000-00000B000000}"/>
    <cellStyle name="常规 4 2" xfId="12" xr:uid="{00000000-0005-0000-0000-00000C000000}"/>
    <cellStyle name="常规 5" xfId="13" xr:uid="{00000000-0005-0000-0000-00000D000000}"/>
    <cellStyle name="常规 6" xfId="14" xr:uid="{00000000-0005-0000-0000-00000E000000}"/>
    <cellStyle name="超链接 2" xfId="15" xr:uid="{00000000-0005-0000-0000-000010000000}"/>
    <cellStyle name="超链接 2 2" xfId="16" xr:uid="{00000000-0005-0000-0000-000011000000}"/>
    <cellStyle name="超链接 3" xfId="17" xr:uid="{00000000-0005-0000-0000-000012000000}"/>
    <cellStyle name="超链接 3 2" xfId="18" xr:uid="{00000000-0005-0000-0000-000013000000}"/>
    <cellStyle name="超链接 3 2 2" xfId="19" xr:uid="{00000000-0005-0000-0000-000014000000}"/>
    <cellStyle name="超链接 4" xfId="20" xr:uid="{00000000-0005-0000-0000-000015000000}"/>
    <cellStyle name="超链接 4 2" xfId="21" xr:uid="{00000000-0005-0000-0000-000016000000}"/>
    <cellStyle name="超链接 5" xfId="22" xr:uid="{00000000-0005-0000-0000-000017000000}"/>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714375</xdr:colOff>
      <xdr:row>0</xdr:row>
      <xdr:rowOff>781050</xdr:rowOff>
    </xdr:to>
    <xdr:pic>
      <xdr:nvPicPr>
        <xdr:cNvPr id="34833" name="圖片 1" descr="一張含有 文字, 標誌 的圖片&#10;&#10;自動產生的描述">
          <a:extLst>
            <a:ext uri="{FF2B5EF4-FFF2-40B4-BE49-F238E27FC236}">
              <a16:creationId xmlns:a16="http://schemas.microsoft.com/office/drawing/2014/main" id="{E35E22C4-6DF5-604B-7716-8AE9E56680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714375</xdr:colOff>
      <xdr:row>0</xdr:row>
      <xdr:rowOff>781050</xdr:rowOff>
    </xdr:to>
    <xdr:pic>
      <xdr:nvPicPr>
        <xdr:cNvPr id="2" name="圖片 1" descr="一張含有 文字, 標誌 的圖片&#10;&#10;自動產生的描述">
          <a:extLst>
            <a:ext uri="{FF2B5EF4-FFF2-40B4-BE49-F238E27FC236}">
              <a16:creationId xmlns:a16="http://schemas.microsoft.com/office/drawing/2014/main" id="{4FA70FD2-59B5-43FC-A62A-E0AF2B0095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714375</xdr:colOff>
      <xdr:row>0</xdr:row>
      <xdr:rowOff>781050</xdr:rowOff>
    </xdr:to>
    <xdr:pic>
      <xdr:nvPicPr>
        <xdr:cNvPr id="3" name="圖片 1" descr="一張含有 文字, 標誌 的圖片&#10;&#10;自動產生的描述">
          <a:extLst>
            <a:ext uri="{FF2B5EF4-FFF2-40B4-BE49-F238E27FC236}">
              <a16:creationId xmlns:a16="http://schemas.microsoft.com/office/drawing/2014/main" id="{81D87485-9038-441E-AD6C-1914F97698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666750</xdr:colOff>
      <xdr:row>1</xdr:row>
      <xdr:rowOff>0</xdr:rowOff>
    </xdr:to>
    <xdr:pic>
      <xdr:nvPicPr>
        <xdr:cNvPr id="35857" name="圖片 1" descr="一張含有 文字, 標誌 的圖片&#10;&#10;自動產生的描述">
          <a:extLst>
            <a:ext uri="{FF2B5EF4-FFF2-40B4-BE49-F238E27FC236}">
              <a16:creationId xmlns:a16="http://schemas.microsoft.com/office/drawing/2014/main" id="{7A3F5CDA-90D4-E414-6A55-524C444A4B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0</xdr:colOff>
      <xdr:row>0</xdr:row>
      <xdr:rowOff>0</xdr:rowOff>
    </xdr:to>
    <xdr:pic>
      <xdr:nvPicPr>
        <xdr:cNvPr id="32951" name="Picture 3" descr="11">
          <a:extLst>
            <a:ext uri="{FF2B5EF4-FFF2-40B4-BE49-F238E27FC236}">
              <a16:creationId xmlns:a16="http://schemas.microsoft.com/office/drawing/2014/main" id="{A57C344B-F5D3-F859-320C-841129FA4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0"/>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1996409</xdr:colOff>
      <xdr:row>1</xdr:row>
      <xdr:rowOff>0</xdr:rowOff>
    </xdr:to>
    <xdr:pic>
      <xdr:nvPicPr>
        <xdr:cNvPr id="32952" name="圖片 1" descr="一張含有 文字, 標誌 的圖片&#10;&#10;自動產生的描述">
          <a:extLst>
            <a:ext uri="{FF2B5EF4-FFF2-40B4-BE49-F238E27FC236}">
              <a16:creationId xmlns:a16="http://schemas.microsoft.com/office/drawing/2014/main" id="{DBF482D3-669A-ED83-28FD-CFA33EC043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992406" cy="7844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104775</xdr:colOff>
      <xdr:row>1</xdr:row>
      <xdr:rowOff>0</xdr:rowOff>
    </xdr:from>
    <xdr:to>
      <xdr:col>1</xdr:col>
      <xdr:colOff>152400</xdr:colOff>
      <xdr:row>1</xdr:row>
      <xdr:rowOff>0</xdr:rowOff>
    </xdr:to>
    <xdr:pic>
      <xdr:nvPicPr>
        <xdr:cNvPr id="40973" name="Picture 3" descr="11">
          <a:extLst>
            <a:ext uri="{FF2B5EF4-FFF2-40B4-BE49-F238E27FC236}">
              <a16:creationId xmlns:a16="http://schemas.microsoft.com/office/drawing/2014/main" id="{4DF19426-B0E5-DC5E-3182-A8592FE01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7325" y="180975"/>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2-PDD%20and%20material/PDD%20record-Updated.xlsx" TargetMode="External"/><Relationship Id="rId2" Type="http://schemas.openxmlformats.org/officeDocument/2006/relationships/externalLinkPath" Target="file:///U:\2-PDD%20and%20material\PDD%20record-Updated.xlsx" TargetMode="External"/><Relationship Id="rId1" Type="http://schemas.openxmlformats.org/officeDocument/2006/relationships/externalLinkPath" Target="/2-PDD%20and%20material/PDD%20record-Upda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Issuer"/>
      <sheetName val="Authorized Fund"/>
      <sheetName val="Private Fund+PE"/>
      <sheetName val="Bond + SP"/>
      <sheetName val="iFast 202412"/>
      <sheetName val="iFast 202502"/>
      <sheetName val="iFast 202605"/>
      <sheetName val="iFast 202604"/>
      <sheetName val="WMC202605"/>
      <sheetName val="WMC202604"/>
      <sheetName val="iFast 202602"/>
      <sheetName val="iFast 202511"/>
      <sheetName val="iFast 202509"/>
      <sheetName val="iFast 202508"/>
      <sheetName val="iFast 202507"/>
      <sheetName val="WMC202602"/>
      <sheetName val="WMC202511"/>
      <sheetName val="WMC202509"/>
      <sheetName val="WMC202508"/>
      <sheetName val="WMC202507"/>
      <sheetName val="iFast 202506"/>
      <sheetName val="WMC202506"/>
      <sheetName val="iFast 202505"/>
      <sheetName val="WMC202505"/>
      <sheetName val="iFast 202504"/>
      <sheetName val="WMC202504"/>
      <sheetName val="WMC202502"/>
      <sheetName val="WMC202412"/>
      <sheetName val="iFast 202411"/>
      <sheetName val="WMC202411"/>
      <sheetName val="iFast 202410"/>
      <sheetName val="WMC202410"/>
      <sheetName val="iFast 202409"/>
      <sheetName val="WMC202409"/>
      <sheetName val="iFast 202407"/>
      <sheetName val="WMC202407"/>
      <sheetName val="iFast 202406"/>
      <sheetName val="WMC202406"/>
      <sheetName val="iFast 202403"/>
      <sheetName val="WMCube202405"/>
      <sheetName val="iFast 202311"/>
      <sheetName val="WMcube202311"/>
      <sheetName val="Record"/>
      <sheetName val="Review-v1"/>
      <sheetName val="Review-v2"/>
      <sheetName val="Review-v3"/>
      <sheetName val="Review-v4"/>
      <sheetName val="Sheet1"/>
    </sheetNames>
    <sheetDataSet>
      <sheetData sheetId="0"/>
      <sheetData sheetId="1">
        <row r="1">
          <cell r="B1" t="str">
            <v>Fund Name</v>
          </cell>
          <cell r="Y1" t="str">
            <v xml:space="preserve">Cut off Time (JMC) </v>
          </cell>
          <cell r="AB1" t="str">
            <v>Minimum Initial Investment</v>
          </cell>
        </row>
        <row r="2">
          <cell r="G2" t="str">
            <v>LU1997245177 ISIN</v>
          </cell>
          <cell r="Y2" t="str">
            <v>1:00 pm HKT</v>
          </cell>
          <cell r="AB2" t="str">
            <v>1000 (USD)</v>
          </cell>
        </row>
        <row r="3">
          <cell r="G3" t="str">
            <v>LU1997244956 ISIN</v>
          </cell>
          <cell r="Y3" t="str">
            <v>1:00 pm HKT</v>
          </cell>
          <cell r="AB3" t="str">
            <v>8000 (HKD)</v>
          </cell>
        </row>
        <row r="4">
          <cell r="G4" t="str">
            <v>LU2236271966 ISIN</v>
          </cell>
          <cell r="Y4" t="str">
            <v>以实际交易渠道为准</v>
          </cell>
          <cell r="AB4" t="str">
            <v>以实际交易渠道为准</v>
          </cell>
        </row>
        <row r="5">
          <cell r="G5" t="str">
            <v>LU2495084118 ISIN</v>
          </cell>
          <cell r="Y5" t="str">
            <v>以实际交易渠道为准</v>
          </cell>
          <cell r="AB5" t="str">
            <v>以实际交易渠道为准</v>
          </cell>
        </row>
        <row r="6">
          <cell r="G6" t="str">
            <v>HK0000055738 ISIN</v>
          </cell>
          <cell r="Y6" t="str">
            <v>以实际交易渠道为准</v>
          </cell>
          <cell r="AB6" t="str">
            <v>以实际交易渠道为准</v>
          </cell>
        </row>
        <row r="7">
          <cell r="G7" t="str">
            <v>LU1807302812 ISIN</v>
          </cell>
          <cell r="Y7" t="str">
            <v>以实际交易渠道为准</v>
          </cell>
          <cell r="AB7" t="str">
            <v>以实际交易渠道为准</v>
          </cell>
        </row>
        <row r="8">
          <cell r="G8" t="str">
            <v>LU1960683339 ISIN</v>
          </cell>
          <cell r="Y8" t="str">
            <v>以实际交易渠道为准</v>
          </cell>
          <cell r="AB8" t="str">
            <v>以实际交易渠道为准</v>
          </cell>
        </row>
        <row r="9">
          <cell r="G9" t="str">
            <v>HK0000318599 ISIN</v>
          </cell>
          <cell r="Y9" t="str">
            <v>以实际交易渠道为准</v>
          </cell>
          <cell r="AB9" t="str">
            <v>以实际交易渠道为准</v>
          </cell>
        </row>
        <row r="10">
          <cell r="G10" t="str">
            <v>HK0000450137 ISIN</v>
          </cell>
          <cell r="Y10" t="str">
            <v>以实际交易渠道为准</v>
          </cell>
          <cell r="AB10" t="str">
            <v>以实际交易渠道为准</v>
          </cell>
        </row>
        <row r="11">
          <cell r="G11" t="str">
            <v>LU0067412154 ISIN</v>
          </cell>
          <cell r="Y11" t="str">
            <v>以实际交易渠道为准</v>
          </cell>
          <cell r="AB11" t="str">
            <v>以实际交易渠道为准</v>
          </cell>
        </row>
        <row r="12">
          <cell r="G12" t="str">
            <v>LU1152091168 ISIN</v>
          </cell>
          <cell r="Y12" t="str">
            <v>以实际交易渠道为准</v>
          </cell>
          <cell r="AB12" t="str">
            <v>以实际交易渠道为准</v>
          </cell>
        </row>
        <row r="13">
          <cell r="G13" t="str">
            <v>LU1008478684 ISIN</v>
          </cell>
          <cell r="Y13" t="str">
            <v>以实际交易渠道为准</v>
          </cell>
          <cell r="AB13" t="str">
            <v>以实际交易渠道为准</v>
          </cell>
        </row>
        <row r="14">
          <cell r="G14" t="str">
            <v>LU1152091754 ISIN</v>
          </cell>
          <cell r="Y14" t="str">
            <v>以实际交易渠道为准</v>
          </cell>
          <cell r="AB14" t="str">
            <v>以实际交易渠道为准</v>
          </cell>
        </row>
        <row r="15">
          <cell r="G15" t="str">
            <v>LU1227825731 ISIN</v>
          </cell>
          <cell r="Y15" t="str">
            <v>以实际交易渠道为准</v>
          </cell>
          <cell r="AB15" t="str">
            <v>以实际交易渠道为准</v>
          </cell>
        </row>
        <row r="16">
          <cell r="G16" t="str">
            <v>LU1230129766 ISIN</v>
          </cell>
          <cell r="Y16" t="str">
            <v>以实际交易渠道为准</v>
          </cell>
          <cell r="AB16" t="str">
            <v>以实际交易渠道为准</v>
          </cell>
        </row>
        <row r="17">
          <cell r="G17" t="str">
            <v>LU0820562030 ISIN</v>
          </cell>
          <cell r="Y17" t="str">
            <v>1:00 pm HKT</v>
          </cell>
          <cell r="AB17" t="str">
            <v>1000 (AUD)</v>
          </cell>
        </row>
        <row r="18">
          <cell r="G18" t="str">
            <v>LU0820562113 ISIN</v>
          </cell>
          <cell r="Y18" t="str">
            <v>1:00 pm HKT</v>
          </cell>
          <cell r="AB18" t="str">
            <v>1500 (CAD)</v>
          </cell>
        </row>
        <row r="19">
          <cell r="G19" t="str">
            <v>LU0820562386 ISIN</v>
          </cell>
          <cell r="Y19" t="str">
            <v>1:00 pm HKT</v>
          </cell>
          <cell r="AB19" t="str">
            <v>1000 (GBP)</v>
          </cell>
        </row>
        <row r="20">
          <cell r="G20" t="str">
            <v>LU0820562469 ISIN</v>
          </cell>
          <cell r="Y20" t="str">
            <v>1:00 pm HKT</v>
          </cell>
          <cell r="AB20" t="str">
            <v>8000 (CNY)</v>
          </cell>
        </row>
        <row r="21">
          <cell r="G21" t="str">
            <v>LU0820561909 ISIN</v>
          </cell>
          <cell r="Y21" t="str">
            <v>1:00 pm HKT</v>
          </cell>
          <cell r="AB21" t="str">
            <v>8000 (HKD)</v>
          </cell>
        </row>
        <row r="22">
          <cell r="G22" t="str">
            <v>LU1629891620 ISIN</v>
          </cell>
          <cell r="Y22" t="str">
            <v>以实际交易渠道为准</v>
          </cell>
          <cell r="AB22" t="str">
            <v>以实际交易渠道为准</v>
          </cell>
        </row>
        <row r="23">
          <cell r="G23" t="str">
            <v>LU0820561818 ISIN</v>
          </cell>
          <cell r="Y23" t="str">
            <v>1:00 pm HKT</v>
          </cell>
          <cell r="AB23" t="str">
            <v>1000 (USD)</v>
          </cell>
        </row>
        <row r="24">
          <cell r="G24" t="str">
            <v>LU1551013342 ISIN</v>
          </cell>
          <cell r="Y24" t="str">
            <v>1:00 pm HKT</v>
          </cell>
          <cell r="AB24" t="str">
            <v>1000 (USD)</v>
          </cell>
        </row>
        <row r="25">
          <cell r="G25" t="str">
            <v>LU0689472784 ISIN</v>
          </cell>
          <cell r="Y25" t="str">
            <v>1:00 pm HKT</v>
          </cell>
          <cell r="AB25" t="str">
            <v>1000 (USD)</v>
          </cell>
        </row>
        <row r="26">
          <cell r="G26" t="str">
            <v>LU2778985197 ISIN</v>
          </cell>
          <cell r="Y26" t="str">
            <v>以实际交易渠道为准</v>
          </cell>
          <cell r="AB26" t="str">
            <v>以实际交易渠道为准</v>
          </cell>
        </row>
        <row r="27">
          <cell r="G27" t="str">
            <v>LU2778984893 ISIN</v>
          </cell>
          <cell r="Y27" t="str">
            <v>以实际交易渠道为准</v>
          </cell>
          <cell r="AB27" t="str">
            <v>以实际交易渠道为准</v>
          </cell>
        </row>
        <row r="28">
          <cell r="G28" t="str">
            <v>LU2778985353 ISIN</v>
          </cell>
          <cell r="Y28" t="str">
            <v>以实际交易渠道为准</v>
          </cell>
          <cell r="AB28" t="str">
            <v>以实际交易渠道为准</v>
          </cell>
        </row>
        <row r="29">
          <cell r="G29" t="str">
            <v>LU2778985270 ISIN</v>
          </cell>
          <cell r="Y29" t="str">
            <v>以实际交易渠道为准</v>
          </cell>
          <cell r="AB29" t="str">
            <v>以实际交易渠道为准</v>
          </cell>
        </row>
        <row r="30">
          <cell r="G30" t="str">
            <v>LU2756313883 ISIN</v>
          </cell>
          <cell r="Y30" t="str">
            <v>以实际交易渠道为准</v>
          </cell>
          <cell r="AB30" t="str">
            <v>以实际交易渠道为准</v>
          </cell>
        </row>
        <row r="31">
          <cell r="G31" t="str">
            <v>LU2756315821 ISIN</v>
          </cell>
          <cell r="Y31" t="str">
            <v>以实际交易渠道为准</v>
          </cell>
          <cell r="AB31" t="str">
            <v>以实际交易渠道为准</v>
          </cell>
        </row>
        <row r="32">
          <cell r="G32" t="str">
            <v>LU2756315748 ISIN</v>
          </cell>
          <cell r="Y32" t="str">
            <v>以实际交易渠道为准</v>
          </cell>
          <cell r="AB32" t="str">
            <v>以实际交易渠道为准</v>
          </cell>
        </row>
        <row r="33">
          <cell r="G33" t="str">
            <v>LU2756315664 ISIN</v>
          </cell>
          <cell r="Y33" t="str">
            <v>以实际交易渠道为准</v>
          </cell>
          <cell r="AB33" t="str">
            <v>以实际交易渠道为准</v>
          </cell>
        </row>
        <row r="34">
          <cell r="G34" t="str">
            <v>LU2756315581 ISIN</v>
          </cell>
          <cell r="Y34" t="str">
            <v>1:00 pm HKT</v>
          </cell>
          <cell r="AB34" t="str">
            <v>100000 (JPY)</v>
          </cell>
        </row>
        <row r="35">
          <cell r="G35" t="str">
            <v>LU2756315409 ISIN</v>
          </cell>
          <cell r="Y35" t="str">
            <v>以实际交易渠道为准</v>
          </cell>
          <cell r="AB35" t="str">
            <v>以实际交易渠道为准</v>
          </cell>
        </row>
        <row r="36">
          <cell r="G36" t="str">
            <v>LU1548497699 ISIN</v>
          </cell>
          <cell r="Y36" t="str">
            <v>1:00 pm HKT</v>
          </cell>
          <cell r="AB36" t="str">
            <v>1000 (EUR)</v>
          </cell>
        </row>
        <row r="37">
          <cell r="G37" t="str">
            <v>LU1851367877 ISIN</v>
          </cell>
          <cell r="Y37" t="str">
            <v>1:00 pm HKT</v>
          </cell>
          <cell r="AB37" t="str">
            <v>8000 (CNY)</v>
          </cell>
        </row>
        <row r="38">
          <cell r="G38" t="str">
            <v>LU1720051108 ISIN</v>
          </cell>
          <cell r="Y38" t="str">
            <v>1:00 pm HKT</v>
          </cell>
          <cell r="AB38" t="str">
            <v>8000 (HKD)</v>
          </cell>
        </row>
        <row r="39">
          <cell r="G39" t="str">
            <v>LU1548497426 ISIN</v>
          </cell>
          <cell r="Y39" t="str">
            <v>1:00 pm HKT</v>
          </cell>
          <cell r="AB39" t="str">
            <v>1000 (USD)</v>
          </cell>
        </row>
        <row r="40">
          <cell r="G40" t="str">
            <v>LU1720051017 ISIN</v>
          </cell>
          <cell r="Y40" t="str">
            <v>以实际交易渠道为准</v>
          </cell>
          <cell r="AB40" t="str">
            <v>以实际交易渠道为准</v>
          </cell>
        </row>
        <row r="41">
          <cell r="G41" t="str">
            <v>LU1548497772 ISIN</v>
          </cell>
          <cell r="Y41" t="str">
            <v>以实际交易渠道为准</v>
          </cell>
          <cell r="AB41" t="str">
            <v>以实际交易渠道为准</v>
          </cell>
        </row>
        <row r="42">
          <cell r="G42" t="str">
            <v>LU1548497186 ISIN</v>
          </cell>
          <cell r="Y42" t="str">
            <v>1:00 pm HKT</v>
          </cell>
          <cell r="AB42" t="str">
            <v>800 (EUR)</v>
          </cell>
        </row>
        <row r="43">
          <cell r="G43" t="str">
            <v>LU0649033221 ISIN</v>
          </cell>
          <cell r="Y43" t="str">
            <v>1:00 pm HKT</v>
          </cell>
          <cell r="AB43" t="str">
            <v>1000 (AUD)</v>
          </cell>
        </row>
        <row r="44">
          <cell r="G44" t="str">
            <v>LU0676280554 ISIN</v>
          </cell>
          <cell r="Y44" t="str">
            <v>1:00 pm HKT</v>
          </cell>
          <cell r="AB44" t="str">
            <v>1500 (CAD)</v>
          </cell>
        </row>
        <row r="45">
          <cell r="G45" t="str">
            <v>LU0676280802 ISIN</v>
          </cell>
          <cell r="Y45" t="str">
            <v>1:00 pm HKT</v>
          </cell>
          <cell r="AB45" t="str">
            <v>670 (GBP)</v>
          </cell>
        </row>
        <row r="46">
          <cell r="G46" t="str">
            <v>LU0648978533 ISIN</v>
          </cell>
          <cell r="Y46" t="str">
            <v>1:00 pm HKT</v>
          </cell>
          <cell r="AB46" t="str">
            <v>8000 (HKD)</v>
          </cell>
        </row>
        <row r="47">
          <cell r="G47" t="str">
            <v>LU0674994503 ISIN</v>
          </cell>
          <cell r="Y47" t="str">
            <v>1:00 pm HKT</v>
          </cell>
          <cell r="AB47" t="str">
            <v>8000 (HKD)</v>
          </cell>
        </row>
        <row r="48">
          <cell r="G48" t="str">
            <v>LU0516397667 ISIN</v>
          </cell>
          <cell r="Y48" t="str">
            <v>1:00 pm HKT</v>
          </cell>
          <cell r="AB48" t="str">
            <v>1000 (USD)</v>
          </cell>
        </row>
        <row r="49">
          <cell r="G49" t="str">
            <v>LU0674994412 ISIN</v>
          </cell>
          <cell r="Y49" t="str">
            <v>1:00 pm HKT</v>
          </cell>
          <cell r="AB49" t="str">
            <v>1000 (USD)</v>
          </cell>
        </row>
        <row r="50">
          <cell r="G50" t="str">
            <v>LU0307460401 ISIN</v>
          </cell>
          <cell r="Y50" t="str">
            <v>1:00 pm HKT</v>
          </cell>
          <cell r="AB50" t="str">
            <v>1000 (USD)</v>
          </cell>
        </row>
        <row r="51">
          <cell r="G51" t="str">
            <v>LU0307460823 ISIN</v>
          </cell>
          <cell r="Y51" t="str">
            <v>1:00 pm HKT</v>
          </cell>
          <cell r="AB51" t="str">
            <v>1000 (USD)</v>
          </cell>
        </row>
        <row r="52">
          <cell r="G52" t="str">
            <v>LU0560541111 ISIN</v>
          </cell>
          <cell r="Y52" t="str">
            <v>1:00 pm HKT</v>
          </cell>
          <cell r="AB52" t="str">
            <v>1000 (USD)</v>
          </cell>
        </row>
        <row r="53">
          <cell r="G53" t="str">
            <v>LU1118698981 ISIN</v>
          </cell>
          <cell r="Y53" t="str">
            <v>1:00 pm HKT</v>
          </cell>
          <cell r="AB53" t="str">
            <v>100000 (JPY)</v>
          </cell>
        </row>
        <row r="54">
          <cell r="G54" t="str">
            <v>LU0965088593 ISIN</v>
          </cell>
          <cell r="Y54" t="str">
            <v>1:00 pm HKT</v>
          </cell>
          <cell r="AB54" t="str">
            <v>1000 (USD)</v>
          </cell>
        </row>
        <row r="55">
          <cell r="G55" t="str">
            <v>LU1046421795 ISIN</v>
          </cell>
          <cell r="Y55" t="str">
            <v>1:00 pm HKT</v>
          </cell>
          <cell r="AB55" t="str">
            <v>1000 (USD)</v>
          </cell>
        </row>
        <row r="56">
          <cell r="G56" t="str">
            <v>LU0099574567 ISIN</v>
          </cell>
          <cell r="Y56" t="str">
            <v>1:00 pm HKT</v>
          </cell>
          <cell r="AB56" t="str">
            <v>800 (EUR)</v>
          </cell>
        </row>
        <row r="57">
          <cell r="G57" t="str">
            <v>LU1235294995 ISIN</v>
          </cell>
          <cell r="Y57" t="str">
            <v>1:00 pm HKT</v>
          </cell>
          <cell r="AB57" t="str">
            <v>0 (USD)</v>
          </cell>
        </row>
        <row r="58">
          <cell r="G58" t="str">
            <v>LU0116926998 ISIN</v>
          </cell>
          <cell r="Y58" t="str">
            <v>以实际交易渠道为准</v>
          </cell>
          <cell r="AB58" t="str">
            <v>以实际交易渠道为准</v>
          </cell>
        </row>
        <row r="59">
          <cell r="G59" t="str">
            <v>LU1213836080 ISIN</v>
          </cell>
          <cell r="Y59" t="str">
            <v>以实际交易渠道为准</v>
          </cell>
          <cell r="AB59" t="str">
            <v>以实际交易渠道为准</v>
          </cell>
        </row>
        <row r="60">
          <cell r="G60" t="str">
            <v>LU1841614867 ISIN</v>
          </cell>
          <cell r="Y60" t="str">
            <v>以实际交易渠道为准</v>
          </cell>
          <cell r="AB60" t="str">
            <v>以实际交易渠道为准</v>
          </cell>
        </row>
        <row r="61">
          <cell r="G61" t="str">
            <v>LU0197229882 ISIN</v>
          </cell>
          <cell r="Y61" t="str">
            <v>1:00 pm HKT</v>
          </cell>
          <cell r="AB61" t="str">
            <v>1000 (USD)</v>
          </cell>
        </row>
        <row r="62">
          <cell r="G62" t="str">
            <v>HK0000162856 ISIN</v>
          </cell>
          <cell r="Y62" t="str">
            <v>1:00 pm HKT</v>
          </cell>
          <cell r="AB62" t="str">
            <v>1000 (AUD)</v>
          </cell>
        </row>
        <row r="63">
          <cell r="G63" t="str">
            <v>HK0000081361 ISIN</v>
          </cell>
          <cell r="Y63" t="str">
            <v>1:00 pm HKT</v>
          </cell>
          <cell r="AB63" t="str">
            <v>8000 (HKD)</v>
          </cell>
        </row>
        <row r="64">
          <cell r="G64" t="str">
            <v>HK0000194263 ISIN</v>
          </cell>
          <cell r="Y64" t="str">
            <v>1:00 pm HKT</v>
          </cell>
          <cell r="AB64" t="str">
            <v>8000 (CNY)</v>
          </cell>
        </row>
        <row r="65">
          <cell r="G65" t="str">
            <v>HK0000065208 ISIN</v>
          </cell>
          <cell r="Y65" t="str">
            <v>1:00 pm HKT</v>
          </cell>
          <cell r="AB65" t="str">
            <v>2000 (USD)</v>
          </cell>
        </row>
        <row r="66">
          <cell r="G66" t="str">
            <v>HK0000065216 ISIN</v>
          </cell>
          <cell r="Y66" t="str">
            <v>1:00 pm HKT</v>
          </cell>
          <cell r="AB66" t="str">
            <v>1000 (USD)</v>
          </cell>
        </row>
        <row r="67">
          <cell r="G67" t="str">
            <v>HK0000288040 ISIN</v>
          </cell>
          <cell r="Y67" t="str">
            <v>1:00 pm HKT</v>
          </cell>
          <cell r="AB67" t="str">
            <v>8000 (HKD)</v>
          </cell>
        </row>
        <row r="68">
          <cell r="G68" t="str">
            <v>HK0000288065 ISIN</v>
          </cell>
          <cell r="Y68" t="str">
            <v>1:00 pm HKT</v>
          </cell>
          <cell r="AB68" t="str">
            <v>8000 (CNY)</v>
          </cell>
        </row>
        <row r="69">
          <cell r="G69" t="str">
            <v>HK0000288032 ISIN</v>
          </cell>
          <cell r="Y69" t="str">
            <v>1:00 pm HKT</v>
          </cell>
          <cell r="AB69" t="str">
            <v>1000 (USD)</v>
          </cell>
        </row>
        <row r="70">
          <cell r="G70" t="str">
            <v>HK0000065166 ISIN</v>
          </cell>
          <cell r="Y70" t="str">
            <v>1:00 pm HKT</v>
          </cell>
          <cell r="AB70" t="str">
            <v>10000 (HKD)</v>
          </cell>
        </row>
        <row r="71">
          <cell r="G71" t="str">
            <v>LU0821914370 ISIN</v>
          </cell>
          <cell r="Y71" t="str">
            <v>1:00 pm HKT</v>
          </cell>
          <cell r="AB71" t="str">
            <v>1000 (USD)</v>
          </cell>
        </row>
        <row r="72">
          <cell r="G72" t="str">
            <v>LU1564328067 ISIN</v>
          </cell>
          <cell r="Y72" t="str">
            <v>以实际交易渠道为准</v>
          </cell>
          <cell r="AB72" t="str">
            <v>以实际交易渠道为准</v>
          </cell>
        </row>
        <row r="73">
          <cell r="G73" t="str">
            <v>LU1919856309 ISIN</v>
          </cell>
          <cell r="Y73" t="str">
            <v>1:00 pm HKT</v>
          </cell>
          <cell r="AB73" t="str">
            <v>8000 (CNY)</v>
          </cell>
        </row>
        <row r="74">
          <cell r="G74" t="str">
            <v>LU1564328141 ISIN</v>
          </cell>
          <cell r="Y74" t="str">
            <v>1:00 pm HKT</v>
          </cell>
          <cell r="AB74" t="str">
            <v>1000 (USD)</v>
          </cell>
        </row>
        <row r="75">
          <cell r="G75" t="str">
            <v>LU2125116256 ISIN</v>
          </cell>
          <cell r="Y75" t="str">
            <v>以实际交易渠道为准</v>
          </cell>
          <cell r="AB75" t="str">
            <v>以实际交易渠道为准</v>
          </cell>
        </row>
        <row r="76">
          <cell r="G76" t="str">
            <v>LU2125116090 ISIN</v>
          </cell>
          <cell r="Y76" t="str">
            <v>以实际交易渠道为准</v>
          </cell>
          <cell r="AB76" t="str">
            <v>以实际交易渠道为准</v>
          </cell>
        </row>
        <row r="77">
          <cell r="G77" t="str">
            <v>LU2125115951 ISIN</v>
          </cell>
          <cell r="Y77" t="str">
            <v>以实际交易渠道为准</v>
          </cell>
          <cell r="AB77" t="str">
            <v>以实际交易渠道为准</v>
          </cell>
        </row>
        <row r="78">
          <cell r="G78" t="str">
            <v>LU2125116173 ISIN</v>
          </cell>
          <cell r="Y78" t="str">
            <v>以实际交易渠道为准</v>
          </cell>
          <cell r="AB78" t="str">
            <v>以实际交易渠道为准</v>
          </cell>
        </row>
        <row r="79">
          <cell r="G79" t="str">
            <v>LU1564328810 ISIN</v>
          </cell>
          <cell r="Y79" t="str">
            <v>以实际交易渠道为准</v>
          </cell>
          <cell r="AB79" t="str">
            <v>以实际交易渠道为准</v>
          </cell>
        </row>
        <row r="80">
          <cell r="G80" t="str">
            <v>LU2379469104 ISIN</v>
          </cell>
          <cell r="Y80" t="str">
            <v>以实际交易渠道为准</v>
          </cell>
          <cell r="AB80" t="str">
            <v>以实际交易渠道为准</v>
          </cell>
        </row>
        <row r="81">
          <cell r="G81" t="str">
            <v>LU1564328737 ISIN</v>
          </cell>
          <cell r="Y81" t="str">
            <v>以实际交易渠道为准</v>
          </cell>
          <cell r="AB81" t="str">
            <v>以实际交易渠道为准</v>
          </cell>
        </row>
        <row r="82">
          <cell r="G82" t="str">
            <v>LU2125116413 ISIN</v>
          </cell>
          <cell r="Y82" t="str">
            <v>以实际交易渠道为准</v>
          </cell>
          <cell r="AB82" t="str">
            <v>以实际交易渠道为准</v>
          </cell>
        </row>
        <row r="83">
          <cell r="G83" t="str">
            <v>LU2125116330 ISIN</v>
          </cell>
          <cell r="Y83" t="str">
            <v>以实际交易渠道为准</v>
          </cell>
          <cell r="AB83" t="str">
            <v>以实际交易渠道为准</v>
          </cell>
        </row>
        <row r="84">
          <cell r="G84" t="str">
            <v>LU2125116504 ISIN</v>
          </cell>
          <cell r="Y84" t="str">
            <v>以实际交易渠道为准</v>
          </cell>
          <cell r="AB84" t="str">
            <v>以实际交易渠道为准</v>
          </cell>
        </row>
        <row r="85">
          <cell r="G85" t="str">
            <v>LU2127175417 ISIN</v>
          </cell>
          <cell r="Y85" t="str">
            <v>以实际交易渠道为准</v>
          </cell>
          <cell r="AB85" t="str">
            <v>以实际交易渠道为准</v>
          </cell>
        </row>
        <row r="86">
          <cell r="G86" t="str">
            <v>LU1564328224 ISIN</v>
          </cell>
          <cell r="Y86" t="str">
            <v>以实际交易渠道为准</v>
          </cell>
          <cell r="AB86" t="str">
            <v>以实际交易渠道为准</v>
          </cell>
        </row>
        <row r="87">
          <cell r="G87" t="str">
            <v>LU2250419111 ISIN</v>
          </cell>
          <cell r="Y87" t="str">
            <v>以实际交易渠道为准</v>
          </cell>
          <cell r="AB87" t="str">
            <v>以实际交易渠道为准</v>
          </cell>
        </row>
        <row r="88">
          <cell r="G88" t="str">
            <v>LU2381872907 ISIN</v>
          </cell>
          <cell r="Y88" t="str">
            <v>以实际交易渠道为准</v>
          </cell>
          <cell r="AB88" t="str">
            <v>以实际交易渠道为准</v>
          </cell>
        </row>
        <row r="89">
          <cell r="G89" t="str">
            <v>LU2344714063 ISIN</v>
          </cell>
          <cell r="Y89" t="str">
            <v>以实际交易渠道为准</v>
          </cell>
          <cell r="AB89" t="str">
            <v>以实际交易渠道为准</v>
          </cell>
        </row>
        <row r="90">
          <cell r="G90" t="str">
            <v>LU2381873038 ISIN</v>
          </cell>
          <cell r="Y90" t="str">
            <v>以实际交易渠道为准</v>
          </cell>
          <cell r="AB90" t="str">
            <v>以实际交易渠道为准</v>
          </cell>
        </row>
        <row r="91">
          <cell r="G91" t="str">
            <v>LU1564328497 ISIN</v>
          </cell>
          <cell r="Y91" t="str">
            <v>以实际交易渠道为准</v>
          </cell>
          <cell r="AB91" t="str">
            <v>以实际交易渠道为准</v>
          </cell>
        </row>
        <row r="92">
          <cell r="G92" t="str">
            <v>LU0871639620 ISIN</v>
          </cell>
          <cell r="Y92" t="str">
            <v>1:00 pm HKT</v>
          </cell>
          <cell r="AB92" t="str">
            <v>1000 (AUD)</v>
          </cell>
        </row>
        <row r="93">
          <cell r="G93" t="str">
            <v>LU1200839618 ISIN</v>
          </cell>
          <cell r="Y93" t="str">
            <v>1:00 pm HKT</v>
          </cell>
          <cell r="AB93" t="str">
            <v>1000 (GBP)</v>
          </cell>
        </row>
        <row r="94">
          <cell r="G94" t="str">
            <v>LU0784395997 ISIN</v>
          </cell>
          <cell r="Y94" t="str">
            <v>1:00 pm HKT</v>
          </cell>
          <cell r="AB94" t="str">
            <v>8000 (HKD)</v>
          </cell>
        </row>
        <row r="95">
          <cell r="G95" t="str">
            <v>LU0540000063 ISIN</v>
          </cell>
          <cell r="Y95" t="str">
            <v>1:00 pm HKT</v>
          </cell>
          <cell r="AB95" t="str">
            <v>1500 (SGD)</v>
          </cell>
        </row>
        <row r="96">
          <cell r="G96" t="str">
            <v>LU0063729296 ISIN</v>
          </cell>
          <cell r="Y96" t="str">
            <v>1:00 pm HKT</v>
          </cell>
          <cell r="AB96" t="str">
            <v>1000 (USD)</v>
          </cell>
        </row>
        <row r="97">
          <cell r="G97" t="str">
            <v>LU0172393414 ISIN</v>
          </cell>
          <cell r="Y97" t="str">
            <v>1:00 pm HKT</v>
          </cell>
          <cell r="AB97" t="str">
            <v>1000 (USD)</v>
          </cell>
        </row>
        <row r="98">
          <cell r="G98" t="str">
            <v>LU0764618053 ISIN</v>
          </cell>
          <cell r="Y98" t="str">
            <v>1:00 pm HKT</v>
          </cell>
          <cell r="AB98" t="str">
            <v>1000 (USD)</v>
          </cell>
        </row>
        <row r="99">
          <cell r="G99" t="str">
            <v>LU1852330734 ISIN</v>
          </cell>
          <cell r="Y99" t="str">
            <v>1:00 pm HKT</v>
          </cell>
          <cell r="AB99" t="str">
            <v>8000 (CNY)</v>
          </cell>
        </row>
        <row r="100">
          <cell r="G100" t="str">
            <v>LU0679941673 ISIN</v>
          </cell>
          <cell r="Y100" t="str">
            <v>1:00 pm HKT</v>
          </cell>
          <cell r="AB100" t="str">
            <v>1000 (USD)</v>
          </cell>
        </row>
        <row r="101">
          <cell r="G101" t="str">
            <v>LU1847653141 ISIN</v>
          </cell>
          <cell r="Y101" t="str">
            <v>1:00 pm HKT</v>
          </cell>
          <cell r="AB101" t="str">
            <v>1000 (USD)</v>
          </cell>
        </row>
        <row r="102">
          <cell r="G102" t="str">
            <v>LU2267099674 ISIN</v>
          </cell>
          <cell r="Y102" t="str">
            <v>以实际交易渠道为准</v>
          </cell>
          <cell r="AB102" t="str">
            <v>以实际交易渠道为准</v>
          </cell>
        </row>
        <row r="103">
          <cell r="G103" t="str">
            <v>LU0969580058 ISIN</v>
          </cell>
          <cell r="Y103" t="str">
            <v>以实际交易渠道为准</v>
          </cell>
          <cell r="AB103" t="str">
            <v>以实际交易渠道为准</v>
          </cell>
        </row>
        <row r="104">
          <cell r="G104" t="str">
            <v>LU0679941327 ISIN</v>
          </cell>
          <cell r="Y104" t="str">
            <v>以实际交易渠道为准</v>
          </cell>
          <cell r="AB104" t="str">
            <v>以实际交易渠道为准</v>
          </cell>
        </row>
        <row r="105">
          <cell r="G105" t="str">
            <v>LU2070343392 ISIN</v>
          </cell>
          <cell r="Y105" t="str">
            <v>以实际交易渠道为准</v>
          </cell>
          <cell r="AB105" t="str">
            <v>以实际交易渠道为准</v>
          </cell>
        </row>
        <row r="106">
          <cell r="G106" t="str">
            <v>LU2631410169 ISIN</v>
          </cell>
          <cell r="Y106" t="str">
            <v>以实际交易渠道为准</v>
          </cell>
          <cell r="AB106" t="str">
            <v>以实际交易渠道为准</v>
          </cell>
        </row>
        <row r="107">
          <cell r="G107" t="str">
            <v>LU2367605297 ISIN</v>
          </cell>
          <cell r="Y107" t="str">
            <v>以实际交易渠道为准</v>
          </cell>
          <cell r="AB107" t="str">
            <v>以实际交易渠道为准</v>
          </cell>
        </row>
        <row r="108">
          <cell r="G108" t="str">
            <v>LU0679941160  ISIN</v>
          </cell>
          <cell r="Y108" t="str">
            <v>以实际交易渠道为准</v>
          </cell>
          <cell r="AB108" t="str">
            <v>以实际交易渠道为准</v>
          </cell>
        </row>
        <row r="109">
          <cell r="G109" t="str">
            <v>LU2298379152 ISIN</v>
          </cell>
          <cell r="Y109" t="str">
            <v>以实际交易渠道为准</v>
          </cell>
          <cell r="AB109" t="str">
            <v>以实际交易渠道为准</v>
          </cell>
        </row>
        <row r="110">
          <cell r="G110" t="str">
            <v>LU0690034276 ISIN</v>
          </cell>
          <cell r="Y110" t="str">
            <v>1:00 pm HKT</v>
          </cell>
          <cell r="AB110" t="str">
            <v>8000 (HKD)</v>
          </cell>
        </row>
        <row r="111">
          <cell r="G111" t="str">
            <v>LU2077746340 ISIN</v>
          </cell>
          <cell r="Y111" t="str">
            <v>以实际交易渠道为准</v>
          </cell>
          <cell r="AB111" t="str">
            <v>以实际交易渠道为准</v>
          </cell>
        </row>
        <row r="112">
          <cell r="G112" t="str">
            <v>LU2077746696 ISIN</v>
          </cell>
          <cell r="Y112" t="str">
            <v>以实际交易渠道为准</v>
          </cell>
          <cell r="AB112" t="str">
            <v>以实际交易渠道为准</v>
          </cell>
        </row>
        <row r="113">
          <cell r="G113" t="str">
            <v>LU2077746779 ISIN</v>
          </cell>
          <cell r="Y113" t="str">
            <v>以实际交易渠道为准</v>
          </cell>
          <cell r="AB113" t="str">
            <v>以实际交易渠道为准</v>
          </cell>
        </row>
        <row r="114">
          <cell r="G114" t="str">
            <v>LU1847653224 ISIN</v>
          </cell>
          <cell r="Y114" t="str">
            <v>以实际交易渠道为准</v>
          </cell>
          <cell r="AB114" t="str">
            <v>以实际交易渠道为准</v>
          </cell>
        </row>
        <row r="115">
          <cell r="G115" t="str">
            <v>LU1847653497 ISIN</v>
          </cell>
          <cell r="Y115" t="str">
            <v>以实际交易渠道为准</v>
          </cell>
          <cell r="AB115" t="str">
            <v>以实际交易渠道为准</v>
          </cell>
        </row>
        <row r="116">
          <cell r="G116" t="str">
            <v>LU1852331039 ISIN</v>
          </cell>
          <cell r="Y116" t="str">
            <v>以实际交易渠道为准</v>
          </cell>
          <cell r="AB116" t="str">
            <v>以实际交易渠道为准</v>
          </cell>
        </row>
        <row r="117">
          <cell r="G117" t="str">
            <v>LU1963769176 ISIN</v>
          </cell>
          <cell r="Y117" t="str">
            <v>1:00 pm HKT</v>
          </cell>
          <cell r="AB117" t="str">
            <v>8000 (HKD)</v>
          </cell>
        </row>
        <row r="118">
          <cell r="G118" t="str">
            <v>LU2550100692 ISIN</v>
          </cell>
          <cell r="Y118" t="str">
            <v>以实际交易渠道为准</v>
          </cell>
          <cell r="AB118" t="str">
            <v>以实际交易渠道为准</v>
          </cell>
        </row>
        <row r="119">
          <cell r="G119" t="str">
            <v>LU2550100429 ISIN</v>
          </cell>
          <cell r="Y119" t="str">
            <v>以实际交易渠道为准</v>
          </cell>
          <cell r="AB119" t="str">
            <v>以实际交易渠道为准</v>
          </cell>
        </row>
        <row r="120">
          <cell r="G120" t="str">
            <v>LU0683062482 ISIN</v>
          </cell>
          <cell r="Y120" t="str">
            <v>以实际交易渠道为准</v>
          </cell>
          <cell r="AB120" t="str">
            <v>以实际交易渠道为准</v>
          </cell>
        </row>
        <row r="121">
          <cell r="G121" t="str">
            <v>LU0827885731 ISIN</v>
          </cell>
          <cell r="Y121" t="str">
            <v>以实际交易渠道为准</v>
          </cell>
          <cell r="AB121" t="str">
            <v>以实际交易渠道为准</v>
          </cell>
        </row>
        <row r="122">
          <cell r="G122" t="str">
            <v>LU2290526164 ISIN</v>
          </cell>
          <cell r="Y122" t="str">
            <v>以实际交易渠道为准</v>
          </cell>
          <cell r="AB122" t="str">
            <v>以实际交易渠道为准</v>
          </cell>
        </row>
        <row r="123">
          <cell r="G123" t="str">
            <v>LU0719319435 ISIN</v>
          </cell>
          <cell r="Y123" t="str">
            <v>以实际交易渠道为准</v>
          </cell>
          <cell r="AB123" t="str">
            <v>以实际交易渠道为准</v>
          </cell>
        </row>
        <row r="124">
          <cell r="G124" t="str">
            <v>LU2631410243 ISIN</v>
          </cell>
          <cell r="Y124" t="str">
            <v>以实际交易渠道为准</v>
          </cell>
          <cell r="AB124" t="str">
            <v>以实际交易渠道为准</v>
          </cell>
        </row>
        <row r="125">
          <cell r="G125" t="str">
            <v>LU2112292417 ISIN</v>
          </cell>
          <cell r="Y125" t="str">
            <v>以实际交易渠道为准</v>
          </cell>
          <cell r="AB125" t="str">
            <v>以实际交易渠道为准</v>
          </cell>
        </row>
        <row r="126">
          <cell r="G126" t="str">
            <v>LU2112292250 ISIN</v>
          </cell>
          <cell r="Y126" t="str">
            <v>以实际交易渠道为准</v>
          </cell>
          <cell r="AB126" t="str">
            <v>以实际交易渠道为准</v>
          </cell>
        </row>
        <row r="127">
          <cell r="G127" t="str">
            <v>LU0683067952 ISIN</v>
          </cell>
          <cell r="Y127" t="str">
            <v>以实际交易渠道为准</v>
          </cell>
          <cell r="AB127" t="str">
            <v>以实际交易渠道为准</v>
          </cell>
        </row>
        <row r="128">
          <cell r="G128" t="str">
            <v>LU2112292177 ISIN</v>
          </cell>
          <cell r="Y128" t="str">
            <v>以实际交易渠道为准</v>
          </cell>
          <cell r="AB128" t="str">
            <v>以实际交易渠道为准</v>
          </cell>
        </row>
        <row r="129">
          <cell r="G129" t="str">
            <v>LU2243823916 ISIN</v>
          </cell>
          <cell r="Y129" t="str">
            <v>以实际交易渠道为准</v>
          </cell>
          <cell r="AB129" t="str">
            <v>以实际交易渠道为准</v>
          </cell>
        </row>
        <row r="130">
          <cell r="G130" t="str">
            <v>LU2243824054 ISIN</v>
          </cell>
          <cell r="Y130" t="str">
            <v>以实际交易渠道为准</v>
          </cell>
          <cell r="AB130" t="str">
            <v>以实际交易渠道为准</v>
          </cell>
        </row>
        <row r="131">
          <cell r="G131" t="str">
            <v>LU2325727282 ISIN</v>
          </cell>
          <cell r="Y131" t="str">
            <v>以实际交易渠道为准</v>
          </cell>
          <cell r="AB131" t="str">
            <v>以实际交易渠道为准</v>
          </cell>
        </row>
        <row r="132">
          <cell r="G132" t="str">
            <v>LU0359201885 ISIN</v>
          </cell>
          <cell r="Y132" t="str">
            <v>1:00 pm HKT</v>
          </cell>
          <cell r="AB132" t="str">
            <v>8000 (HKD)</v>
          </cell>
        </row>
        <row r="133">
          <cell r="G133" t="str">
            <v>LU1216661543 ISIN</v>
          </cell>
          <cell r="Y133" t="str">
            <v>以实际交易渠道为准</v>
          </cell>
          <cell r="AB133" t="str">
            <v>以实际交易渠道为准</v>
          </cell>
        </row>
        <row r="134">
          <cell r="G134" t="str">
            <v>LU1244155948 ISIN</v>
          </cell>
          <cell r="Y134" t="str">
            <v>以实际交易渠道为准</v>
          </cell>
          <cell r="AB134" t="str">
            <v>以实际交易渠道为准</v>
          </cell>
        </row>
        <row r="135">
          <cell r="G135" t="str">
            <v>LU1023057109 ISIN</v>
          </cell>
          <cell r="Y135" t="str">
            <v>以实际交易渠道为准</v>
          </cell>
          <cell r="AB135" t="str">
            <v>以实际交易渠道为准</v>
          </cell>
        </row>
        <row r="136">
          <cell r="G136" t="str">
            <v>LU0359202008 ISIN</v>
          </cell>
          <cell r="Y136" t="str">
            <v>以实际交易渠道为准</v>
          </cell>
          <cell r="AB136" t="str">
            <v>以实际交易渠道为准</v>
          </cell>
        </row>
        <row r="137">
          <cell r="G137" t="str">
            <v>LU0359201455 ISIN</v>
          </cell>
          <cell r="Y137" t="str">
            <v>以实际交易渠道为准</v>
          </cell>
          <cell r="AB137" t="str">
            <v>以实际交易渠道为准</v>
          </cell>
        </row>
        <row r="138">
          <cell r="G138" t="str">
            <v>LU0359201026 ISIN</v>
          </cell>
          <cell r="Y138" t="str">
            <v>以实际交易渠道为准</v>
          </cell>
          <cell r="AB138" t="str">
            <v>以实际交易渠道为准</v>
          </cell>
        </row>
        <row r="139">
          <cell r="G139" t="str">
            <v>LU2533723891 ISIN</v>
          </cell>
          <cell r="Y139" t="str">
            <v>以实际交易渠道为准</v>
          </cell>
          <cell r="AB139" t="str">
            <v>以实际交易渠道为准</v>
          </cell>
        </row>
        <row r="140">
          <cell r="G140" t="str">
            <v>LU0359203402 ISIN</v>
          </cell>
          <cell r="Y140" t="str">
            <v>以实际交易渠道为准</v>
          </cell>
          <cell r="AB140" t="str">
            <v>以实际交易渠道为准</v>
          </cell>
        </row>
        <row r="141">
          <cell r="G141" t="str">
            <v>LU0827875773 ISIN</v>
          </cell>
          <cell r="Y141" t="str">
            <v>以实际交易渠道为准</v>
          </cell>
          <cell r="AB141" t="str">
            <v>以实际交易渠道为准</v>
          </cell>
        </row>
        <row r="142">
          <cell r="G142" t="str">
            <v>LU0359204475 ISIN</v>
          </cell>
          <cell r="Y142" t="str">
            <v>以实际交易渠道为准</v>
          </cell>
          <cell r="AB142" t="str">
            <v>以实际交易渠道为准</v>
          </cell>
        </row>
        <row r="143">
          <cell r="G143" t="str">
            <v>LU0827875856 ISIN</v>
          </cell>
          <cell r="Y143" t="str">
            <v>以实际交易渠道为准</v>
          </cell>
          <cell r="AB143" t="str">
            <v>以实际交易渠道为准</v>
          </cell>
        </row>
        <row r="144">
          <cell r="G144" t="str">
            <v>LU0359204129 ISIN</v>
          </cell>
          <cell r="Y144" t="str">
            <v>以实际交易渠道为准</v>
          </cell>
          <cell r="AB144" t="str">
            <v>以实际交易渠道为准</v>
          </cell>
        </row>
        <row r="145">
          <cell r="G145" t="str">
            <v>LU0827876078 ISIN</v>
          </cell>
          <cell r="Y145" t="str">
            <v>以实际交易渠道为准</v>
          </cell>
          <cell r="AB145" t="str">
            <v>以实际交易渠道为准</v>
          </cell>
        </row>
        <row r="146">
          <cell r="G146" t="str">
            <v>LU0827875930 ISIN</v>
          </cell>
          <cell r="Y146" t="str">
            <v>以实际交易渠道为准</v>
          </cell>
          <cell r="AB146" t="str">
            <v>以实际交易渠道为准</v>
          </cell>
        </row>
        <row r="147">
          <cell r="G147" t="str">
            <v>LU0359201612 ISIN</v>
          </cell>
          <cell r="Y147" t="str">
            <v>1:00 pm HKT</v>
          </cell>
          <cell r="AB147" t="str">
            <v>1000 (USD)</v>
          </cell>
        </row>
        <row r="148">
          <cell r="G148" t="str">
            <v>LU2041044095 ISIN</v>
          </cell>
          <cell r="Y148" t="str">
            <v>1:00 pm HKT</v>
          </cell>
          <cell r="AB148" t="str">
            <v>1000 (USD)</v>
          </cell>
        </row>
        <row r="149">
          <cell r="G149" t="str">
            <v>LU1564329545 ISIN</v>
          </cell>
          <cell r="Y149" t="str">
            <v>1:00 pm HKT</v>
          </cell>
          <cell r="AB149" t="str">
            <v>1500 (AUD)</v>
          </cell>
        </row>
        <row r="150">
          <cell r="G150" t="str">
            <v>LU1564329032 ISIN</v>
          </cell>
          <cell r="Y150" t="str">
            <v>以实际交易渠道为准</v>
          </cell>
          <cell r="AB150" t="str">
            <v>以实际交易渠道为准</v>
          </cell>
        </row>
        <row r="151">
          <cell r="G151" t="str">
            <v>LU1697837992 ISIN</v>
          </cell>
          <cell r="Y151" t="str">
            <v>1:00 pm HKT</v>
          </cell>
          <cell r="AB151" t="str">
            <v>8000 (HKD)</v>
          </cell>
        </row>
        <row r="152">
          <cell r="G152" t="str">
            <v>LU1564329115 ISIN</v>
          </cell>
          <cell r="Y152" t="str">
            <v>1:00 pm HKT</v>
          </cell>
          <cell r="AB152" t="str">
            <v>1000 (USD)</v>
          </cell>
        </row>
        <row r="153">
          <cell r="G153" t="str">
            <v>LU1800012988 ISIN</v>
          </cell>
          <cell r="Y153" t="str">
            <v>以实际交易渠道为准</v>
          </cell>
          <cell r="AB153" t="str">
            <v>以实际交易渠道为准</v>
          </cell>
        </row>
        <row r="154">
          <cell r="G154" t="str">
            <v>LU1564329628 ISIN</v>
          </cell>
          <cell r="Y154" t="str">
            <v>以实际交易渠道为准</v>
          </cell>
          <cell r="AB154" t="str">
            <v>以实际交易渠道为准</v>
          </cell>
        </row>
        <row r="155">
          <cell r="G155" t="str">
            <v>LU2655523236 ISIN</v>
          </cell>
          <cell r="Y155" t="str">
            <v>1:00 pm HKT</v>
          </cell>
          <cell r="AB155" t="str">
            <v>100000 (JPY)</v>
          </cell>
        </row>
        <row r="156">
          <cell r="G156" t="str">
            <v>LU1706154686 ISIN</v>
          </cell>
          <cell r="Y156" t="str">
            <v>以实际交易渠道为准</v>
          </cell>
          <cell r="AB156" t="str">
            <v>以实际交易渠道为准</v>
          </cell>
        </row>
        <row r="157">
          <cell r="G157" t="str">
            <v>LU1811366001 ISIN</v>
          </cell>
          <cell r="Y157" t="str">
            <v>以实际交易渠道为准</v>
          </cell>
          <cell r="AB157" t="str">
            <v>以实际交易渠道为准</v>
          </cell>
        </row>
        <row r="158">
          <cell r="G158" t="str">
            <v>LU1564329461 ISIN</v>
          </cell>
          <cell r="Y158" t="str">
            <v>以实际交易渠道为准</v>
          </cell>
          <cell r="AB158" t="str">
            <v>以实际交易渠道为准</v>
          </cell>
        </row>
        <row r="159">
          <cell r="G159" t="str">
            <v>LU1733224965 ISIN</v>
          </cell>
          <cell r="Y159" t="str">
            <v>以实际交易渠道为准</v>
          </cell>
          <cell r="AB159" t="str">
            <v>以实际交易渠道为准</v>
          </cell>
        </row>
        <row r="160">
          <cell r="G160" t="str">
            <v>LU2655523319 ISIN</v>
          </cell>
          <cell r="Y160" t="str">
            <v>以实际交易渠道为准</v>
          </cell>
          <cell r="AB160" t="str">
            <v>以实际交易渠道为准</v>
          </cell>
        </row>
        <row r="161">
          <cell r="G161" t="str">
            <v>LU1811365961 ISIN</v>
          </cell>
          <cell r="Y161" t="str">
            <v>以实际交易渠道为准</v>
          </cell>
          <cell r="AB161" t="str">
            <v>以实际交易渠道为准</v>
          </cell>
        </row>
        <row r="162">
          <cell r="G162" t="str">
            <v>LU1733225004 ISIN</v>
          </cell>
          <cell r="Y162" t="str">
            <v>1:00 pm HKT</v>
          </cell>
          <cell r="AB162" t="str">
            <v>35000 (USD)</v>
          </cell>
        </row>
        <row r="163">
          <cell r="G163" t="str">
            <v>LU2127174873 ISIN</v>
          </cell>
          <cell r="Y163" t="str">
            <v>以实际交易渠道为准</v>
          </cell>
          <cell r="AB163" t="str">
            <v>以实际交易渠道为准</v>
          </cell>
        </row>
        <row r="164">
          <cell r="G164" t="str">
            <v>LU1564329206 ISIN</v>
          </cell>
          <cell r="Y164" t="str">
            <v>以实际交易渠道为准</v>
          </cell>
          <cell r="AB164" t="str">
            <v>以实际交易渠道为准</v>
          </cell>
        </row>
        <row r="165">
          <cell r="G165" t="str">
            <v>LU1811365615 ISIN</v>
          </cell>
          <cell r="Y165" t="str">
            <v>以实际交易渠道为准</v>
          </cell>
          <cell r="AB165" t="str">
            <v>以实际交易渠道为准</v>
          </cell>
        </row>
        <row r="166">
          <cell r="G166" t="str">
            <v>LU1800013010 ISIN</v>
          </cell>
          <cell r="Y166" t="str">
            <v>以实际交易渠道为准</v>
          </cell>
          <cell r="AB166" t="str">
            <v>以实际交易渠道为准</v>
          </cell>
        </row>
        <row r="167">
          <cell r="G167" t="str">
            <v>LU1811365888 ISIN</v>
          </cell>
          <cell r="Y167" t="str">
            <v>以实际交易渠道为准</v>
          </cell>
          <cell r="AB167" t="str">
            <v>以实际交易渠道为准</v>
          </cell>
        </row>
        <row r="168">
          <cell r="G168" t="str">
            <v>LU1940842427 ISIN</v>
          </cell>
          <cell r="Y168" t="str">
            <v>以实际交易渠道为准</v>
          </cell>
          <cell r="AB168" t="str">
            <v>以实际交易渠道为准</v>
          </cell>
        </row>
        <row r="169">
          <cell r="G169" t="str">
            <v>LU1564329388 ISIN</v>
          </cell>
          <cell r="Y169" t="str">
            <v>以实际交易渠道为准</v>
          </cell>
          <cell r="AB169" t="str">
            <v>以实际交易渠道为准</v>
          </cell>
        </row>
        <row r="170">
          <cell r="G170" t="str">
            <v>LU0249410860 ISIN</v>
          </cell>
          <cell r="Y170" t="str">
            <v>1:00 pm HKT</v>
          </cell>
          <cell r="AB170" t="str">
            <v>100000 (JPY)</v>
          </cell>
        </row>
        <row r="171">
          <cell r="G171" t="str">
            <v>LU0940328577 ISIN</v>
          </cell>
          <cell r="Y171" t="str">
            <v>1:00 pm HKT</v>
          </cell>
          <cell r="AB171" t="str">
            <v>1000 (USD)</v>
          </cell>
        </row>
        <row r="172">
          <cell r="G172" t="str">
            <v>LU0212924517 ISIN</v>
          </cell>
          <cell r="Y172" t="str">
            <v>1:00 pm HKT</v>
          </cell>
          <cell r="AB172" t="str">
            <v>1000 (USD)</v>
          </cell>
        </row>
        <row r="173">
          <cell r="G173" t="str">
            <v>LU0255399239 ISIN</v>
          </cell>
          <cell r="Y173" t="str">
            <v>以实际交易渠道为准</v>
          </cell>
          <cell r="AB173" t="str">
            <v>以实际交易渠道为准</v>
          </cell>
        </row>
        <row r="174">
          <cell r="G174" t="str">
            <v>LU0236176334 ISIN</v>
          </cell>
          <cell r="Y174" t="str">
            <v>以实际交易渠道为准</v>
          </cell>
          <cell r="AB174" t="str">
            <v>以实际交易渠道为准</v>
          </cell>
        </row>
        <row r="175">
          <cell r="G175" t="str">
            <v>LU0249411082 ISIN</v>
          </cell>
          <cell r="Y175" t="str">
            <v>以实际交易渠道为准</v>
          </cell>
          <cell r="AB175" t="str">
            <v>以实际交易渠道为准</v>
          </cell>
        </row>
        <row r="176">
          <cell r="G176" t="str">
            <v>LU0212925241 ISIN</v>
          </cell>
          <cell r="Y176" t="str">
            <v>以实际交易渠道为准</v>
          </cell>
          <cell r="AB176" t="str">
            <v>以实际交易渠道为准</v>
          </cell>
        </row>
        <row r="177">
          <cell r="G177" t="str">
            <v>LU0212924863 ISIN</v>
          </cell>
          <cell r="Y177" t="str">
            <v>以实际交易渠道为准</v>
          </cell>
          <cell r="AB177" t="str">
            <v>以实际交易渠道为准</v>
          </cell>
        </row>
        <row r="178">
          <cell r="G178" t="str">
            <v>LU0827883447 ISIN</v>
          </cell>
          <cell r="Y178" t="str">
            <v>以实际交易渠道为准</v>
          </cell>
          <cell r="AB178" t="str">
            <v>以实际交易渠道为准</v>
          </cell>
        </row>
        <row r="179">
          <cell r="G179" t="str">
            <v>LU0827883520 ISIN</v>
          </cell>
          <cell r="Y179" t="str">
            <v>以实际交易渠道为准</v>
          </cell>
          <cell r="AB179" t="str">
            <v>以实际交易渠道为准</v>
          </cell>
        </row>
        <row r="180">
          <cell r="G180" t="str">
            <v>LU0827883793 ISIN</v>
          </cell>
          <cell r="Y180" t="str">
            <v>以实际交易渠道为准</v>
          </cell>
          <cell r="AB180" t="str">
            <v>以实际交易渠道为准</v>
          </cell>
        </row>
        <row r="181">
          <cell r="G181" t="str">
            <v>LU0827883363 ISIN</v>
          </cell>
          <cell r="Y181" t="str">
            <v>以实际交易渠道为准</v>
          </cell>
          <cell r="AB181" t="str">
            <v>以实际交易渠道为准</v>
          </cell>
        </row>
        <row r="182">
          <cell r="G182" t="str">
            <v>LU1711226867 ISIN</v>
          </cell>
          <cell r="Y182" t="str">
            <v>1:00 pm HKT</v>
          </cell>
          <cell r="AB182" t="str">
            <v>8000 (HKD)</v>
          </cell>
        </row>
        <row r="183">
          <cell r="G183" t="str">
            <v>LU1711226354 ISIN</v>
          </cell>
          <cell r="Y183" t="str">
            <v>1:00 pm HKT</v>
          </cell>
          <cell r="AB183" t="str">
            <v>1000 (USD)</v>
          </cell>
        </row>
        <row r="184">
          <cell r="G184" t="str">
            <v>LU1711226438 ISIN</v>
          </cell>
          <cell r="Y184" t="str">
            <v>以实际交易渠道为准</v>
          </cell>
          <cell r="AB184" t="str">
            <v>以实际交易渠道为准</v>
          </cell>
        </row>
        <row r="185">
          <cell r="G185" t="str">
            <v>LU1711227162 ISIN</v>
          </cell>
          <cell r="Y185" t="str">
            <v>以实际交易渠道为准</v>
          </cell>
          <cell r="AB185" t="str">
            <v>以实际交易渠道为准</v>
          </cell>
        </row>
        <row r="186">
          <cell r="G186" t="str">
            <v>LU1711227089 ISIN</v>
          </cell>
          <cell r="Y186" t="str">
            <v>以实际交易渠道为准</v>
          </cell>
          <cell r="AB186" t="str">
            <v>以实际交易渠道为准</v>
          </cell>
        </row>
        <row r="187">
          <cell r="G187" t="str">
            <v>LU1711226941 ISIN</v>
          </cell>
          <cell r="Y187" t="str">
            <v>以实际交易渠道为准</v>
          </cell>
          <cell r="AB187" t="str">
            <v>以实际交易渠道为准</v>
          </cell>
        </row>
        <row r="188">
          <cell r="G188" t="str">
            <v>LU1802242203 ISIN</v>
          </cell>
          <cell r="Y188" t="str">
            <v>以实际交易渠道为准</v>
          </cell>
          <cell r="AB188" t="str">
            <v>以实际交易渠道为准</v>
          </cell>
        </row>
        <row r="189">
          <cell r="G189" t="str">
            <v>LU0524291456 ISIN</v>
          </cell>
          <cell r="Y189" t="str">
            <v>以实际交易渠道为准</v>
          </cell>
          <cell r="AB189" t="str">
            <v>以实际交易渠道为准</v>
          </cell>
        </row>
        <row r="190">
          <cell r="G190" t="str">
            <v>LU0871578497 ISIN</v>
          </cell>
          <cell r="Y190" t="str">
            <v>以实际交易渠道为准</v>
          </cell>
          <cell r="AB190" t="str">
            <v>以实际交易渠道为准</v>
          </cell>
        </row>
        <row r="191">
          <cell r="G191" t="str">
            <v>LU0770104676 ISIN</v>
          </cell>
          <cell r="Y191" t="str">
            <v>以实际交易渠道为准</v>
          </cell>
          <cell r="AB191" t="str">
            <v>以实际交易渠道为准</v>
          </cell>
        </row>
        <row r="192">
          <cell r="G192" t="str">
            <v>LU0798789102 ISIN</v>
          </cell>
          <cell r="Y192" t="str">
            <v>以实际交易渠道为准</v>
          </cell>
          <cell r="AB192" t="str">
            <v>以实际交易渠道为准</v>
          </cell>
        </row>
        <row r="193">
          <cell r="G193" t="str">
            <v>LU0798789284 ISIN</v>
          </cell>
          <cell r="Y193" t="str">
            <v>以实际交易渠道为准</v>
          </cell>
          <cell r="AB193" t="str">
            <v>以实际交易渠道为准</v>
          </cell>
        </row>
        <row r="194">
          <cell r="G194" t="str">
            <v>LU1086681993 ISIN</v>
          </cell>
          <cell r="Y194" t="str">
            <v>以实际交易渠道为准</v>
          </cell>
          <cell r="AB194" t="str">
            <v>以实际交易渠道为准</v>
          </cell>
        </row>
        <row r="195">
          <cell r="G195" t="str">
            <v>LU0780247044 ISIN</v>
          </cell>
          <cell r="Y195" t="str">
            <v>以实际交易渠道为准</v>
          </cell>
          <cell r="AB195" t="str">
            <v>以实际交易渠道为准</v>
          </cell>
        </row>
        <row r="196">
          <cell r="G196" t="str">
            <v>LU1819532257 ISIN</v>
          </cell>
          <cell r="Y196" t="str">
            <v>1:00 pm HKT</v>
          </cell>
          <cell r="AB196" t="str">
            <v>8000 (HKD)</v>
          </cell>
        </row>
        <row r="197">
          <cell r="G197" t="str">
            <v>LU1819532174 ISIN</v>
          </cell>
          <cell r="Y197" t="str">
            <v>1:00 pm HKT</v>
          </cell>
          <cell r="AB197" t="str">
            <v>1000 (USD)</v>
          </cell>
        </row>
        <row r="198">
          <cell r="G198" t="str">
            <v>LU1819532331 ISIN</v>
          </cell>
          <cell r="Y198" t="str">
            <v>以实际交易渠道为准</v>
          </cell>
          <cell r="AB198" t="str">
            <v>以实际交易渠道为准</v>
          </cell>
        </row>
        <row r="199">
          <cell r="G199" t="str">
            <v>LU2639850283 ISIN</v>
          </cell>
          <cell r="Y199" t="str">
            <v>以实际交易渠道为准</v>
          </cell>
          <cell r="AB199" t="str">
            <v>以实际交易渠道为准</v>
          </cell>
        </row>
        <row r="200">
          <cell r="G200" t="str">
            <v>LU1912829493 ISIN</v>
          </cell>
          <cell r="Y200" t="str">
            <v>以实际交易渠道为准</v>
          </cell>
          <cell r="AB200" t="str">
            <v>以实际交易渠道为准</v>
          </cell>
        </row>
        <row r="201">
          <cell r="G201" t="str">
            <v>LU1819531796 ISIN</v>
          </cell>
          <cell r="Y201" t="str">
            <v>1:00 pm HKT</v>
          </cell>
          <cell r="AB201" t="str">
            <v>8000 (HKD)</v>
          </cell>
        </row>
        <row r="202">
          <cell r="G202" t="str">
            <v>LU1560771195 ISIN</v>
          </cell>
          <cell r="Y202" t="str">
            <v>1:00 pm HKT</v>
          </cell>
          <cell r="AB202" t="str">
            <v>1000 (USD)</v>
          </cell>
        </row>
        <row r="203">
          <cell r="G203" t="str">
            <v>LU0468326631 ISIN</v>
          </cell>
          <cell r="Y203" t="str">
            <v>1:00 pm HKT</v>
          </cell>
          <cell r="AB203" t="str">
            <v>1000 (AUD)</v>
          </cell>
        </row>
        <row r="204">
          <cell r="G204" t="str">
            <v>LU0308772762 ISIN</v>
          </cell>
          <cell r="Y204" t="str">
            <v>1:00 pm HKT</v>
          </cell>
          <cell r="AB204" t="str">
            <v>1500 (SGD)</v>
          </cell>
        </row>
        <row r="205">
          <cell r="G205" t="str">
            <v>LU0072462426 ISIN</v>
          </cell>
          <cell r="Y205" t="str">
            <v>1:00 pm HKT</v>
          </cell>
          <cell r="AB205" t="str">
            <v>1000 (USD)</v>
          </cell>
        </row>
        <row r="206">
          <cell r="G206" t="str">
            <v>LU0238689110 ISIN</v>
          </cell>
          <cell r="Y206" t="str">
            <v>1:00 pm HKT</v>
          </cell>
          <cell r="AB206" t="str">
            <v>1000 (USD)</v>
          </cell>
        </row>
        <row r="207">
          <cell r="G207" t="str">
            <v>LU0871640040 ISIN</v>
          </cell>
          <cell r="Y207" t="str">
            <v>1:00 pm HKT</v>
          </cell>
          <cell r="AB207" t="str">
            <v>1500 (AUD)</v>
          </cell>
        </row>
        <row r="208">
          <cell r="G208" t="str">
            <v>LU0567554463 ISIN</v>
          </cell>
          <cell r="Y208" t="str">
            <v>1:00 pm HKT</v>
          </cell>
          <cell r="AB208" t="str">
            <v>1000 (GBP)</v>
          </cell>
        </row>
        <row r="209">
          <cell r="G209" t="str">
            <v>LU0784402520 ISIN</v>
          </cell>
          <cell r="Y209" t="str">
            <v>1:00 pm HKT</v>
          </cell>
          <cell r="AB209" t="str">
            <v>8000 (HKD)</v>
          </cell>
        </row>
        <row r="210">
          <cell r="G210" t="str">
            <v>LU1919856135 ISIN</v>
          </cell>
          <cell r="Y210" t="str">
            <v>1:00 pm HKT</v>
          </cell>
          <cell r="AB210" t="str">
            <v>8000 (CNY)</v>
          </cell>
        </row>
        <row r="211">
          <cell r="G211" t="str">
            <v>LU0171284937 ISIN</v>
          </cell>
          <cell r="Y211" t="str">
            <v>1:00 pm HKT</v>
          </cell>
          <cell r="AB211" t="str">
            <v>1000 (USD)</v>
          </cell>
        </row>
        <row r="212">
          <cell r="G212" t="str">
            <v>LU0172401969 ISIN</v>
          </cell>
          <cell r="Y212" t="str">
            <v>1:00 pm HKT</v>
          </cell>
          <cell r="AB212" t="str">
            <v>1000 (USD)</v>
          </cell>
        </row>
        <row r="213">
          <cell r="G213" t="str">
            <v>LU0764618640 ISIN</v>
          </cell>
          <cell r="Y213" t="str">
            <v>1:00 pm HKT</v>
          </cell>
          <cell r="AB213" t="str">
            <v>1000 (USD)</v>
          </cell>
        </row>
        <row r="214">
          <cell r="G214" t="str">
            <v>LU1003077663 ISIN</v>
          </cell>
          <cell r="Y214" t="str">
            <v>1:00 pm HKT</v>
          </cell>
          <cell r="AB214" t="str">
            <v>1000 (GBP)</v>
          </cell>
        </row>
        <row r="215">
          <cell r="G215" t="str">
            <v>LU0784385840 ISIN</v>
          </cell>
          <cell r="Y215" t="str">
            <v>1:00 pm HKT</v>
          </cell>
          <cell r="AB215" t="str">
            <v>1000 (USD)</v>
          </cell>
        </row>
        <row r="216">
          <cell r="G216" t="str">
            <v>LU0784384876 ISIN</v>
          </cell>
          <cell r="Y216" t="str">
            <v>1:00 pm HKT</v>
          </cell>
          <cell r="AB216" t="str">
            <v>1000 (USD)</v>
          </cell>
        </row>
        <row r="217">
          <cell r="G217" t="str">
            <v>LU0612318385 ISIN</v>
          </cell>
          <cell r="Y217" t="str">
            <v>1:00 pm HKT</v>
          </cell>
          <cell r="AB217" t="str">
            <v>1000 (USD)</v>
          </cell>
        </row>
        <row r="218">
          <cell r="G218" t="str">
            <v>LU1861215975 ISIN</v>
          </cell>
          <cell r="Y218" t="str">
            <v>1:00 pm HKT</v>
          </cell>
          <cell r="AB218" t="str">
            <v>1000 (USD)</v>
          </cell>
        </row>
        <row r="219">
          <cell r="G219" t="str">
            <v>LU2400291972 ISIN</v>
          </cell>
          <cell r="Y219" t="str">
            <v>以实际交易渠道为准</v>
          </cell>
          <cell r="AB219" t="str">
            <v>以实际交易渠道为准</v>
          </cell>
        </row>
        <row r="220">
          <cell r="G220" t="str">
            <v>LU1861216940 ISIN</v>
          </cell>
          <cell r="Y220" t="str">
            <v>以实际交易渠道为准</v>
          </cell>
          <cell r="AB220" t="str">
            <v>以实际交易渠道为准</v>
          </cell>
        </row>
        <row r="221">
          <cell r="G221" t="str">
            <v>LU2465791643 ISIN</v>
          </cell>
          <cell r="Y221" t="str">
            <v>以实际交易渠道为准</v>
          </cell>
          <cell r="AB221" t="str">
            <v>以实际交易渠道为准</v>
          </cell>
        </row>
        <row r="222">
          <cell r="G222" t="str">
            <v>LU2310089771 ISIN</v>
          </cell>
          <cell r="Y222" t="str">
            <v>以实际交易渠道为准</v>
          </cell>
          <cell r="AB222" t="str">
            <v>以实际交易渠道为准</v>
          </cell>
        </row>
        <row r="223">
          <cell r="G223" t="str">
            <v>LU2290526677 ISIN</v>
          </cell>
          <cell r="Y223" t="str">
            <v>以实际交易渠道为准</v>
          </cell>
          <cell r="AB223" t="str">
            <v>以实际交易渠道为准</v>
          </cell>
        </row>
        <row r="224">
          <cell r="G224" t="str">
            <v>LU1861216510 ISIN</v>
          </cell>
          <cell r="Y224" t="str">
            <v>以实际交易渠道为准</v>
          </cell>
          <cell r="AB224" t="str">
            <v>以实际交易渠道为准</v>
          </cell>
        </row>
        <row r="225">
          <cell r="G225" t="str">
            <v>LU2310089698 ISIN</v>
          </cell>
          <cell r="Y225" t="str">
            <v>以实际交易渠道为准</v>
          </cell>
          <cell r="AB225" t="str">
            <v>以实际交易渠道为准</v>
          </cell>
        </row>
        <row r="226">
          <cell r="G226" t="str">
            <v>LU2290526834 ISIN</v>
          </cell>
          <cell r="Y226" t="str">
            <v>以实际交易渠道为准</v>
          </cell>
          <cell r="AB226" t="str">
            <v>以实际交易渠道为准</v>
          </cell>
        </row>
        <row r="227">
          <cell r="G227" t="str">
            <v>LU2465791726 ISIN</v>
          </cell>
          <cell r="Y227" t="str">
            <v>以实际交易渠道为准</v>
          </cell>
          <cell r="AB227" t="str">
            <v>以实际交易渠道为准</v>
          </cell>
        </row>
        <row r="228">
          <cell r="G228" t="str">
            <v>LU1861220033 ISIN</v>
          </cell>
          <cell r="Y228" t="str">
            <v>以实际交易渠道为准</v>
          </cell>
          <cell r="AB228" t="str">
            <v>以实际交易渠道为准</v>
          </cell>
        </row>
        <row r="229">
          <cell r="G229" t="str">
            <v>LU2398791959 ISIN</v>
          </cell>
          <cell r="Y229" t="str">
            <v>以实际交易渠道为准</v>
          </cell>
          <cell r="AB229" t="str">
            <v>以实际交易渠道为准</v>
          </cell>
        </row>
        <row r="230">
          <cell r="G230" t="str">
            <v>LU2360107168 ISIN</v>
          </cell>
          <cell r="Y230" t="str">
            <v>以实际交易渠道为准</v>
          </cell>
          <cell r="AB230" t="str">
            <v>以实际交易渠道为准</v>
          </cell>
        </row>
        <row r="231">
          <cell r="G231" t="str">
            <v>LU2533724949 ISIN</v>
          </cell>
          <cell r="Y231" t="str">
            <v>以实际交易渠道为准</v>
          </cell>
          <cell r="AB231" t="str">
            <v>以实际交易渠道为准</v>
          </cell>
        </row>
        <row r="232">
          <cell r="G232" t="str">
            <v>LU2641782664 ISIN</v>
          </cell>
          <cell r="Y232" t="str">
            <v>以实际交易渠道为准</v>
          </cell>
          <cell r="AB232" t="str">
            <v>以实际交易渠道为准</v>
          </cell>
        </row>
        <row r="233">
          <cell r="G233" t="str">
            <v>LU1917164854 ISIN</v>
          </cell>
          <cell r="Y233" t="str">
            <v>以实际交易渠道为准</v>
          </cell>
          <cell r="AB233" t="str">
            <v>以实际交易渠道为准</v>
          </cell>
        </row>
        <row r="234">
          <cell r="G234" t="str">
            <v>LU2237457416 ISIN</v>
          </cell>
          <cell r="Y234" t="str">
            <v>以实际交易渠道为准</v>
          </cell>
          <cell r="AB234" t="str">
            <v>以实际交易渠道为准</v>
          </cell>
        </row>
        <row r="235">
          <cell r="G235" t="str">
            <v>LU1861216197 ISIN</v>
          </cell>
          <cell r="Y235" t="str">
            <v>以实际交易渠道为准</v>
          </cell>
          <cell r="AB235" t="str">
            <v>以实际交易渠道为准</v>
          </cell>
        </row>
        <row r="236">
          <cell r="G236" t="str">
            <v>LU2290526594 ISIN</v>
          </cell>
          <cell r="Y236" t="str">
            <v>以实际交易渠道为准</v>
          </cell>
          <cell r="AB236" t="str">
            <v>以实际交易渠道为准</v>
          </cell>
        </row>
        <row r="237">
          <cell r="G237" t="str">
            <v>LU1861216601 ISIN</v>
          </cell>
          <cell r="Y237" t="str">
            <v>以实际交易渠道为准</v>
          </cell>
          <cell r="AB237" t="str">
            <v>以实际交易渠道为准</v>
          </cell>
        </row>
        <row r="238">
          <cell r="G238" t="str">
            <v>LU1861216866 ISIN</v>
          </cell>
          <cell r="Y238" t="str">
            <v>以实际交易渠道为准</v>
          </cell>
          <cell r="AB238" t="str">
            <v>以实际交易渠道为准</v>
          </cell>
        </row>
        <row r="239">
          <cell r="G239" t="str">
            <v>LU2290526321 ISIN</v>
          </cell>
          <cell r="Y239" t="str">
            <v>以实际交易渠道为准</v>
          </cell>
          <cell r="AB239" t="str">
            <v>以实际交易渠道为准</v>
          </cell>
        </row>
        <row r="240">
          <cell r="G240" t="str">
            <v>LU2298322129 ISIN</v>
          </cell>
          <cell r="Y240" t="str">
            <v>1:00 pm HKT</v>
          </cell>
          <cell r="AB240" t="str">
            <v>8000 (HKD)</v>
          </cell>
        </row>
        <row r="241">
          <cell r="G241" t="str">
            <v>LU0124384867 ISIN</v>
          </cell>
          <cell r="Y241" t="str">
            <v>1:00 pm HKT</v>
          </cell>
          <cell r="AB241" t="str">
            <v>1000 (USD)</v>
          </cell>
        </row>
        <row r="242">
          <cell r="G242" t="str">
            <v>LU0171289902 ISIN</v>
          </cell>
          <cell r="Y242" t="str">
            <v>以实际交易渠道为准</v>
          </cell>
          <cell r="AB242" t="str">
            <v>以实际交易渠道为准</v>
          </cell>
        </row>
        <row r="243">
          <cell r="G243" t="str">
            <v>LU2298321584 ISIN</v>
          </cell>
          <cell r="Y243" t="str">
            <v>以实际交易渠道为准</v>
          </cell>
          <cell r="AB243" t="str">
            <v>以实际交易渠道为准</v>
          </cell>
        </row>
        <row r="244">
          <cell r="G244" t="str">
            <v>LU2298321741 ISIN</v>
          </cell>
          <cell r="Y244" t="str">
            <v>以实际交易渠道为准</v>
          </cell>
          <cell r="AB244" t="str">
            <v>以实际交易渠道为准</v>
          </cell>
        </row>
        <row r="245">
          <cell r="G245" t="str">
            <v>LU2298322392 ISIN</v>
          </cell>
          <cell r="Y245" t="str">
            <v>以实际交易渠道为准</v>
          </cell>
          <cell r="AB245" t="str">
            <v>以实际交易渠道为准</v>
          </cell>
        </row>
        <row r="246">
          <cell r="G246" t="str">
            <v>LU1822773807 ISIN</v>
          </cell>
          <cell r="Y246" t="str">
            <v>以实际交易渠道为准</v>
          </cell>
          <cell r="AB246" t="str">
            <v>以实际交易渠道为准</v>
          </cell>
        </row>
        <row r="247">
          <cell r="G247" t="str">
            <v>LU2298321824 ISIN</v>
          </cell>
          <cell r="Y247" t="str">
            <v>以实际交易渠道为准</v>
          </cell>
          <cell r="AB247" t="str">
            <v>以实际交易渠道为准</v>
          </cell>
        </row>
        <row r="248">
          <cell r="G248" t="str">
            <v>LU2298322046 ISIN</v>
          </cell>
          <cell r="Y248" t="str">
            <v>以实际交易渠道为准</v>
          </cell>
          <cell r="AB248" t="str">
            <v>以实际交易渠道为准</v>
          </cell>
        </row>
        <row r="249">
          <cell r="G249" t="str">
            <v>LU1978683503 ISIN</v>
          </cell>
          <cell r="Y249" t="str">
            <v>以实际交易渠道为准</v>
          </cell>
          <cell r="AB249" t="str">
            <v>以实际交易渠道为准</v>
          </cell>
        </row>
        <row r="250">
          <cell r="G250" t="str">
            <v>LU0408221868 ISIN</v>
          </cell>
          <cell r="Y250" t="str">
            <v>以实际交易渠道为准</v>
          </cell>
          <cell r="AB250" t="str">
            <v>以实际交易渠道为准</v>
          </cell>
        </row>
        <row r="251">
          <cell r="G251" t="str">
            <v>LU0204063720 ISIN</v>
          </cell>
          <cell r="Y251" t="str">
            <v>以实际交易渠道为准</v>
          </cell>
          <cell r="AB251" t="str">
            <v>以实际交易渠道为准</v>
          </cell>
        </row>
        <row r="252">
          <cell r="G252" t="str">
            <v>LU0724618433 ISIN</v>
          </cell>
          <cell r="Y252" t="str">
            <v>以实际交易渠道为准</v>
          </cell>
          <cell r="AB252" t="str">
            <v>以实际交易渠道为准</v>
          </cell>
        </row>
        <row r="253">
          <cell r="G253" t="str">
            <v>LU2533724782 ISIN</v>
          </cell>
          <cell r="Y253" t="str">
            <v>以实际交易渠道为准</v>
          </cell>
          <cell r="AB253" t="str">
            <v>以实际交易渠道为准</v>
          </cell>
        </row>
        <row r="254">
          <cell r="G254" t="str">
            <v>LU0331286574 ISIN</v>
          </cell>
          <cell r="Y254" t="str">
            <v>以实际交易渠道为准</v>
          </cell>
          <cell r="AB254" t="str">
            <v>以实际交易渠道为准</v>
          </cell>
        </row>
        <row r="255">
          <cell r="G255" t="str">
            <v>LU0147411861 ISIN</v>
          </cell>
          <cell r="Y255" t="str">
            <v>以实际交易渠道为准</v>
          </cell>
          <cell r="AB255" t="str">
            <v>以实际交易渠道为准</v>
          </cell>
        </row>
        <row r="256">
          <cell r="G256" t="str">
            <v>LU0252964944 ISIN</v>
          </cell>
          <cell r="Y256" t="str">
            <v>以实际交易渠道为准</v>
          </cell>
          <cell r="AB256" t="str">
            <v>以实际交易渠道为准</v>
          </cell>
        </row>
        <row r="257">
          <cell r="G257" t="str">
            <v>LU0252969661 ISIN</v>
          </cell>
          <cell r="Y257" t="str">
            <v>以实际交易渠道为准</v>
          </cell>
          <cell r="AB257" t="str">
            <v>以实际交易渠道为准</v>
          </cell>
        </row>
        <row r="258">
          <cell r="G258" t="str">
            <v>LU2419774711 ISIN</v>
          </cell>
          <cell r="Y258" t="str">
            <v>以实际交易渠道为准</v>
          </cell>
          <cell r="AB258" t="str">
            <v>以实际交易渠道为准</v>
          </cell>
        </row>
        <row r="259">
          <cell r="G259" t="str">
            <v>LU0827885574 ISIN</v>
          </cell>
          <cell r="Y259" t="str">
            <v>以实际交易渠道为准</v>
          </cell>
          <cell r="AB259" t="str">
            <v>以实际交易渠道为准</v>
          </cell>
        </row>
        <row r="260">
          <cell r="G260" t="str">
            <v>LU0435534705 ISIN</v>
          </cell>
          <cell r="Y260" t="str">
            <v>以实际交易渠道为准</v>
          </cell>
          <cell r="AB260" t="str">
            <v>以实际交易渠道为准</v>
          </cell>
        </row>
        <row r="261">
          <cell r="G261" t="str">
            <v>LU1116320901 ISIN</v>
          </cell>
          <cell r="Y261" t="str">
            <v>1:00 pm HKT</v>
          </cell>
          <cell r="AB261" t="str">
            <v>8000 (HKD)</v>
          </cell>
        </row>
        <row r="262">
          <cell r="G262" t="str">
            <v>LU1116320737 ISIN</v>
          </cell>
          <cell r="Y262" t="str">
            <v>1:00 pm HKT</v>
          </cell>
          <cell r="AB262" t="str">
            <v>1000 (USD)</v>
          </cell>
        </row>
        <row r="263">
          <cell r="G263" t="str">
            <v>LU0072461881 ISIN</v>
          </cell>
          <cell r="Y263" t="str">
            <v>1:00 pm HKT</v>
          </cell>
          <cell r="AB263" t="str">
            <v>1000 (USD)</v>
          </cell>
        </row>
        <row r="264">
          <cell r="G264" t="str">
            <v>LU0871640396 ISIN</v>
          </cell>
          <cell r="Y264" t="str">
            <v>1:00 pm HKT</v>
          </cell>
          <cell r="AB264" t="str">
            <v>1000 (AUD)</v>
          </cell>
        </row>
        <row r="265">
          <cell r="G265" t="str">
            <v>LU0764619531 ISIN</v>
          </cell>
          <cell r="Y265" t="str">
            <v>1:00 pm HKT</v>
          </cell>
          <cell r="AB265" t="str">
            <v>8000 (HKD)</v>
          </cell>
        </row>
        <row r="266">
          <cell r="G266" t="str">
            <v>LU0738912566 ISIN</v>
          </cell>
          <cell r="Y266" t="str">
            <v>1:00 pm HKT</v>
          </cell>
          <cell r="AB266" t="str">
            <v>1000 (USD)</v>
          </cell>
        </row>
        <row r="267">
          <cell r="G267" t="str">
            <v>LU0172419748 ISIN</v>
          </cell>
          <cell r="Y267" t="str">
            <v>1:00 pm HKT</v>
          </cell>
          <cell r="AB267" t="str">
            <v>1000 (USD)</v>
          </cell>
        </row>
        <row r="268">
          <cell r="G268" t="str">
            <v>LU0171293334 ISIN</v>
          </cell>
          <cell r="Y268" t="str">
            <v>1:00 pm HKT</v>
          </cell>
          <cell r="AB268" t="str">
            <v>1000 (USD)</v>
          </cell>
        </row>
        <row r="269">
          <cell r="G269" t="str">
            <v>LU1023058172 ISIN</v>
          </cell>
          <cell r="Y269" t="str">
            <v>1:00 pm HKT</v>
          </cell>
          <cell r="AB269" t="str">
            <v>1500 (AUD)</v>
          </cell>
        </row>
        <row r="270">
          <cell r="G270" t="str">
            <v>LU0122376428 ISIN</v>
          </cell>
          <cell r="Y270" t="str">
            <v>1:00 pm HKT</v>
          </cell>
          <cell r="AB270" t="str">
            <v>1000 (USD)</v>
          </cell>
        </row>
        <row r="271">
          <cell r="G271" t="str">
            <v>LU0171301533 ISIN</v>
          </cell>
          <cell r="Y271" t="str">
            <v>以实际交易渠道为准</v>
          </cell>
          <cell r="AB271" t="str">
            <v>以实际交易渠道为准</v>
          </cell>
        </row>
        <row r="272">
          <cell r="G272" t="str">
            <v>LU0589470672 ISIN</v>
          </cell>
          <cell r="Y272" t="str">
            <v>以实际交易渠道为准</v>
          </cell>
          <cell r="AB272" t="str">
            <v>以实际交易渠道为准</v>
          </cell>
        </row>
        <row r="273">
          <cell r="G273" t="str">
            <v>LU0326422176 ISIN</v>
          </cell>
          <cell r="Y273" t="str">
            <v>以实际交易渠道为准</v>
          </cell>
          <cell r="AB273" t="str">
            <v>以实际交易渠道为准</v>
          </cell>
        </row>
        <row r="274">
          <cell r="G274" t="str">
            <v>LU0788109394 ISIN</v>
          </cell>
          <cell r="Y274" t="str">
            <v>以实际交易渠道为准</v>
          </cell>
          <cell r="AB274" t="str">
            <v>以实际交易渠道为准</v>
          </cell>
        </row>
        <row r="275">
          <cell r="G275" t="str">
            <v>LU0368265418 ISIN</v>
          </cell>
          <cell r="Y275" t="str">
            <v>以实际交易渠道为准</v>
          </cell>
          <cell r="AB275" t="str">
            <v>以实际交易渠道为准</v>
          </cell>
        </row>
        <row r="276">
          <cell r="G276" t="str">
            <v>LU0408222247 ISIN</v>
          </cell>
          <cell r="Y276" t="str">
            <v>以实际交易渠道为准</v>
          </cell>
          <cell r="AB276" t="str">
            <v>以实际交易渠道为准</v>
          </cell>
        </row>
        <row r="277">
          <cell r="G277" t="str">
            <v>LU0204068364 ISIN</v>
          </cell>
          <cell r="Y277" t="str">
            <v>以实际交易渠道为准</v>
          </cell>
          <cell r="AB277" t="str">
            <v>以实际交易渠道为准</v>
          </cell>
        </row>
        <row r="278">
          <cell r="G278" t="str">
            <v>LU2533724600 ISIN</v>
          </cell>
          <cell r="Y278" t="str">
            <v>以实际交易渠道为准</v>
          </cell>
          <cell r="AB278" t="str">
            <v>以实际交易渠道为准</v>
          </cell>
        </row>
        <row r="279">
          <cell r="G279" t="str">
            <v>LU0331289248 ISIN</v>
          </cell>
          <cell r="Y279" t="str">
            <v>以实际交易渠道为准</v>
          </cell>
          <cell r="AB279" t="str">
            <v>以实际交易渠道为准</v>
          </cell>
        </row>
        <row r="280">
          <cell r="G280" t="str">
            <v>LU0147400070 ISIN</v>
          </cell>
          <cell r="Y280" t="str">
            <v>以实际交易渠道为准</v>
          </cell>
          <cell r="AB280" t="str">
            <v>以实际交易渠道为准</v>
          </cell>
        </row>
        <row r="281">
          <cell r="G281" t="str">
            <v>LU0326422259 ISIN</v>
          </cell>
          <cell r="Y281" t="str">
            <v>以实际交易渠道为准</v>
          </cell>
          <cell r="AB281" t="str">
            <v>以实际交易渠道为准</v>
          </cell>
        </row>
        <row r="282">
          <cell r="G282" t="str">
            <v>LU0252963896 ISIN</v>
          </cell>
          <cell r="Y282" t="str">
            <v>以实际交易渠道为准</v>
          </cell>
          <cell r="AB282" t="str">
            <v>以实际交易渠道为准</v>
          </cell>
        </row>
        <row r="283">
          <cell r="G283" t="str">
            <v>LU0252969075 ISIN</v>
          </cell>
          <cell r="Y283" t="str">
            <v>以实际交易渠道为准</v>
          </cell>
          <cell r="AB283" t="str">
            <v>以实际交易渠道为准</v>
          </cell>
        </row>
        <row r="284">
          <cell r="G284" t="str">
            <v>LU0827888834 ISIN</v>
          </cell>
          <cell r="Y284" t="str">
            <v>以实际交易渠道为准</v>
          </cell>
          <cell r="AB284" t="str">
            <v>以实际交易渠道为准</v>
          </cell>
        </row>
        <row r="285">
          <cell r="G285" t="str">
            <v>LU0326422333 ISIN</v>
          </cell>
          <cell r="Y285" t="str">
            <v>以实际交易渠道为准</v>
          </cell>
          <cell r="AB285" t="str">
            <v>以实际交易渠道为准</v>
          </cell>
        </row>
        <row r="286">
          <cell r="G286" t="str">
            <v>LU0827888677 ISIN</v>
          </cell>
          <cell r="Y286" t="str">
            <v>以实际交易渠道为准</v>
          </cell>
          <cell r="AB286" t="str">
            <v>以实际交易渠道为准</v>
          </cell>
        </row>
        <row r="287">
          <cell r="G287" t="str">
            <v>LU0630472362 ISIN</v>
          </cell>
          <cell r="Y287" t="str">
            <v>以实际交易渠道为准</v>
          </cell>
          <cell r="AB287" t="str">
            <v>以实际交易渠道为准</v>
          </cell>
        </row>
        <row r="288">
          <cell r="G288" t="str">
            <v>LU0827888750 ISIN</v>
          </cell>
          <cell r="Y288" t="str">
            <v>以实际交易渠道为准</v>
          </cell>
          <cell r="AB288" t="str">
            <v>以实际交易渠道为准</v>
          </cell>
        </row>
        <row r="289">
          <cell r="G289" t="str">
            <v>LU0106831901 ISIN</v>
          </cell>
          <cell r="Y289" t="str">
            <v>1:00 pm HKT</v>
          </cell>
          <cell r="AB289" t="str">
            <v>1000 (USD)</v>
          </cell>
        </row>
        <row r="290">
          <cell r="G290" t="str">
            <v>LU1023058768 ISIN</v>
          </cell>
          <cell r="Y290" t="str">
            <v>1:00 pm HKT</v>
          </cell>
          <cell r="AB290" t="str">
            <v>1500 (AUD)</v>
          </cell>
        </row>
        <row r="291">
          <cell r="G291" t="str">
            <v>LU0326422689 ISIN</v>
          </cell>
          <cell r="Y291" t="str">
            <v>以实际交易渠道为准</v>
          </cell>
          <cell r="AB291" t="str">
            <v>以实际交易渠道为准</v>
          </cell>
        </row>
        <row r="292">
          <cell r="G292" t="str">
            <v>LU0788108826 ISIN</v>
          </cell>
          <cell r="Y292" t="str">
            <v>1:00 pm HKT</v>
          </cell>
          <cell r="AB292" t="str">
            <v>8000 (HKD)</v>
          </cell>
        </row>
        <row r="293">
          <cell r="G293" t="str">
            <v>LU0055631609 ISIN</v>
          </cell>
          <cell r="Y293" t="str">
            <v>1:00 pm HKT</v>
          </cell>
          <cell r="AB293" t="str">
            <v>1000 (USD)</v>
          </cell>
        </row>
        <row r="294">
          <cell r="G294" t="str">
            <v>LU1023059063 ISIN</v>
          </cell>
          <cell r="Y294" t="str">
            <v>1:00 pm HKT</v>
          </cell>
          <cell r="AB294" t="str">
            <v>1500 (AUD)</v>
          </cell>
        </row>
        <row r="295">
          <cell r="G295" t="str">
            <v>LU0171307068 ISIN</v>
          </cell>
          <cell r="Y295" t="str">
            <v>以实际交易渠道为准</v>
          </cell>
          <cell r="AB295" t="str">
            <v>以实际交易渠道为准</v>
          </cell>
        </row>
        <row r="296">
          <cell r="G296" t="str">
            <v>LU1057294990 ISIN</v>
          </cell>
          <cell r="Y296" t="str">
            <v>以实际交易渠道为准</v>
          </cell>
          <cell r="AB296" t="str">
            <v>以实际交易渠道为准</v>
          </cell>
        </row>
        <row r="297">
          <cell r="G297" t="str">
            <v>LU1948809360 ISIN</v>
          </cell>
          <cell r="Y297" t="str">
            <v>以实际交易渠道为准</v>
          </cell>
          <cell r="AB297" t="str">
            <v>以实际交易渠道为准</v>
          </cell>
        </row>
        <row r="298">
          <cell r="G298" t="str">
            <v>LU1822774284 ISIN</v>
          </cell>
          <cell r="Y298" t="str">
            <v>以实际交易渠道为准</v>
          </cell>
          <cell r="AB298" t="str">
            <v>以实际交易渠道为准</v>
          </cell>
        </row>
        <row r="299">
          <cell r="G299" t="str">
            <v>LU1254117382 ISIN</v>
          </cell>
          <cell r="Y299" t="str">
            <v>以实际交易渠道为准</v>
          </cell>
          <cell r="AB299" t="str">
            <v>以实际交易渠道为准</v>
          </cell>
        </row>
        <row r="300">
          <cell r="G300" t="str">
            <v>LU2112291526 ISIN</v>
          </cell>
          <cell r="Y300" t="str">
            <v>以实际交易渠道为准</v>
          </cell>
          <cell r="AB300" t="str">
            <v>以实际交易渠道为准</v>
          </cell>
        </row>
        <row r="301">
          <cell r="G301" t="str">
            <v>LU2112291799 ISIN</v>
          </cell>
          <cell r="Y301" t="str">
            <v>1:00 pm HKT</v>
          </cell>
          <cell r="AB301" t="str">
            <v>4500 (USD)</v>
          </cell>
        </row>
        <row r="302">
          <cell r="G302" t="str">
            <v>LU2533724352 ISIN</v>
          </cell>
          <cell r="Y302" t="str">
            <v>以实际交易渠道为准</v>
          </cell>
          <cell r="AB302" t="str">
            <v>以实际交易渠道为准</v>
          </cell>
        </row>
        <row r="303">
          <cell r="G303" t="str">
            <v>LU0147404148 ISIN</v>
          </cell>
          <cell r="Y303" t="str">
            <v>以实际交易渠道为准</v>
          </cell>
          <cell r="AB303" t="str">
            <v>以实际交易渠道为准</v>
          </cell>
        </row>
        <row r="304">
          <cell r="G304" t="str">
            <v>LU0331289677 ISIN</v>
          </cell>
          <cell r="Y304" t="str">
            <v>以实际交易渠道为准</v>
          </cell>
          <cell r="AB304" t="str">
            <v>以实际交易渠道为准</v>
          </cell>
        </row>
        <row r="305">
          <cell r="G305" t="str">
            <v>LU0827889485 ISIN</v>
          </cell>
          <cell r="Y305" t="str">
            <v>以实际交易渠道为准</v>
          </cell>
          <cell r="AB305" t="str">
            <v>以实际交易渠道为准</v>
          </cell>
        </row>
        <row r="306">
          <cell r="G306" t="str">
            <v>LU0329593007 ISIN</v>
          </cell>
          <cell r="Y306" t="str">
            <v>以实际交易渠道为准</v>
          </cell>
          <cell r="AB306" t="str">
            <v>以实际交易渠道为准</v>
          </cell>
        </row>
        <row r="307">
          <cell r="G307" t="str">
            <v>LU2168656341 ISIN</v>
          </cell>
          <cell r="Y307" t="str">
            <v>以实际交易渠道为准</v>
          </cell>
          <cell r="AB307" t="str">
            <v>以实际交易渠道为准</v>
          </cell>
        </row>
        <row r="308">
          <cell r="G308" t="str">
            <v>LU1728553774 ISIN</v>
          </cell>
          <cell r="Y308" t="str">
            <v>以实际交易渠道为准</v>
          </cell>
          <cell r="AB308" t="str">
            <v>以实际交易渠道为准</v>
          </cell>
        </row>
        <row r="309">
          <cell r="G309" t="str">
            <v>LU2112292763 ISIN</v>
          </cell>
          <cell r="Y309" t="str">
            <v>以实际交易渠道为准</v>
          </cell>
          <cell r="AB309" t="str">
            <v>以实际交易渠道为准</v>
          </cell>
        </row>
        <row r="310">
          <cell r="G310" t="str">
            <v>LU1061106388 ISIN</v>
          </cell>
          <cell r="Y310" t="str">
            <v>1:00 pm HKT</v>
          </cell>
          <cell r="AB310" t="str">
            <v>8000 (HKD)</v>
          </cell>
        </row>
        <row r="311">
          <cell r="G311" t="str">
            <v>LU0122379950 ISIN</v>
          </cell>
          <cell r="Y311" t="str">
            <v>1:00 pm HKT</v>
          </cell>
          <cell r="AB311" t="str">
            <v>1000 (USD)</v>
          </cell>
        </row>
        <row r="312">
          <cell r="G312" t="str">
            <v>LU0075056555 ISIN</v>
          </cell>
          <cell r="Y312" t="str">
            <v>1:00 pm HKT</v>
          </cell>
          <cell r="AB312" t="str">
            <v>1000 (USD)</v>
          </cell>
        </row>
        <row r="313">
          <cell r="G313" t="str">
            <v>LU0056508442 ISIN</v>
          </cell>
          <cell r="Y313" t="str">
            <v>1:00 pm HKT</v>
          </cell>
          <cell r="AB313" t="str">
            <v>1000 (USD)</v>
          </cell>
        </row>
        <row r="314">
          <cell r="G314" t="str">
            <v>LU0171310443 ISIN</v>
          </cell>
          <cell r="Y314" t="str">
            <v>以实际交易渠道为准</v>
          </cell>
          <cell r="AB314" t="str">
            <v>以实际交易渠道为准</v>
          </cell>
        </row>
        <row r="315">
          <cell r="G315" t="str">
            <v>LU0171311680 ISIN</v>
          </cell>
          <cell r="Y315" t="str">
            <v>以实际交易渠道为准</v>
          </cell>
          <cell r="AB315" t="str">
            <v>以实际交易渠道为准</v>
          </cell>
        </row>
        <row r="316">
          <cell r="G316" t="str">
            <v>LU2250418816 ISIN</v>
          </cell>
          <cell r="Y316" t="str">
            <v>以实际交易渠道为准</v>
          </cell>
          <cell r="AB316" t="str">
            <v>以实际交易渠道为准</v>
          </cell>
        </row>
        <row r="317">
          <cell r="G317" t="str">
            <v>LU1852331112 ISIN</v>
          </cell>
          <cell r="Y317" t="str">
            <v>以实际交易渠道为准</v>
          </cell>
          <cell r="AB317" t="str">
            <v>以实际交易渠道为准</v>
          </cell>
        </row>
        <row r="318">
          <cell r="G318" t="str">
            <v>LU1948809444 ISIN</v>
          </cell>
          <cell r="Y318" t="str">
            <v>以实际交易渠道为准</v>
          </cell>
          <cell r="AB318" t="str">
            <v>以实际交易渠道为准</v>
          </cell>
        </row>
        <row r="319">
          <cell r="G319" t="str">
            <v>LU1822773716 ISIN</v>
          </cell>
          <cell r="Y319" t="str">
            <v>以实际交易渠道为准</v>
          </cell>
          <cell r="AB319" t="str">
            <v>以实际交易渠道为准</v>
          </cell>
        </row>
        <row r="320">
          <cell r="G320" t="str">
            <v>LU2250418907 ISIN</v>
          </cell>
          <cell r="Y320" t="str">
            <v>以实际交易渠道为准</v>
          </cell>
          <cell r="AB320" t="str">
            <v>以实际交易渠道为准</v>
          </cell>
        </row>
        <row r="321">
          <cell r="G321" t="str">
            <v>LU2250418659 ISIN</v>
          </cell>
          <cell r="Y321" t="str">
            <v>1:00 pm HKT</v>
          </cell>
          <cell r="AB321" t="str">
            <v>1500 (AUD)</v>
          </cell>
        </row>
        <row r="322">
          <cell r="G322" t="str">
            <v>LU2360106780 ISIN</v>
          </cell>
          <cell r="Y322" t="str">
            <v>以实际交易渠道为准</v>
          </cell>
          <cell r="AB322" t="str">
            <v>以实际交易渠道为准</v>
          </cell>
        </row>
        <row r="323">
          <cell r="G323" t="str">
            <v>LU2357541692 ISIN</v>
          </cell>
          <cell r="Y323" t="str">
            <v>以实际交易渠道为准</v>
          </cell>
          <cell r="AB323" t="str">
            <v>以实际交易渠道为准</v>
          </cell>
        </row>
        <row r="324">
          <cell r="G324" t="str">
            <v>LU2533723974 ISIN</v>
          </cell>
          <cell r="Y324" t="str">
            <v>以实际交易渠道为准</v>
          </cell>
          <cell r="AB324" t="str">
            <v>以实际交易渠道为准</v>
          </cell>
        </row>
        <row r="325">
          <cell r="G325" t="str">
            <v>LU0147408131 ISIN</v>
          </cell>
          <cell r="Y325" t="str">
            <v>以实际交易渠道为准</v>
          </cell>
          <cell r="AB325" t="str">
            <v>以实际交易渠道为准</v>
          </cell>
        </row>
        <row r="326">
          <cell r="G326" t="str">
            <v>LU0376438312 ISIN</v>
          </cell>
          <cell r="Y326" t="str">
            <v>以实际交易渠道为准</v>
          </cell>
          <cell r="AB326" t="str">
            <v>以实际交易渠道为准</v>
          </cell>
        </row>
        <row r="327">
          <cell r="G327" t="str">
            <v>LU0827890491 ISIN</v>
          </cell>
          <cell r="Y327" t="str">
            <v>以实际交易渠道为准</v>
          </cell>
          <cell r="AB327" t="str">
            <v>以实际交易渠道为准</v>
          </cell>
        </row>
        <row r="328">
          <cell r="G328" t="str">
            <v>LU0724618946 ISIN</v>
          </cell>
          <cell r="Y328" t="str">
            <v>以实际交易渠道为准</v>
          </cell>
          <cell r="AB328" t="str">
            <v>以实际交易渠道为准</v>
          </cell>
        </row>
        <row r="329">
          <cell r="G329" t="str">
            <v>LU2168656184 ISIN</v>
          </cell>
          <cell r="Y329" t="str">
            <v>以实际交易渠道为准</v>
          </cell>
          <cell r="AB329" t="str">
            <v>以实际交易渠道为准</v>
          </cell>
        </row>
        <row r="330">
          <cell r="G330" t="str">
            <v>LU1019636163 ISIN</v>
          </cell>
          <cell r="Y330" t="str">
            <v>1:00 pm HKT</v>
          </cell>
          <cell r="AB330" t="str">
            <v>1000 (AUD)</v>
          </cell>
        </row>
        <row r="331">
          <cell r="G331" t="str">
            <v>LU1220229436 ISIN</v>
          </cell>
          <cell r="Y331" t="str">
            <v>1:00 pm HKT</v>
          </cell>
          <cell r="AB331" t="str">
            <v>1500 (CAD)</v>
          </cell>
        </row>
        <row r="332">
          <cell r="G332" t="str">
            <v>LU1153584641 ISIN</v>
          </cell>
          <cell r="Y332" t="str">
            <v>1:00 pm HKT</v>
          </cell>
          <cell r="AB332" t="str">
            <v>1000 (USD)</v>
          </cell>
        </row>
        <row r="333">
          <cell r="G333" t="str">
            <v>LU1861214812 ISIN</v>
          </cell>
          <cell r="Y333" t="str">
            <v>1:00 pm HKT</v>
          </cell>
          <cell r="AB333" t="str">
            <v>1000 (USD)</v>
          </cell>
        </row>
        <row r="334">
          <cell r="G334" t="str">
            <v>LU0251131958 ISIN</v>
          </cell>
          <cell r="Y334" t="str">
            <v>1:00 pm HKT</v>
          </cell>
          <cell r="AB334" t="str">
            <v>1000 (USD)</v>
          </cell>
        </row>
        <row r="335">
          <cell r="G335" t="str">
            <v>LU0048573561 ISIN</v>
          </cell>
          <cell r="Y335" t="str">
            <v>1:00 pm HKT</v>
          </cell>
          <cell r="AB335" t="str">
            <v>1000 (USD)</v>
          </cell>
        </row>
        <row r="336">
          <cell r="G336" t="str">
            <v>LU0877626530 ISIN</v>
          </cell>
          <cell r="Y336" t="str">
            <v>1:00 pm HKT</v>
          </cell>
          <cell r="AB336" t="str">
            <v>1000 (USD)</v>
          </cell>
        </row>
        <row r="337">
          <cell r="G337" t="str">
            <v>LU0205439572 ISIN</v>
          </cell>
          <cell r="Y337" t="str">
            <v>1:00 pm HKT</v>
          </cell>
          <cell r="AB337" t="str">
            <v>1000 (USD)</v>
          </cell>
        </row>
        <row r="338">
          <cell r="G338" t="str">
            <v>LU1371569465 ISIN</v>
          </cell>
          <cell r="Y338" t="str">
            <v>以实际交易渠道为准</v>
          </cell>
          <cell r="AB338" t="str">
            <v>以实际交易渠道为准</v>
          </cell>
        </row>
        <row r="339">
          <cell r="G339" t="str">
            <v>LU1371569200 ISIN</v>
          </cell>
          <cell r="Y339" t="str">
            <v>1:00 pm HKT</v>
          </cell>
          <cell r="AB339" t="str">
            <v>1000 (USD)</v>
          </cell>
        </row>
        <row r="340">
          <cell r="G340" t="str">
            <v>LU0286668453 ISIN</v>
          </cell>
          <cell r="Y340" t="str">
            <v>1:00 pm HKT</v>
          </cell>
          <cell r="AB340" t="str">
            <v>1000 (USD)</v>
          </cell>
        </row>
        <row r="341">
          <cell r="G341" t="str">
            <v>LU0532244745 ISIN</v>
          </cell>
          <cell r="Y341" t="str">
            <v>1:00 pm HKT</v>
          </cell>
          <cell r="AB341" t="str">
            <v>8000 (HKD)</v>
          </cell>
        </row>
        <row r="342">
          <cell r="G342" t="str">
            <v>LU0286669428 ISIN</v>
          </cell>
          <cell r="Y342" t="str">
            <v>1:00 pm HKT</v>
          </cell>
          <cell r="AB342" t="str">
            <v>1000 (USD)</v>
          </cell>
        </row>
        <row r="343">
          <cell r="G343" t="str">
            <v>LU0261950983 ISIN</v>
          </cell>
          <cell r="Y343" t="str">
            <v>1:00 pm HKT</v>
          </cell>
          <cell r="AB343" t="str">
            <v>1000 (USD)</v>
          </cell>
        </row>
        <row r="344">
          <cell r="G344" t="str">
            <v>LU0054237671 ISIN</v>
          </cell>
          <cell r="Y344" t="str">
            <v>1:00 pm HKT</v>
          </cell>
          <cell r="AB344" t="str">
            <v>0 (USD)</v>
          </cell>
        </row>
        <row r="345">
          <cell r="G345" t="str">
            <v>LU0737861269 ISIN</v>
          </cell>
          <cell r="Y345" t="str">
            <v>1:00 pm HKT</v>
          </cell>
          <cell r="AB345" t="str">
            <v>8000 (HKD)</v>
          </cell>
        </row>
        <row r="346">
          <cell r="G346" t="str">
            <v>LU0261945553 ISIN</v>
          </cell>
          <cell r="Y346" t="str">
            <v>1:00 pm HKT</v>
          </cell>
          <cell r="AB346" t="str">
            <v>1000 (USD)</v>
          </cell>
        </row>
        <row r="347">
          <cell r="G347" t="str">
            <v>LU0048573645 ISIN</v>
          </cell>
          <cell r="Y347" t="str">
            <v>1:00 pm HKT</v>
          </cell>
          <cell r="AB347" t="str">
            <v>1000 (USD)</v>
          </cell>
        </row>
        <row r="348">
          <cell r="G348" t="str">
            <v>LU0605514214 ISIN</v>
          </cell>
          <cell r="Y348" t="str">
            <v>1:00 pm HKT</v>
          </cell>
          <cell r="AB348" t="str">
            <v>8000 (HKD)</v>
          </cell>
        </row>
        <row r="349">
          <cell r="G349" t="str">
            <v>LU0594300179 ISIN</v>
          </cell>
          <cell r="Y349" t="str">
            <v>1:00 pm HKT</v>
          </cell>
          <cell r="AB349" t="str">
            <v>1000 (USD)</v>
          </cell>
        </row>
        <row r="350">
          <cell r="G350" t="str">
            <v>LU1345481854 ISIN</v>
          </cell>
          <cell r="Y350" t="str">
            <v>1:00 pm HKT</v>
          </cell>
          <cell r="AB350" t="str">
            <v>8000 (HKD)</v>
          </cell>
        </row>
        <row r="351">
          <cell r="G351" t="str">
            <v>LU1345481698 ISIN</v>
          </cell>
          <cell r="Y351" t="str">
            <v>1:00 pm HKT</v>
          </cell>
          <cell r="AB351" t="str">
            <v>1000 (USD)</v>
          </cell>
        </row>
        <row r="352">
          <cell r="G352" t="str">
            <v>LU1481011671 ISIN</v>
          </cell>
          <cell r="Y352" t="str">
            <v>1:00 pm HKT</v>
          </cell>
          <cell r="AB352" t="str">
            <v>8000 (HKD)</v>
          </cell>
        </row>
        <row r="353">
          <cell r="G353" t="str">
            <v>LU1481011911 ISIN</v>
          </cell>
          <cell r="Y353" t="str">
            <v>1:00 pm HKT</v>
          </cell>
          <cell r="AB353" t="str">
            <v>1000 (USD)</v>
          </cell>
        </row>
        <row r="354">
          <cell r="G354" t="str">
            <v>LU0731783048 ISIN</v>
          </cell>
          <cell r="Y354" t="str">
            <v>1:00 pm HKT</v>
          </cell>
          <cell r="AB354" t="str">
            <v>1000 (USD)</v>
          </cell>
        </row>
        <row r="355">
          <cell r="G355" t="str">
            <v>LU0971096721 ISIN</v>
          </cell>
          <cell r="Y355" t="str">
            <v>1:00 pm HKT</v>
          </cell>
          <cell r="AB355" t="str">
            <v>1000 (USD)</v>
          </cell>
        </row>
        <row r="356">
          <cell r="G356" t="str">
            <v>LU0114722498 ISIN</v>
          </cell>
          <cell r="Y356" t="str">
            <v>1:00 pm HKT</v>
          </cell>
          <cell r="AB356" t="str">
            <v>800 (EUR)</v>
          </cell>
        </row>
        <row r="357">
          <cell r="G357" t="str">
            <v>LU0157215616 ISIN</v>
          </cell>
          <cell r="Y357" t="str">
            <v>1:00 pm HKT</v>
          </cell>
          <cell r="AB357" t="str">
            <v>1000 (USD)</v>
          </cell>
        </row>
        <row r="358">
          <cell r="G358" t="str">
            <v>LU0882574303 ISIN</v>
          </cell>
          <cell r="Y358" t="str">
            <v>1:00 pm HKT</v>
          </cell>
          <cell r="AB358" t="str">
            <v>1000 (USD)</v>
          </cell>
        </row>
        <row r="359">
          <cell r="G359" t="str">
            <v>LU0882574568 ISIN</v>
          </cell>
          <cell r="Y359" t="str">
            <v>1:00 pm HKT</v>
          </cell>
          <cell r="AB359" t="str">
            <v>1000 (USD)</v>
          </cell>
        </row>
        <row r="360">
          <cell r="G360" t="str">
            <v>LU0114722902 ISIN</v>
          </cell>
          <cell r="Y360" t="str">
            <v>1:00 pm HKT</v>
          </cell>
          <cell r="AB360" t="str">
            <v>800 (EUR)</v>
          </cell>
        </row>
        <row r="361">
          <cell r="G361" t="str">
            <v>LU0353648891 ISIN</v>
          </cell>
          <cell r="Y361" t="str">
            <v>1:00 pm HKT</v>
          </cell>
          <cell r="AB361" t="str">
            <v>1000 (USD)</v>
          </cell>
        </row>
        <row r="362">
          <cell r="G362" t="str">
            <v>LU0905233846 ISIN</v>
          </cell>
          <cell r="Y362" t="str">
            <v>1:00 pm HKT</v>
          </cell>
          <cell r="AB362" t="str">
            <v>1000 (USD)</v>
          </cell>
        </row>
        <row r="363">
          <cell r="G363" t="str">
            <v>LU0905234497 ISIN</v>
          </cell>
          <cell r="Y363" t="str">
            <v>1:00 pm HKT</v>
          </cell>
          <cell r="AB363" t="str">
            <v>8000 (HKD)</v>
          </cell>
        </row>
        <row r="364">
          <cell r="G364" t="str">
            <v>LU0905234141 ISIN</v>
          </cell>
          <cell r="Y364" t="str">
            <v>1:00 pm HKT</v>
          </cell>
          <cell r="AB364" t="str">
            <v>1000 (USD)</v>
          </cell>
        </row>
        <row r="365">
          <cell r="G365" t="str">
            <v>LU0265266980 ISIN</v>
          </cell>
          <cell r="Y365" t="str">
            <v>1:00 pm HKT</v>
          </cell>
          <cell r="AB365" t="str">
            <v>1000 (USD)</v>
          </cell>
        </row>
        <row r="366">
          <cell r="G366" t="str">
            <v>LU0823426308 ISIN</v>
          </cell>
          <cell r="Y366" t="str">
            <v>1:00 pm HKT</v>
          </cell>
          <cell r="AB366" t="str">
            <v>1000 (USD)</v>
          </cell>
        </row>
        <row r="367">
          <cell r="G367" t="str">
            <v>LU0823389852 ISIN</v>
          </cell>
          <cell r="Y367" t="str">
            <v>1:00 pm HKT</v>
          </cell>
          <cell r="AB367" t="str">
            <v>1000 (USD)</v>
          </cell>
        </row>
        <row r="368">
          <cell r="G368" t="str">
            <v>LU0823413587 ISIN</v>
          </cell>
          <cell r="Y368" t="str">
            <v>以实际交易渠道为准</v>
          </cell>
          <cell r="AB368" t="str">
            <v>以实际交易渠道为准</v>
          </cell>
        </row>
        <row r="369">
          <cell r="G369" t="str">
            <v>LU0823414635 ISIN</v>
          </cell>
          <cell r="Y369" t="str">
            <v>1:00 pm HKT</v>
          </cell>
          <cell r="AB369" t="str">
            <v>800 (EUR)</v>
          </cell>
        </row>
        <row r="370">
          <cell r="G370" t="str">
            <v>LU0823414478 ISIN</v>
          </cell>
          <cell r="Y370" t="str">
            <v>1:00 pm HKT</v>
          </cell>
          <cell r="AB370" t="str">
            <v>1000 (USD)</v>
          </cell>
        </row>
        <row r="371">
          <cell r="G371" t="str">
            <v>LU0823414551 ISIN</v>
          </cell>
          <cell r="Y371" t="str">
            <v>1:00 pm HKT</v>
          </cell>
          <cell r="AB371" t="str">
            <v>1000 (USD)</v>
          </cell>
        </row>
        <row r="372">
          <cell r="G372" t="str">
            <v>LU2294711713 ISIN</v>
          </cell>
          <cell r="Y372" t="str">
            <v>以实际交易渠道为准</v>
          </cell>
          <cell r="AB372" t="str">
            <v>以实际交易渠道为准</v>
          </cell>
        </row>
        <row r="373">
          <cell r="G373" t="str">
            <v>LU2294711804 ISIN</v>
          </cell>
          <cell r="Y373" t="str">
            <v>以实际交易渠道为准</v>
          </cell>
          <cell r="AB373" t="str">
            <v>以实际交易渠道为准</v>
          </cell>
        </row>
        <row r="374">
          <cell r="G374" t="str">
            <v>LU2357125470 ISIN</v>
          </cell>
          <cell r="Y374" t="str">
            <v>以实际交易渠道为准</v>
          </cell>
          <cell r="AB374" t="str">
            <v>以实际交易渠道为准</v>
          </cell>
        </row>
        <row r="375">
          <cell r="G375" t="str">
            <v>LU2506951792 ISIN</v>
          </cell>
          <cell r="Y375" t="str">
            <v>以实际交易渠道为准</v>
          </cell>
          <cell r="AB375" t="str">
            <v>以实际交易渠道为准</v>
          </cell>
        </row>
        <row r="376">
          <cell r="G376" t="str">
            <v>LU0823394779 ISIN</v>
          </cell>
          <cell r="Y376" t="str">
            <v>1:00 pm HKT</v>
          </cell>
          <cell r="AB376" t="str">
            <v>1000 (USD)</v>
          </cell>
        </row>
        <row r="377">
          <cell r="G377" t="str">
            <v>LU0249332619 ISIN</v>
          </cell>
          <cell r="Y377" t="str">
            <v>1:00 pm HKT</v>
          </cell>
          <cell r="AB377" t="str">
            <v>800 (EUR)</v>
          </cell>
        </row>
        <row r="378">
          <cell r="G378" t="str">
            <v>LU0249332452 ISIN</v>
          </cell>
          <cell r="Y378" t="str">
            <v>以实际交易渠道为准</v>
          </cell>
          <cell r="AB378" t="str">
            <v>以实际交易渠道为准</v>
          </cell>
        </row>
        <row r="379">
          <cell r="G379" t="str">
            <v>LU2572684541 ISIN</v>
          </cell>
          <cell r="Y379" t="str">
            <v>以实际交易渠道为准</v>
          </cell>
          <cell r="AB379" t="str">
            <v>以实际交易渠道为准</v>
          </cell>
        </row>
        <row r="380">
          <cell r="G380" t="str">
            <v>LU0249367086 ISIN</v>
          </cell>
          <cell r="Y380" t="str">
            <v>以实际交易渠道为准</v>
          </cell>
          <cell r="AB380" t="str">
            <v>以实际交易渠道为准</v>
          </cell>
        </row>
        <row r="381">
          <cell r="G381" t="str">
            <v>LU1270634519 ISIN</v>
          </cell>
          <cell r="Y381" t="str">
            <v>以实际交易渠道为准</v>
          </cell>
          <cell r="AB381" t="str">
            <v>以实际交易渠道为准</v>
          </cell>
        </row>
        <row r="382">
          <cell r="G382" t="str">
            <v>LU0823379622 ISIN</v>
          </cell>
          <cell r="Y382" t="str">
            <v>1:00 pm HKT</v>
          </cell>
          <cell r="AB382" t="str">
            <v>1000 (USD)</v>
          </cell>
        </row>
        <row r="383">
          <cell r="G383" t="str">
            <v>LU0111491469 ISIN</v>
          </cell>
          <cell r="Y383" t="str">
            <v>1:00 pm HKT</v>
          </cell>
          <cell r="AB383" t="str">
            <v>800 (EUR)</v>
          </cell>
        </row>
        <row r="384">
          <cell r="G384" t="str">
            <v>LU0823434583 ISIN</v>
          </cell>
          <cell r="Y384" t="str">
            <v>1:00 pm HKT</v>
          </cell>
          <cell r="AB384" t="str">
            <v>1000 (USD)</v>
          </cell>
        </row>
        <row r="385">
          <cell r="G385" t="str">
            <v>LU0012182399 ISIN</v>
          </cell>
          <cell r="Y385" t="str">
            <v>1:00 pm HKT</v>
          </cell>
          <cell r="AB385" t="str">
            <v>1000 (USD)</v>
          </cell>
        </row>
        <row r="386">
          <cell r="G386" t="str">
            <v>LU0154355936 ISIN</v>
          </cell>
          <cell r="Y386" t="str">
            <v>1:00 pm HKT</v>
          </cell>
          <cell r="AB386" t="str">
            <v>1000 (USD)</v>
          </cell>
        </row>
        <row r="387">
          <cell r="G387" t="str">
            <v>LU0163747925 ISIN</v>
          </cell>
          <cell r="Y387" t="str">
            <v>1:00 pm HKT</v>
          </cell>
          <cell r="AB387" t="str">
            <v>1000 (USD)</v>
          </cell>
        </row>
        <row r="388">
          <cell r="G388" t="str">
            <v>LU0315178854 ISIN</v>
          </cell>
          <cell r="Y388" t="str">
            <v>1:00 pm HKT</v>
          </cell>
          <cell r="AB388" t="str">
            <v>1000 (USD)</v>
          </cell>
        </row>
        <row r="389">
          <cell r="G389" t="str">
            <v>LU0795475655 ISIN</v>
          </cell>
          <cell r="Y389" t="str">
            <v>1:00 pm HKT</v>
          </cell>
          <cell r="AB389" t="str">
            <v>1000 (AUD)</v>
          </cell>
        </row>
        <row r="390">
          <cell r="G390" t="str">
            <v>LU0756523055 ISIN</v>
          </cell>
          <cell r="Y390" t="str">
            <v>1:00 pm HKT</v>
          </cell>
          <cell r="AB390" t="str">
            <v>1000 (USD)</v>
          </cell>
        </row>
        <row r="391">
          <cell r="G391" t="str">
            <v>LU1522347837 ISIN</v>
          </cell>
          <cell r="Y391" t="str">
            <v>1:00 pm HKT</v>
          </cell>
          <cell r="AB391" t="str">
            <v>1000 (USD)</v>
          </cell>
        </row>
        <row r="392">
          <cell r="G392" t="str">
            <v>LU0307460666 ISIN</v>
          </cell>
          <cell r="Y392" t="str">
            <v>1:00 pm HKT</v>
          </cell>
          <cell r="AB392" t="str">
            <v>1000 (USD)</v>
          </cell>
        </row>
        <row r="393">
          <cell r="G393" t="str">
            <v>LU0259732245 ISIN</v>
          </cell>
          <cell r="Y393" t="str">
            <v>1:00 pm HKT</v>
          </cell>
          <cell r="AB393" t="str">
            <v>1000 (USD)</v>
          </cell>
        </row>
        <row r="394">
          <cell r="G394" t="str">
            <v>LU0354059684 ISIN</v>
          </cell>
          <cell r="Y394" t="str">
            <v>1:00 pm HKT</v>
          </cell>
          <cell r="AB394" t="str">
            <v>1000 (USD)</v>
          </cell>
        </row>
        <row r="395">
          <cell r="G395" t="str">
            <v>LU0211977185 ISIN</v>
          </cell>
          <cell r="Y395" t="str">
            <v>1:00 pm HKT</v>
          </cell>
          <cell r="AB395" t="str">
            <v>1000 (USD)</v>
          </cell>
        </row>
        <row r="396">
          <cell r="G396" t="str">
            <v>LU0149982760 ISIN</v>
          </cell>
          <cell r="Y396" t="str">
            <v>1:00 pm HKT</v>
          </cell>
          <cell r="AB396" t="str">
            <v>1000 (USD)</v>
          </cell>
        </row>
        <row r="397">
          <cell r="G397" t="str">
            <v>LU0149984543 ISIN</v>
          </cell>
          <cell r="Y397" t="str">
            <v>1:00 pm HKT</v>
          </cell>
          <cell r="AB397" t="str">
            <v>1000 (USD)</v>
          </cell>
        </row>
        <row r="398">
          <cell r="G398" t="str">
            <v>LU0428352420 ISIN</v>
          </cell>
          <cell r="Y398" t="str">
            <v>1:00 pm HKT</v>
          </cell>
          <cell r="AB398" t="str">
            <v>1000 (USD)</v>
          </cell>
        </row>
        <row r="399">
          <cell r="G399" t="str">
            <v>LU0149983909 ISIN</v>
          </cell>
          <cell r="Y399" t="str">
            <v>1:00 pm HKT</v>
          </cell>
          <cell r="AB399" t="str">
            <v>1000 (USD)</v>
          </cell>
        </row>
        <row r="400">
          <cell r="G400" t="str">
            <v>LU0053666078 ISIN</v>
          </cell>
          <cell r="Y400" t="str">
            <v>1:00 pm HKT</v>
          </cell>
          <cell r="AB400" t="str">
            <v>1500 (USD)</v>
          </cell>
        </row>
        <row r="401">
          <cell r="G401" t="str">
            <v>LU0969268043 ISIN</v>
          </cell>
          <cell r="Y401" t="str">
            <v>1:00 pm HKT</v>
          </cell>
          <cell r="AB401" t="str">
            <v>1500 (AUD)</v>
          </cell>
        </row>
        <row r="402">
          <cell r="G402" t="str">
            <v>LU0784638990 ISIN</v>
          </cell>
          <cell r="Y402" t="str">
            <v>1:00 pm HKT</v>
          </cell>
          <cell r="AB402" t="str">
            <v>8000 (HKD)</v>
          </cell>
        </row>
        <row r="403">
          <cell r="G403" t="str">
            <v>LU0784639295 ISIN</v>
          </cell>
          <cell r="Y403" t="str">
            <v>1:00 pm HKT</v>
          </cell>
          <cell r="AB403" t="str">
            <v>1500 (USD)</v>
          </cell>
        </row>
        <row r="404">
          <cell r="G404" t="str">
            <v>LU0117844026 ISIN</v>
          </cell>
          <cell r="Y404" t="str">
            <v>1:00 pm HKT</v>
          </cell>
          <cell r="AB404" t="str">
            <v>1500 (USD)</v>
          </cell>
        </row>
        <row r="405">
          <cell r="G405" t="str">
            <v>LU0051755006 ISIN</v>
          </cell>
          <cell r="Y405" t="str">
            <v>1:00 pm HKT</v>
          </cell>
          <cell r="AB405" t="str">
            <v>1500 (USD)</v>
          </cell>
        </row>
        <row r="406">
          <cell r="G406" t="str">
            <v>LU0727846858 ISIN</v>
          </cell>
          <cell r="Y406" t="str">
            <v>以实际交易渠道为准</v>
          </cell>
          <cell r="AB406" t="str">
            <v>以实际交易渠道为准</v>
          </cell>
        </row>
        <row r="407">
          <cell r="G407" t="str">
            <v>LU0471471150 ISIN</v>
          </cell>
          <cell r="Y407" t="str">
            <v>1:00 pm HKT</v>
          </cell>
          <cell r="AB407" t="str">
            <v>1500 (USD)</v>
          </cell>
        </row>
        <row r="408">
          <cell r="G408" t="str">
            <v>LU0893349349 ISIN</v>
          </cell>
          <cell r="Y408" t="str">
            <v>1:00 pm HKT</v>
          </cell>
          <cell r="AB408" t="str">
            <v>1500 (AUD)</v>
          </cell>
        </row>
        <row r="409">
          <cell r="G409" t="str">
            <v>LU0893349695 ISIN</v>
          </cell>
          <cell r="Y409" t="str">
            <v>以实际交易渠道为准</v>
          </cell>
          <cell r="AB409" t="str">
            <v>以实际交易渠道为准</v>
          </cell>
        </row>
        <row r="410">
          <cell r="G410" t="str">
            <v>LU0893349422 ISIN</v>
          </cell>
          <cell r="Y410" t="str">
            <v>以实际交易渠道为准</v>
          </cell>
          <cell r="AB410" t="str">
            <v>以实际交易渠道为准</v>
          </cell>
        </row>
        <row r="411">
          <cell r="G411" t="str">
            <v>LU0053685615 ISIN</v>
          </cell>
          <cell r="Y411" t="str">
            <v>1:00 pm HKT</v>
          </cell>
          <cell r="AB411" t="str">
            <v>1500 (USD)</v>
          </cell>
        </row>
        <row r="412">
          <cell r="G412" t="str">
            <v>LU0431992006 ISIN</v>
          </cell>
          <cell r="Y412" t="str">
            <v>1:00 pm HKT</v>
          </cell>
          <cell r="AB412" t="str">
            <v>1500 (USD)</v>
          </cell>
        </row>
        <row r="413">
          <cell r="G413" t="str">
            <v>LU0117904457 ISIN</v>
          </cell>
          <cell r="Y413" t="str">
            <v>1:00 pm HKT</v>
          </cell>
          <cell r="AB413" t="str">
            <v>1500 (USD)</v>
          </cell>
        </row>
        <row r="414">
          <cell r="G414" t="str">
            <v>LU0119062650 ISIN</v>
          </cell>
          <cell r="Y414" t="str">
            <v>1:00 pm HKT</v>
          </cell>
          <cell r="AB414" t="str">
            <v>1500 (EUR)</v>
          </cell>
        </row>
        <row r="415">
          <cell r="G415" t="str">
            <v>LU0117904960 ISIN</v>
          </cell>
          <cell r="Y415" t="str">
            <v>1:00 pm HKT</v>
          </cell>
          <cell r="AB415" t="str">
            <v>1500 (USD)</v>
          </cell>
        </row>
        <row r="416">
          <cell r="G416" t="str">
            <v>LU0893966621 ISIN</v>
          </cell>
          <cell r="Y416" t="str">
            <v>1:00 pm HKT</v>
          </cell>
          <cell r="AB416" t="str">
            <v>1500 (AUD)</v>
          </cell>
        </row>
        <row r="417">
          <cell r="G417" t="str">
            <v>LU0893966977 ISIN</v>
          </cell>
          <cell r="Y417" t="str">
            <v>1:00 pm HKT</v>
          </cell>
          <cell r="AB417" t="str">
            <v>1500 (CAD)</v>
          </cell>
        </row>
        <row r="418">
          <cell r="G418" t="str">
            <v>LU0356780857 ISIN</v>
          </cell>
          <cell r="Y418" t="str">
            <v>1:00 pm HKT</v>
          </cell>
          <cell r="AB418" t="str">
            <v>1500 (USD)</v>
          </cell>
        </row>
        <row r="419">
          <cell r="G419" t="str">
            <v>LU0266512127 ISIN</v>
          </cell>
          <cell r="Y419" t="str">
            <v>1:00 pm HKT</v>
          </cell>
          <cell r="AB419" t="str">
            <v>1000 (USD)</v>
          </cell>
        </row>
        <row r="420">
          <cell r="G420" t="str">
            <v>LU0208853514 ISIN</v>
          </cell>
          <cell r="Y420" t="str">
            <v>1:00 pm HKT</v>
          </cell>
          <cell r="AB420" t="str">
            <v>1500 (EUR)</v>
          </cell>
        </row>
        <row r="421">
          <cell r="G421" t="str">
            <v>LU0117841782 ISIN</v>
          </cell>
          <cell r="Y421" t="str">
            <v>1:00 pm HKT</v>
          </cell>
          <cell r="AB421" t="str">
            <v>1500 (USD)</v>
          </cell>
        </row>
        <row r="422">
          <cell r="G422" t="str">
            <v>LU2044938715 ISIN</v>
          </cell>
          <cell r="Y422" t="str">
            <v>以实际交易渠道为准</v>
          </cell>
          <cell r="AB422" t="str">
            <v>以实际交易渠道为准</v>
          </cell>
        </row>
        <row r="423">
          <cell r="G423" t="str">
            <v>LU1128926307 ISIN</v>
          </cell>
          <cell r="Y423" t="str">
            <v>1:00 pm HKT</v>
          </cell>
          <cell r="AB423" t="str">
            <v>8000 (HKD)</v>
          </cell>
        </row>
        <row r="424">
          <cell r="G424" t="str">
            <v>LU1128926489 ISIN</v>
          </cell>
          <cell r="Y424" t="str">
            <v>1:00 pm HKT</v>
          </cell>
          <cell r="AB424" t="str">
            <v>1500 (USD)</v>
          </cell>
        </row>
        <row r="425">
          <cell r="G425" t="str">
            <v>LU0129465034 ISIN</v>
          </cell>
          <cell r="Y425" t="str">
            <v>1:00 pm HKT</v>
          </cell>
          <cell r="AB425" t="str">
            <v>1500 (USD)</v>
          </cell>
        </row>
        <row r="426">
          <cell r="G426" t="str">
            <v>LU0053687314 ISIN</v>
          </cell>
          <cell r="Y426" t="str">
            <v>1:00 pm HKT</v>
          </cell>
          <cell r="AB426" t="str">
            <v>1500 (USD)</v>
          </cell>
        </row>
        <row r="427">
          <cell r="G427" t="str">
            <v>LU0231483743 ISIN</v>
          </cell>
          <cell r="Y427" t="str">
            <v>1:00 pm HKT</v>
          </cell>
          <cell r="AB427" t="str">
            <v>1000 (USD)</v>
          </cell>
        </row>
        <row r="428">
          <cell r="G428" t="str">
            <v>LU2639013551 ISIN</v>
          </cell>
          <cell r="Y428" t="str">
            <v>1:00 pm HKT</v>
          </cell>
          <cell r="AB428" t="str">
            <v>1000 (USD)</v>
          </cell>
        </row>
        <row r="429">
          <cell r="G429" t="str">
            <v>LU0231460295 ISIN</v>
          </cell>
          <cell r="Y429" t="str">
            <v>1:00 pm HKT</v>
          </cell>
          <cell r="AB429" t="str">
            <v>1000 (USD)</v>
          </cell>
        </row>
        <row r="430">
          <cell r="G430" t="str">
            <v>LU0011963245 ISIN</v>
          </cell>
          <cell r="Y430" t="str">
            <v>1:00 pm HKT</v>
          </cell>
          <cell r="AB430" t="str">
            <v>1000 (USD)</v>
          </cell>
        </row>
        <row r="431">
          <cell r="G431" t="str">
            <v>LU0498180339 ISIN</v>
          </cell>
          <cell r="Y431" t="str">
            <v>1:00 pm HKT</v>
          </cell>
          <cell r="AB431" t="str">
            <v>1000 (USD)</v>
          </cell>
        </row>
        <row r="432">
          <cell r="G432" t="str">
            <v>LU0231455378 ISIN</v>
          </cell>
          <cell r="Y432" t="str">
            <v>1:00 pm HKT</v>
          </cell>
          <cell r="AB432" t="str">
            <v>1000 (USD)</v>
          </cell>
        </row>
        <row r="433">
          <cell r="G433" t="str">
            <v>LU0231459107 ISIN</v>
          </cell>
          <cell r="Y433" t="str">
            <v>1:00 pm HKT</v>
          </cell>
          <cell r="AB433" t="str">
            <v>1000 (USD)</v>
          </cell>
        </row>
        <row r="434">
          <cell r="G434" t="str">
            <v>LU0231459958 ISIN</v>
          </cell>
          <cell r="Y434" t="str">
            <v>1:00 pm HKT</v>
          </cell>
          <cell r="AB434" t="str">
            <v>1000 (USD)</v>
          </cell>
        </row>
        <row r="435">
          <cell r="G435" t="str">
            <v>LU1146622755 ISIN</v>
          </cell>
          <cell r="Y435" t="str">
            <v>1:00 pm HKT</v>
          </cell>
          <cell r="AB435" t="str">
            <v>1500 (USD)</v>
          </cell>
        </row>
        <row r="436">
          <cell r="G436" t="str">
            <v>LU2037396640 ISIN</v>
          </cell>
          <cell r="Y436" t="str">
            <v>1:00 pm HKT</v>
          </cell>
          <cell r="AB436" t="str">
            <v>8000 (CNY)</v>
          </cell>
        </row>
        <row r="437">
          <cell r="G437" t="str">
            <v>LU1124234946 ISIN</v>
          </cell>
          <cell r="Y437" t="str">
            <v>1:00 pm HKT</v>
          </cell>
          <cell r="AB437" t="str">
            <v>1000 (USD)</v>
          </cell>
        </row>
        <row r="438">
          <cell r="G438" t="str">
            <v>LU1124234862 ISIN</v>
          </cell>
          <cell r="Y438" t="str">
            <v>1:00 pm HKT</v>
          </cell>
          <cell r="AB438" t="str">
            <v>1000 (USD)</v>
          </cell>
        </row>
        <row r="439">
          <cell r="G439" t="str">
            <v>LU1970472087 ISIN</v>
          </cell>
          <cell r="Y439" t="str">
            <v>1:00 pm HKT</v>
          </cell>
          <cell r="AB439" t="str">
            <v>1000 (USD)</v>
          </cell>
        </row>
        <row r="440">
          <cell r="G440" t="str">
            <v>LU1970472087 ISIN</v>
          </cell>
          <cell r="Y440" t="str">
            <v>以实际交易渠道为准</v>
          </cell>
          <cell r="AB440" t="str">
            <v>以实际交易渠道为准</v>
          </cell>
        </row>
        <row r="441">
          <cell r="G441" t="str">
            <v>LU0566480116 ISIN</v>
          </cell>
          <cell r="Y441" t="str">
            <v>1:00 pm HKT</v>
          </cell>
          <cell r="AB441" t="str">
            <v>1000 (USD)</v>
          </cell>
        </row>
        <row r="442">
          <cell r="G442" t="str">
            <v>LU0566480033 ISIN</v>
          </cell>
          <cell r="Y442" t="str">
            <v>1:00 pm HKT</v>
          </cell>
          <cell r="AB442" t="str">
            <v>1000 (USD)</v>
          </cell>
        </row>
        <row r="443">
          <cell r="G443" t="str">
            <v>LU0132412106 ISIN</v>
          </cell>
          <cell r="Y443" t="str">
            <v>1:00 pm HKT</v>
          </cell>
          <cell r="AB443" t="str">
            <v>1000 (USD)</v>
          </cell>
        </row>
        <row r="444">
          <cell r="G444" t="str">
            <v>LU0231456343 ISIN</v>
          </cell>
          <cell r="Y444" t="str">
            <v>1:00 pm HKT</v>
          </cell>
          <cell r="AB444" t="str">
            <v>1000 (USD)</v>
          </cell>
        </row>
        <row r="445">
          <cell r="G445" t="str">
            <v>LU0278937759 ISIN</v>
          </cell>
          <cell r="Y445" t="str">
            <v>1:00 pm HKT</v>
          </cell>
          <cell r="AB445" t="str">
            <v>1000 (USD)</v>
          </cell>
        </row>
        <row r="446">
          <cell r="G446" t="str">
            <v>LU0278932362 ISIN</v>
          </cell>
          <cell r="Y446" t="str">
            <v>1:00 pm HKT</v>
          </cell>
          <cell r="AB446" t="str">
            <v>1000 (USD)</v>
          </cell>
        </row>
        <row r="447">
          <cell r="G447" t="str">
            <v>LU0094541447 ISIN</v>
          </cell>
          <cell r="Y447" t="str">
            <v>1:00 pm HKT</v>
          </cell>
          <cell r="AB447" t="str">
            <v>800 (EUR)</v>
          </cell>
        </row>
        <row r="448">
          <cell r="G448" t="str">
            <v>LU0887340254 ISIN</v>
          </cell>
          <cell r="Y448" t="str">
            <v>1:00 pm HKT</v>
          </cell>
          <cell r="AB448" t="str">
            <v>1000 (USD)</v>
          </cell>
        </row>
        <row r="449">
          <cell r="G449" t="str">
            <v>LU2237443382 ISIN</v>
          </cell>
          <cell r="Y449" t="str">
            <v>1:00 pm HKT</v>
          </cell>
          <cell r="AB449" t="str">
            <v>1000 (USD)</v>
          </cell>
        </row>
        <row r="450">
          <cell r="G450" t="str">
            <v>LU2237443622 ISIN</v>
          </cell>
          <cell r="Y450" t="str">
            <v>1:00 pm HKT</v>
          </cell>
          <cell r="AB450" t="str">
            <v>1000 (USD)</v>
          </cell>
        </row>
        <row r="451">
          <cell r="G451" t="str">
            <v>LU2237443895 ISIN</v>
          </cell>
          <cell r="Y451" t="str">
            <v>1:00 pm HKT</v>
          </cell>
          <cell r="AB451" t="str">
            <v>8000 (USD)</v>
          </cell>
        </row>
        <row r="452">
          <cell r="G452" t="str">
            <v>LU2237443465 ISIN</v>
          </cell>
          <cell r="Y452" t="str">
            <v>1:00 pm HKT</v>
          </cell>
          <cell r="AB452" t="str">
            <v>8000 (USD)</v>
          </cell>
        </row>
        <row r="453">
          <cell r="G453" t="str">
            <v>LU2377459735 ISIN</v>
          </cell>
          <cell r="Y453" t="str">
            <v>1:00 pm HKT</v>
          </cell>
          <cell r="AB453" t="str">
            <v>1000 (USD)</v>
          </cell>
        </row>
        <row r="454">
          <cell r="G454" t="str">
            <v>LU2377460071 ISIN</v>
          </cell>
          <cell r="Y454" t="str">
            <v>1:00 pm HKT</v>
          </cell>
          <cell r="AB454" t="str">
            <v>1000 (USD)</v>
          </cell>
        </row>
        <row r="455">
          <cell r="G455" t="str">
            <v>LU2377459651 ISIN</v>
          </cell>
          <cell r="Y455" t="str">
            <v>1:00 pm HKT</v>
          </cell>
          <cell r="AB455" t="str">
            <v>1000 (USD)</v>
          </cell>
        </row>
        <row r="456">
          <cell r="G456" t="str">
            <v>LU2377459909 ISIN</v>
          </cell>
          <cell r="Y456" t="str">
            <v>1:00 pm HKT</v>
          </cell>
          <cell r="AB456" t="str">
            <v>1000 (USD)</v>
          </cell>
        </row>
        <row r="457">
          <cell r="G457" t="str">
            <v>LU0107464264 ISIN</v>
          </cell>
          <cell r="Y457" t="str">
            <v>1:00 pm HKT</v>
          </cell>
          <cell r="AB457" t="str">
            <v>1000 (USD)</v>
          </cell>
        </row>
        <row r="458">
          <cell r="G458" t="str">
            <v>LU0231457747 ISIN</v>
          </cell>
          <cell r="Y458" t="str">
            <v>以实际交易渠道为准</v>
          </cell>
          <cell r="AB458" t="str">
            <v>以实际交易渠道为准</v>
          </cell>
        </row>
        <row r="459">
          <cell r="G459" t="str">
            <v>LU0231459016 ISIN</v>
          </cell>
          <cell r="Y459" t="str">
            <v>1:00 pm HKT</v>
          </cell>
          <cell r="AB459" t="str">
            <v>650 (GBP)</v>
          </cell>
        </row>
        <row r="460">
          <cell r="G460" t="str">
            <v>LU0094547139 ISIN</v>
          </cell>
          <cell r="Y460" t="str">
            <v>1:00 pm HKT</v>
          </cell>
          <cell r="AB460" t="str">
            <v>1000 (USD)</v>
          </cell>
        </row>
        <row r="461">
          <cell r="G461" t="str">
            <v>LU0231490524 ISIN</v>
          </cell>
          <cell r="Y461" t="str">
            <v>1:00 pm HKT</v>
          </cell>
          <cell r="AB461" t="str">
            <v>1000 (USD)</v>
          </cell>
        </row>
        <row r="462">
          <cell r="G462" t="str">
            <v>LU0231462077 ISIN</v>
          </cell>
          <cell r="Y462" t="str">
            <v>1:00 pm HKT</v>
          </cell>
          <cell r="AB462" t="str">
            <v>1000 (USD)</v>
          </cell>
        </row>
        <row r="463">
          <cell r="G463" t="str">
            <v>LU0278936439 ISIN</v>
          </cell>
          <cell r="Y463" t="str">
            <v>1:00 pm HKT</v>
          </cell>
          <cell r="AB463" t="str">
            <v>100000 (JPY)</v>
          </cell>
        </row>
        <row r="464">
          <cell r="G464" t="str">
            <v>LU0941570995 ISIN</v>
          </cell>
          <cell r="Y464" t="str">
            <v>1:00 pm HKT</v>
          </cell>
          <cell r="AB464" t="str">
            <v>1000 (USD)</v>
          </cell>
        </row>
        <row r="465">
          <cell r="G465" t="str">
            <v>LU0278933410 ISIN</v>
          </cell>
          <cell r="Y465" t="str">
            <v>1:00 pm HKT</v>
          </cell>
          <cell r="AB465" t="str">
            <v>1000 (USD)</v>
          </cell>
        </row>
        <row r="466">
          <cell r="G466" t="str">
            <v>LU0011963674 ISIN</v>
          </cell>
          <cell r="Y466" t="str">
            <v>1:00 pm HKT</v>
          </cell>
          <cell r="AB466" t="str">
            <v>100000 (JPY)</v>
          </cell>
        </row>
        <row r="467">
          <cell r="G467" t="str">
            <v>LU0912262788 ISIN</v>
          </cell>
          <cell r="Y467" t="str">
            <v>1:00 pm HKT</v>
          </cell>
          <cell r="AB467" t="str">
            <v>1000 (USD)</v>
          </cell>
        </row>
        <row r="468">
          <cell r="G468" t="str">
            <v>LU0231457234 ISIN</v>
          </cell>
          <cell r="Y468" t="str">
            <v>1:00 pm HKT</v>
          </cell>
          <cell r="AB468" t="str">
            <v>1000 (USD)</v>
          </cell>
        </row>
        <row r="469">
          <cell r="G469" t="str">
            <v>LU0887341062 ISIN</v>
          </cell>
          <cell r="Y469" t="str">
            <v>1:00 pm HKT</v>
          </cell>
          <cell r="AB469" t="str">
            <v>1000 (USD)</v>
          </cell>
        </row>
        <row r="470">
          <cell r="G470" t="str">
            <v>LU0887341062 ISIN</v>
          </cell>
          <cell r="Y470" t="str">
            <v>以实际交易渠道为准</v>
          </cell>
          <cell r="AB470" t="str">
            <v>以实际交易渠道为准</v>
          </cell>
        </row>
        <row r="471">
          <cell r="G471" t="str">
            <v>LU0396314238 ISIN</v>
          </cell>
          <cell r="Y471" t="str">
            <v>以实际交易渠道为准</v>
          </cell>
          <cell r="AB471" t="str">
            <v>以实际交易渠道为准</v>
          </cell>
        </row>
        <row r="472">
          <cell r="G472" t="str">
            <v>LU0566484027 ISIN</v>
          </cell>
          <cell r="Y472" t="str">
            <v>1:00 pm HKT</v>
          </cell>
          <cell r="AB472" t="str">
            <v>1000 (USD)</v>
          </cell>
        </row>
        <row r="473">
          <cell r="G473" t="str">
            <v>LU0132414144 ISIN</v>
          </cell>
          <cell r="Y473" t="str">
            <v>1:00 pm HKT</v>
          </cell>
          <cell r="AB473" t="str">
            <v>1000 (USD)</v>
          </cell>
        </row>
        <row r="474">
          <cell r="G474" t="str">
            <v>LU0132413252 ISIN</v>
          </cell>
          <cell r="Y474" t="str">
            <v>1:00 pm HKT</v>
          </cell>
          <cell r="AB474" t="str">
            <v>1000 (USD)</v>
          </cell>
        </row>
        <row r="475">
          <cell r="G475" t="str">
            <v>LU0119176310 ISIN</v>
          </cell>
          <cell r="Y475" t="str">
            <v>1:00 pm HKT</v>
          </cell>
          <cell r="AB475" t="str">
            <v>800 (EUR)</v>
          </cell>
        </row>
        <row r="476">
          <cell r="G476" t="str">
            <v>LU0231456855 ISIN</v>
          </cell>
          <cell r="Y476" t="str">
            <v>1:00 pm HKT</v>
          </cell>
          <cell r="AB476" t="str">
            <v>1500 (GBP)</v>
          </cell>
        </row>
        <row r="477">
          <cell r="G477" t="str">
            <v>LU0323164250 ISIN</v>
          </cell>
          <cell r="Y477" t="str">
            <v>1:00 pm HKT</v>
          </cell>
          <cell r="AB477" t="str">
            <v>1000 (USD)</v>
          </cell>
        </row>
        <row r="478">
          <cell r="G478" t="str">
            <v>LU0119174026 ISIN</v>
          </cell>
          <cell r="Y478" t="str">
            <v>1:00 pm HKT</v>
          </cell>
          <cell r="AB478" t="str">
            <v>1000 (EUR)</v>
          </cell>
        </row>
        <row r="479">
          <cell r="G479" t="str">
            <v>LU0893373133 ISIN</v>
          </cell>
          <cell r="Y479" t="str">
            <v>1:00 pm HKT</v>
          </cell>
          <cell r="AB479" t="str">
            <v>1000 (USD)</v>
          </cell>
        </row>
        <row r="480">
          <cell r="G480" t="str">
            <v>LU0306632414 ISIN</v>
          </cell>
          <cell r="Y480" t="str">
            <v>1:00 pm HKT</v>
          </cell>
          <cell r="AB480" t="str">
            <v>1000 (EUR)</v>
          </cell>
        </row>
        <row r="481">
          <cell r="G481" t="str">
            <v>LU0213069676 ISIN</v>
          </cell>
          <cell r="Y481" t="str">
            <v>1:00 pm HKT</v>
          </cell>
          <cell r="AB481" t="str">
            <v>1000 (USD)</v>
          </cell>
        </row>
        <row r="482">
          <cell r="G482" t="str">
            <v>LU0651946864 ISIN</v>
          </cell>
          <cell r="Y482" t="str">
            <v>1:00 pm HKT</v>
          </cell>
          <cell r="AB482" t="str">
            <v>1000 (USD)</v>
          </cell>
        </row>
        <row r="483">
          <cell r="G483" t="str">
            <v>LU0050372472 ISIN</v>
          </cell>
          <cell r="Y483" t="str">
            <v>1:00 pm HKT</v>
          </cell>
          <cell r="AB483" t="str">
            <v>1000 (EUR)</v>
          </cell>
        </row>
        <row r="484">
          <cell r="G484" t="str">
            <v>LU0093502762 ISIN</v>
          </cell>
          <cell r="Y484" t="str">
            <v>1:00 pm HKT</v>
          </cell>
          <cell r="AB484" t="str">
            <v>1000 (EUR)</v>
          </cell>
        </row>
        <row r="485">
          <cell r="G485" t="str">
            <v>LU0203202063 ISIN</v>
          </cell>
          <cell r="Y485" t="str">
            <v>1:00 pm HKT</v>
          </cell>
          <cell r="AB485" t="str">
            <v>1000 (USD)</v>
          </cell>
        </row>
        <row r="486">
          <cell r="G486" t="str">
            <v>LU1127387386 ISIN</v>
          </cell>
          <cell r="Y486" t="str">
            <v>以实际交易渠道为准</v>
          </cell>
          <cell r="AB486" t="str">
            <v>以实际交易渠道为准</v>
          </cell>
        </row>
        <row r="487">
          <cell r="G487" t="str">
            <v>LU1127386735 ISIN</v>
          </cell>
          <cell r="Y487" t="str">
            <v>1:00 pm HKT</v>
          </cell>
          <cell r="AB487" t="str">
            <v>2000 (USD)</v>
          </cell>
        </row>
        <row r="488">
          <cell r="G488" t="str">
            <v>LU1127390331 ISIN</v>
          </cell>
          <cell r="Y488" t="str">
            <v>以实际交易渠道为准</v>
          </cell>
          <cell r="AB488" t="str">
            <v>以实际交易渠道为准</v>
          </cell>
        </row>
        <row r="489">
          <cell r="G489" t="str">
            <v>LU1127387899 ISIN</v>
          </cell>
          <cell r="Y489" t="str">
            <v>以实际交易渠道为准</v>
          </cell>
          <cell r="AB489" t="str">
            <v>以实际交易渠道为准</v>
          </cell>
        </row>
        <row r="490">
          <cell r="G490" t="str">
            <v>LU1127387626 ISIN</v>
          </cell>
          <cell r="Y490" t="str">
            <v>以实际交易渠道为准</v>
          </cell>
          <cell r="AB490" t="str">
            <v>以实际交易渠道为准</v>
          </cell>
        </row>
        <row r="491">
          <cell r="G491" t="str">
            <v>LU1127388434 ISIN</v>
          </cell>
          <cell r="Y491" t="str">
            <v>以实际交易渠道为准</v>
          </cell>
          <cell r="AB491" t="str">
            <v>以实际交易渠道为准</v>
          </cell>
        </row>
        <row r="492">
          <cell r="G492" t="str">
            <v>LU1127388517 ISIN</v>
          </cell>
          <cell r="Y492" t="str">
            <v>以实际交易渠道为准</v>
          </cell>
          <cell r="AB492" t="str">
            <v>以实际交易渠道为准</v>
          </cell>
        </row>
        <row r="493">
          <cell r="G493" t="str">
            <v>LU1127390414 ISIN</v>
          </cell>
          <cell r="Y493" t="str">
            <v>1:00 pm HKT</v>
          </cell>
          <cell r="AB493" t="str">
            <v>8000 (HKD)</v>
          </cell>
        </row>
        <row r="494">
          <cell r="G494" t="str">
            <v>LU1127387469 ISIN</v>
          </cell>
          <cell r="Y494" t="str">
            <v>以实际交易渠道为准</v>
          </cell>
          <cell r="AB494" t="str">
            <v>以实际交易渠道为准</v>
          </cell>
        </row>
        <row r="495">
          <cell r="G495" t="str">
            <v>LU2056362341 ISIN</v>
          </cell>
          <cell r="Y495" t="str">
            <v>1:00 pm HKT</v>
          </cell>
          <cell r="AB495" t="str">
            <v>8000 (CNY)</v>
          </cell>
        </row>
        <row r="496">
          <cell r="G496" t="str">
            <v>LU1127388194 ISIN</v>
          </cell>
          <cell r="Y496" t="str">
            <v>以实际交易渠道为准</v>
          </cell>
          <cell r="AB496" t="str">
            <v>以实际交易渠道为准</v>
          </cell>
        </row>
        <row r="497">
          <cell r="G497" t="str">
            <v>LU1127390927 ISIN</v>
          </cell>
          <cell r="Y497" t="str">
            <v>以实际交易渠道为准</v>
          </cell>
          <cell r="AB497" t="str">
            <v>以实际交易渠道为准</v>
          </cell>
        </row>
        <row r="498">
          <cell r="G498" t="str">
            <v>LU1127391065 ISIN</v>
          </cell>
          <cell r="Y498" t="str">
            <v>以实际交易渠道为准</v>
          </cell>
          <cell r="AB498" t="str">
            <v>以实际交易渠道为准</v>
          </cell>
        </row>
        <row r="499">
          <cell r="G499" t="str">
            <v>LU1035775862 ISIN</v>
          </cell>
          <cell r="Y499" t="str">
            <v>1:00 pm HKT</v>
          </cell>
          <cell r="AB499" t="str">
            <v>1500 (AUD)</v>
          </cell>
        </row>
        <row r="500">
          <cell r="G500" t="str">
            <v>LU1069344957 ISIN</v>
          </cell>
          <cell r="Y500" t="str">
            <v>1:00 pm HKT</v>
          </cell>
          <cell r="AB500" t="str">
            <v>8000 (HKD)</v>
          </cell>
        </row>
        <row r="501">
          <cell r="G501" t="str">
            <v>LU0079474960 ISIN</v>
          </cell>
          <cell r="Y501" t="str">
            <v>1:00 pm HKT</v>
          </cell>
          <cell r="AB501" t="str">
            <v>1000 (USD)</v>
          </cell>
        </row>
        <row r="502">
          <cell r="G502" t="str">
            <v>LU1035775433 ISIN</v>
          </cell>
          <cell r="Y502" t="str">
            <v>1:00 pm HKT</v>
          </cell>
          <cell r="AB502" t="str">
            <v>1000 (USD)</v>
          </cell>
        </row>
        <row r="503">
          <cell r="G503" t="str">
            <v>LU0232524495 ISIN</v>
          </cell>
          <cell r="Y503" t="str">
            <v>以实际交易渠道为准</v>
          </cell>
          <cell r="AB503" t="str">
            <v>以实际交易渠道为准</v>
          </cell>
        </row>
        <row r="504">
          <cell r="G504" t="str">
            <v>LU0511403387 ISIN</v>
          </cell>
          <cell r="Y504" t="str">
            <v>以实际交易渠道为准</v>
          </cell>
          <cell r="AB504" t="str">
            <v>以实际交易渠道为准</v>
          </cell>
        </row>
        <row r="505">
          <cell r="G505" t="str">
            <v>LU1366339536 ISIN</v>
          </cell>
          <cell r="Y505" t="str">
            <v>以实际交易渠道为准</v>
          </cell>
          <cell r="AB505" t="str">
            <v>以实际交易渠道为准</v>
          </cell>
        </row>
        <row r="506">
          <cell r="G506" t="str">
            <v>LU0079475777 ISIN</v>
          </cell>
          <cell r="Y506" t="str">
            <v>以实际交易渠道为准</v>
          </cell>
          <cell r="AB506" t="str">
            <v>以实际交易渠道为准</v>
          </cell>
        </row>
        <row r="507">
          <cell r="G507" t="str">
            <v>LU0232575059 ISIN</v>
          </cell>
          <cell r="Y507" t="str">
            <v>以实际交易渠道为准</v>
          </cell>
          <cell r="AB507" t="str">
            <v>以实际交易渠道为准</v>
          </cell>
        </row>
        <row r="508">
          <cell r="G508" t="str">
            <v>LU0511403544 ISIN</v>
          </cell>
          <cell r="Y508" t="str">
            <v>以实际交易渠道为准</v>
          </cell>
          <cell r="AB508" t="str">
            <v>以实际交易渠道为准</v>
          </cell>
        </row>
        <row r="509">
          <cell r="G509" t="str">
            <v>LU0054403190 ISIN</v>
          </cell>
          <cell r="Y509" t="str">
            <v>以实际交易渠道为准</v>
          </cell>
          <cell r="AB509" t="str">
            <v>以实际交易渠道为准</v>
          </cell>
        </row>
        <row r="510">
          <cell r="G510" t="str">
            <v>LU0232524818 ISIN</v>
          </cell>
          <cell r="Y510" t="str">
            <v>以实际交易渠道为准</v>
          </cell>
          <cell r="AB510" t="str">
            <v>以实际交易渠道为准</v>
          </cell>
        </row>
        <row r="511">
          <cell r="G511" t="str">
            <v>LU0079475348 ISIN</v>
          </cell>
          <cell r="Y511" t="str">
            <v>以实际交易渠道为准</v>
          </cell>
          <cell r="AB511" t="str">
            <v>以实际交易渠道为准</v>
          </cell>
        </row>
        <row r="512">
          <cell r="G512" t="str">
            <v>LU0511403627 ISIN</v>
          </cell>
          <cell r="Y512" t="str">
            <v>以实际交易渠道为准</v>
          </cell>
          <cell r="AB512" t="str">
            <v>以实际交易渠道为准</v>
          </cell>
        </row>
        <row r="513">
          <cell r="G513" t="str">
            <v>LU0683595895 ISIN</v>
          </cell>
          <cell r="Y513" t="str">
            <v>1:00 pm HKT</v>
          </cell>
          <cell r="AB513" t="str">
            <v>1500 (AUD)</v>
          </cell>
        </row>
        <row r="514">
          <cell r="G514" t="str">
            <v>LU0683595622 ISIN</v>
          </cell>
          <cell r="Y514" t="str">
            <v>1:00 pm HKT</v>
          </cell>
          <cell r="AB514" t="str">
            <v>8000 (HKD)</v>
          </cell>
        </row>
        <row r="515">
          <cell r="G515" t="str">
            <v>LU0633140560 ISIN</v>
          </cell>
          <cell r="Y515" t="str">
            <v>1:00 pm HKT</v>
          </cell>
          <cell r="AB515" t="str">
            <v>1000 (USD)</v>
          </cell>
        </row>
        <row r="516">
          <cell r="G516" t="str">
            <v>LU0633140727 ISIN</v>
          </cell>
          <cell r="Y516" t="str">
            <v>1:00 pm HKT</v>
          </cell>
          <cell r="AB516" t="str">
            <v>1000 (USD)</v>
          </cell>
        </row>
        <row r="517">
          <cell r="G517" t="str">
            <v>LU0633140644 ISIN</v>
          </cell>
          <cell r="Y517" t="str">
            <v>以实际交易渠道为准</v>
          </cell>
          <cell r="AB517" t="str">
            <v>以实际交易渠道为准</v>
          </cell>
        </row>
        <row r="518">
          <cell r="G518" t="str">
            <v>LU0683595382 ISIN</v>
          </cell>
          <cell r="Y518" t="str">
            <v>1:00 pm HKT</v>
          </cell>
          <cell r="AB518" t="str">
            <v>8000 (HKD)</v>
          </cell>
        </row>
        <row r="519">
          <cell r="G519" t="str">
            <v>LU0683595465 ISIN</v>
          </cell>
          <cell r="Y519" t="str">
            <v>以实际交易渠道为准</v>
          </cell>
          <cell r="AB519" t="str">
            <v>以实际交易渠道为准</v>
          </cell>
        </row>
        <row r="520">
          <cell r="G520" t="str">
            <v>LU0683595549 ISIN</v>
          </cell>
          <cell r="Y520" t="str">
            <v>以实际交易渠道为准</v>
          </cell>
          <cell r="AB520" t="str">
            <v>以实际交易渠道为准</v>
          </cell>
        </row>
        <row r="521">
          <cell r="G521" t="str">
            <v>LU0633142186 ISIN</v>
          </cell>
          <cell r="Y521" t="str">
            <v>以实际交易渠道为准</v>
          </cell>
          <cell r="AB521" t="str">
            <v>以实际交易渠道为准</v>
          </cell>
        </row>
        <row r="522">
          <cell r="G522" t="str">
            <v>LU0633142269 ISIN</v>
          </cell>
          <cell r="Y522" t="str">
            <v>以实际交易渠道为准</v>
          </cell>
          <cell r="AB522" t="str">
            <v>以实际交易渠道为准</v>
          </cell>
        </row>
        <row r="523">
          <cell r="G523" t="str">
            <v>LU0965506859 ISIN</v>
          </cell>
          <cell r="Y523" t="str">
            <v>以实际交易渠道为准</v>
          </cell>
          <cell r="AB523" t="str">
            <v>以实际交易渠道为准</v>
          </cell>
        </row>
        <row r="524">
          <cell r="G524" t="str">
            <v>LU0683596273 ISIN</v>
          </cell>
          <cell r="Y524" t="str">
            <v>以实际交易渠道为准</v>
          </cell>
          <cell r="AB524" t="str">
            <v>以实际交易渠道为准</v>
          </cell>
        </row>
        <row r="525">
          <cell r="G525" t="str">
            <v>LU0683596356 ISIN</v>
          </cell>
          <cell r="Y525" t="str">
            <v>以实际交易渠道为准</v>
          </cell>
          <cell r="AB525" t="str">
            <v>以实际交易渠道为准</v>
          </cell>
        </row>
        <row r="526">
          <cell r="G526" t="str">
            <v>LU0683596430 ISIN</v>
          </cell>
          <cell r="Y526" t="str">
            <v>以实际交易渠道为准</v>
          </cell>
          <cell r="AB526" t="str">
            <v>以实际交易渠道为准</v>
          </cell>
        </row>
        <row r="527">
          <cell r="G527" t="str">
            <v>LU1268048730 ISIN</v>
          </cell>
          <cell r="Y527" t="str">
            <v>以实际交易渠道为准</v>
          </cell>
          <cell r="AB527" t="str">
            <v>以实际交易渠道为准</v>
          </cell>
        </row>
        <row r="528">
          <cell r="G528" t="str">
            <v>LU0965506933 ISIN</v>
          </cell>
          <cell r="Y528" t="str">
            <v>以实际交易渠道为准</v>
          </cell>
          <cell r="AB528" t="str">
            <v>以实际交易渠道为准</v>
          </cell>
        </row>
        <row r="529">
          <cell r="G529" t="str">
            <v>LU0633141295 ISIN</v>
          </cell>
          <cell r="Y529" t="str">
            <v>以实际交易渠道为准</v>
          </cell>
          <cell r="AB529" t="str">
            <v>以实际交易渠道为准</v>
          </cell>
        </row>
        <row r="530">
          <cell r="G530" t="str">
            <v>LU0633141451 ISIN</v>
          </cell>
          <cell r="Y530" t="str">
            <v>以实际交易渠道为准</v>
          </cell>
          <cell r="AB530" t="str">
            <v>以实际交易渠道为准</v>
          </cell>
        </row>
        <row r="531">
          <cell r="G531" t="str">
            <v>LU0633142426 ISIN</v>
          </cell>
          <cell r="Y531" t="str">
            <v>以实际交易渠道为准</v>
          </cell>
          <cell r="AB531" t="str">
            <v>以实际交易渠道为准</v>
          </cell>
        </row>
        <row r="532">
          <cell r="G532" t="str">
            <v>LU0633142699 ISIN</v>
          </cell>
          <cell r="Y532" t="str">
            <v>以实际交易渠道为准</v>
          </cell>
          <cell r="AB532" t="str">
            <v>以实际交易渠道为准</v>
          </cell>
        </row>
        <row r="533">
          <cell r="G533" t="str">
            <v>LU0633141378 ISIN</v>
          </cell>
          <cell r="Y533" t="str">
            <v>以实际交易渠道为准</v>
          </cell>
          <cell r="AB533" t="str">
            <v>以实际交易渠道为准</v>
          </cell>
        </row>
        <row r="534">
          <cell r="G534" t="str">
            <v>LU0633141535 ISIN</v>
          </cell>
          <cell r="Y534" t="str">
            <v>以实际交易渠道为准</v>
          </cell>
          <cell r="AB534" t="str">
            <v>以实际交易渠道为准</v>
          </cell>
        </row>
        <row r="535">
          <cell r="G535" t="str">
            <v>LU0528102642 ISIN</v>
          </cell>
          <cell r="Y535" t="str">
            <v>1:00 pm HKT</v>
          </cell>
          <cell r="AB535" t="str">
            <v>800 (EUR)</v>
          </cell>
        </row>
        <row r="536">
          <cell r="G536" t="str">
            <v>LU0528102998 ISIN</v>
          </cell>
          <cell r="Y536" t="str">
            <v>1:00 pm HKT</v>
          </cell>
          <cell r="AB536" t="str">
            <v>2000 (USD)</v>
          </cell>
        </row>
        <row r="537">
          <cell r="G537" t="str">
            <v>LU1035778023 ISIN</v>
          </cell>
          <cell r="Y537" t="str">
            <v>以实际交易渠道为准</v>
          </cell>
          <cell r="AB537" t="str">
            <v>以实际交易渠道为准</v>
          </cell>
        </row>
        <row r="538">
          <cell r="G538" t="str">
            <v>LU1035778296 ISIN</v>
          </cell>
          <cell r="Y538" t="str">
            <v>以实际交易渠道为准</v>
          </cell>
          <cell r="AB538" t="str">
            <v>以实际交易渠道为准</v>
          </cell>
        </row>
        <row r="539">
          <cell r="G539" t="str">
            <v>LU1035778379 ISIN</v>
          </cell>
          <cell r="Y539" t="str">
            <v>以实际交易渠道为准</v>
          </cell>
          <cell r="AB539" t="str">
            <v>以实际交易渠道为准</v>
          </cell>
        </row>
        <row r="540">
          <cell r="G540" t="str">
            <v>LU0528103616 ISIN</v>
          </cell>
          <cell r="Y540" t="str">
            <v>以实际交易渠道为准</v>
          </cell>
          <cell r="AB540" t="str">
            <v>以实际交易渠道为准</v>
          </cell>
        </row>
        <row r="541">
          <cell r="G541" t="str">
            <v>LU0528103459 ISIN</v>
          </cell>
          <cell r="Y541" t="str">
            <v>以实际交易渠道为准</v>
          </cell>
          <cell r="AB541" t="str">
            <v>以实际交易渠道为准</v>
          </cell>
        </row>
        <row r="542">
          <cell r="G542" t="str">
            <v>LU1278829244 ISIN</v>
          </cell>
          <cell r="Y542" t="str">
            <v>以实际交易渠道为准</v>
          </cell>
          <cell r="AB542" t="str">
            <v>以实际交易渠道为准</v>
          </cell>
        </row>
        <row r="543">
          <cell r="G543" t="str">
            <v>LU1278829327 ISIN</v>
          </cell>
          <cell r="Y543" t="str">
            <v>以实际交易渠道为准</v>
          </cell>
          <cell r="AB543" t="str">
            <v>以实际交易渠道为准</v>
          </cell>
        </row>
        <row r="544">
          <cell r="G544" t="str">
            <v>LU0058720904 ISIN</v>
          </cell>
          <cell r="Y544" t="str">
            <v>1:00 pm HKT</v>
          </cell>
          <cell r="AB544" t="str">
            <v>1000 (USD)</v>
          </cell>
        </row>
        <row r="545">
          <cell r="G545" t="str">
            <v>LU0251853072 ISIN</v>
          </cell>
          <cell r="Y545" t="str">
            <v>以实际交易渠道为准</v>
          </cell>
          <cell r="AB545" t="str">
            <v>以实际交易渠道为准</v>
          </cell>
        </row>
        <row r="546">
          <cell r="G546" t="str">
            <v>LU0058721035 ISIN</v>
          </cell>
          <cell r="Y546" t="str">
            <v>以实际交易渠道为准</v>
          </cell>
          <cell r="AB546" t="str">
            <v>以实际交易渠道为准</v>
          </cell>
        </row>
        <row r="547">
          <cell r="G547" t="str">
            <v>LU0251854476 ISIN</v>
          </cell>
          <cell r="Y547" t="str">
            <v>以实际交易渠道为准</v>
          </cell>
          <cell r="AB547" t="str">
            <v>以实际交易渠道为准</v>
          </cell>
        </row>
        <row r="548">
          <cell r="G548" t="str">
            <v>LU0100122521 ISIN</v>
          </cell>
          <cell r="Y548" t="str">
            <v>以实际交易渠道为准</v>
          </cell>
          <cell r="AB548" t="str">
            <v>以实际交易渠道为准</v>
          </cell>
        </row>
        <row r="549">
          <cell r="G549" t="str">
            <v>LU0060230025 ISIN</v>
          </cell>
          <cell r="Y549" t="str">
            <v>1:00 pm HKT</v>
          </cell>
          <cell r="AB549" t="str">
            <v>1000 (USD)</v>
          </cell>
        </row>
        <row r="550">
          <cell r="G550" t="str">
            <v>LU0252219315 ISIN</v>
          </cell>
          <cell r="Y550" t="str">
            <v>以实际交易渠道为准</v>
          </cell>
          <cell r="AB550" t="str">
            <v>以实际交易渠道为准</v>
          </cell>
        </row>
        <row r="551">
          <cell r="G551" t="str">
            <v>LU0091434083 ISIN</v>
          </cell>
          <cell r="Y551" t="str">
            <v>以实际交易渠道为准</v>
          </cell>
          <cell r="AB551" t="str">
            <v>以实际交易渠道为准</v>
          </cell>
        </row>
        <row r="552">
          <cell r="G552" t="str">
            <v>LU0252218937 ISIN</v>
          </cell>
          <cell r="Y552" t="str">
            <v>以实际交易渠道为准</v>
          </cell>
          <cell r="AB552" t="str">
            <v>以实际交易渠道为准</v>
          </cell>
        </row>
        <row r="553">
          <cell r="G553" t="str">
            <v>LU0107368549 ISIN</v>
          </cell>
          <cell r="Y553" t="str">
            <v>以实际交易渠道为准</v>
          </cell>
          <cell r="AB553" t="str">
            <v>以实际交易渠道为准</v>
          </cell>
        </row>
        <row r="554">
          <cell r="G554" t="str">
            <v>LU0965509010 ISIN</v>
          </cell>
          <cell r="Y554" t="str">
            <v>以实际交易渠道为准</v>
          </cell>
          <cell r="AB554" t="str">
            <v>以实际交易渠道为准</v>
          </cell>
        </row>
        <row r="555">
          <cell r="G555" t="str">
            <v>LU1037949358 ISIN</v>
          </cell>
          <cell r="Y555" t="str">
            <v>1:00 pm HKT</v>
          </cell>
          <cell r="AB555" t="str">
            <v>1000 (GBP)</v>
          </cell>
        </row>
        <row r="556">
          <cell r="G556" t="str">
            <v>LU1037948897 ISIN</v>
          </cell>
          <cell r="Y556" t="str">
            <v>1:00 pm HKT</v>
          </cell>
          <cell r="AB556" t="str">
            <v>8000 (HKD)</v>
          </cell>
        </row>
        <row r="557">
          <cell r="G557" t="str">
            <v>LU0861579265 ISIN</v>
          </cell>
          <cell r="Y557" t="str">
            <v>1:00 pm HKT</v>
          </cell>
          <cell r="AB557" t="str">
            <v>1000 (USD)</v>
          </cell>
        </row>
        <row r="558">
          <cell r="G558" t="str">
            <v>LU0965508806 ISIN</v>
          </cell>
          <cell r="Y558" t="str">
            <v>1:00 pm HKT</v>
          </cell>
          <cell r="AB558" t="str">
            <v>1000 (USD)</v>
          </cell>
        </row>
        <row r="559">
          <cell r="G559" t="str">
            <v>LU1037948541 ISIN</v>
          </cell>
          <cell r="Y559" t="str">
            <v>1:00 pm HKT</v>
          </cell>
          <cell r="AB559" t="str">
            <v>8000 (HKD)</v>
          </cell>
        </row>
        <row r="560">
          <cell r="G560" t="str">
            <v>LU0965508988 ISIN</v>
          </cell>
          <cell r="Y560" t="str">
            <v>1:00 pm HKT</v>
          </cell>
          <cell r="AB560" t="str">
            <v>1500 (AUD)</v>
          </cell>
        </row>
        <row r="561">
          <cell r="G561" t="str">
            <v>LU0861579778 ISIN</v>
          </cell>
          <cell r="Y561" t="str">
            <v>以实际交易渠道为准</v>
          </cell>
          <cell r="AB561" t="str">
            <v>以实际交易渠道为准</v>
          </cell>
        </row>
        <row r="562">
          <cell r="G562" t="str">
            <v>LU0965509366 ISIN</v>
          </cell>
          <cell r="Y562" t="str">
            <v>以实际交易渠道为准</v>
          </cell>
          <cell r="AB562" t="str">
            <v>以实际交易渠道为准</v>
          </cell>
        </row>
        <row r="563">
          <cell r="G563" t="str">
            <v>LU0965509101 ISIN</v>
          </cell>
          <cell r="Y563" t="str">
            <v>以实际交易渠道为准</v>
          </cell>
          <cell r="AB563" t="str">
            <v>以实际交易渠道为准</v>
          </cell>
        </row>
        <row r="564">
          <cell r="G564" t="str">
            <v>LU1037948970 ISIN</v>
          </cell>
          <cell r="Y564" t="str">
            <v>以实际交易渠道为准</v>
          </cell>
          <cell r="AB564" t="str">
            <v>以实际交易渠道为准</v>
          </cell>
        </row>
        <row r="565">
          <cell r="G565" t="str">
            <v>LU1037949275 ISIN</v>
          </cell>
          <cell r="Y565" t="str">
            <v>1:00 pm HKT</v>
          </cell>
          <cell r="AB565" t="str">
            <v>1000 (EUR)</v>
          </cell>
        </row>
        <row r="566">
          <cell r="G566" t="str">
            <v>LU0965509440 ISIN</v>
          </cell>
          <cell r="Y566" t="str">
            <v>以实际交易渠道为准</v>
          </cell>
          <cell r="AB566" t="str">
            <v>以实际交易渠道为准</v>
          </cell>
        </row>
        <row r="567">
          <cell r="G567" t="str">
            <v>LU1366339296 ISIN</v>
          </cell>
          <cell r="Y567" t="str">
            <v>1:00 pm HKT</v>
          </cell>
          <cell r="AB567" t="str">
            <v>8000 (CNY)</v>
          </cell>
        </row>
        <row r="568">
          <cell r="G568" t="str">
            <v>LU0965509283 ISIN</v>
          </cell>
          <cell r="Y568" t="str">
            <v>以实际交易渠道为准</v>
          </cell>
          <cell r="AB568" t="str">
            <v>以实际交易渠道为准</v>
          </cell>
        </row>
        <row r="569">
          <cell r="G569" t="str">
            <v>LU1278601221 ISIN</v>
          </cell>
          <cell r="Y569" t="str">
            <v>以实际交易渠道为准</v>
          </cell>
          <cell r="AB569" t="str">
            <v>以实际交易渠道为准</v>
          </cell>
        </row>
        <row r="570">
          <cell r="G570" t="str">
            <v>LU0861579349 ISIN</v>
          </cell>
          <cell r="Y570" t="str">
            <v>以实际交易渠道为准</v>
          </cell>
          <cell r="AB570" t="str">
            <v>以实际交易渠道为准</v>
          </cell>
        </row>
        <row r="571">
          <cell r="G571" t="str">
            <v>LU0861579851 ISIN</v>
          </cell>
          <cell r="Y571" t="str">
            <v>以实际交易渠道为准</v>
          </cell>
          <cell r="AB571" t="str">
            <v>以实际交易渠道为准</v>
          </cell>
        </row>
        <row r="572">
          <cell r="G572" t="str">
            <v>LU0511384066 ISIN</v>
          </cell>
          <cell r="Y572" t="str">
            <v>1:00 pm HKT</v>
          </cell>
          <cell r="AB572" t="str">
            <v>1500 (AUD)</v>
          </cell>
        </row>
        <row r="573">
          <cell r="G573" t="str">
            <v>LU0069063385 ISIN</v>
          </cell>
          <cell r="Y573" t="str">
            <v>1:00 pm HKT</v>
          </cell>
          <cell r="AB573" t="str">
            <v>1000 (USD)</v>
          </cell>
        </row>
        <row r="574">
          <cell r="G574" t="str">
            <v>LU0057025933 ISIN</v>
          </cell>
          <cell r="Y574" t="str">
            <v>以实际交易渠道为准</v>
          </cell>
          <cell r="AB574" t="str">
            <v>以实际交易渠道为准</v>
          </cell>
        </row>
        <row r="575">
          <cell r="G575" t="str">
            <v>LU0252218267 ISIN</v>
          </cell>
          <cell r="Y575" t="str">
            <v>以实际交易渠道为准</v>
          </cell>
          <cell r="AB575" t="str">
            <v>以实际交易渠道为准</v>
          </cell>
        </row>
        <row r="576">
          <cell r="G576" t="str">
            <v>LU0592692320 ISIN</v>
          </cell>
          <cell r="Y576" t="str">
            <v>以实际交易渠道为准</v>
          </cell>
          <cell r="AB576" t="str">
            <v>以实际交易渠道为准</v>
          </cell>
        </row>
        <row r="577">
          <cell r="G577" t="str">
            <v>LU0472753341 ISIN</v>
          </cell>
          <cell r="Y577" t="str">
            <v>1:00 pm HKT</v>
          </cell>
          <cell r="AB577" t="str">
            <v>8000 (HKD)</v>
          </cell>
        </row>
        <row r="578">
          <cell r="G578" t="str">
            <v>LU0289739343 ISIN</v>
          </cell>
          <cell r="Y578" t="str">
            <v>以实际交易渠道为准</v>
          </cell>
          <cell r="AB578" t="str">
            <v>以实际交易渠道为准</v>
          </cell>
        </row>
        <row r="579">
          <cell r="G579" t="str">
            <v>LU2259631260 ISIN</v>
          </cell>
          <cell r="Y579" t="str">
            <v>以实际交易渠道为准</v>
          </cell>
          <cell r="AB579" t="str">
            <v>以实际交易渠道为准</v>
          </cell>
        </row>
        <row r="580">
          <cell r="G580" t="str">
            <v>LU0511383332 ISIN</v>
          </cell>
          <cell r="Y580" t="str">
            <v>以实际交易渠道为准</v>
          </cell>
          <cell r="AB580" t="str">
            <v>以实际交易渠道为准</v>
          </cell>
        </row>
        <row r="581">
          <cell r="G581" t="str">
            <v>LU0590156302 ISIN</v>
          </cell>
          <cell r="Y581" t="str">
            <v>以实际交易渠道为准</v>
          </cell>
          <cell r="AB581" t="str">
            <v>以实际交易渠道为准</v>
          </cell>
        </row>
        <row r="582">
          <cell r="G582" t="str">
            <v>LU0085333697 ISIN</v>
          </cell>
          <cell r="Y582" t="str">
            <v>以实际交易渠道为准</v>
          </cell>
          <cell r="AB582" t="str">
            <v>以实际交易渠道为准</v>
          </cell>
        </row>
        <row r="583">
          <cell r="G583" t="str">
            <v>LU0462790428 ISIN</v>
          </cell>
          <cell r="Y583" t="str">
            <v>以实际交易渠道为准</v>
          </cell>
          <cell r="AB583" t="str">
            <v>以实际交易渠道为准</v>
          </cell>
        </row>
        <row r="584">
          <cell r="G584" t="str">
            <v>LU0124676726 ISIN</v>
          </cell>
          <cell r="Y584" t="str">
            <v>1:00 pm HKT</v>
          </cell>
          <cell r="AB584" t="str">
            <v>1000 (USD)</v>
          </cell>
        </row>
        <row r="585">
          <cell r="G585" t="str">
            <v>LU0232464734 ISIN</v>
          </cell>
          <cell r="Y585" t="str">
            <v>以实际交易渠道为准</v>
          </cell>
          <cell r="AB585" t="str">
            <v>以实际交易渠道为准</v>
          </cell>
        </row>
        <row r="586">
          <cell r="G586" t="str">
            <v>LU0689626769 ISIN</v>
          </cell>
          <cell r="Y586" t="str">
            <v>以实际交易渠道为准</v>
          </cell>
          <cell r="AB586" t="str">
            <v>以实际交易渠道为准</v>
          </cell>
        </row>
        <row r="587">
          <cell r="G587" t="str">
            <v>LU0689626504 ISIN</v>
          </cell>
          <cell r="Y587" t="str">
            <v>以实际交易渠道为准</v>
          </cell>
          <cell r="AB587" t="str">
            <v>以实际交易渠道为准</v>
          </cell>
        </row>
        <row r="588">
          <cell r="G588" t="str">
            <v>LU0689626686 ISIN</v>
          </cell>
          <cell r="Y588" t="str">
            <v>以实际交易渠道为准</v>
          </cell>
          <cell r="AB588" t="str">
            <v>以实际交易渠道为准</v>
          </cell>
        </row>
        <row r="589">
          <cell r="G589" t="str">
            <v>LU0520233601 ISIN</v>
          </cell>
          <cell r="Y589" t="str">
            <v>以实际交易渠道为准</v>
          </cell>
          <cell r="AB589" t="str">
            <v>以实际交易渠道为准</v>
          </cell>
        </row>
        <row r="590">
          <cell r="G590" t="str">
            <v>LU0733933450 ISIN</v>
          </cell>
          <cell r="Y590" t="str">
            <v>以实际交易渠道为准</v>
          </cell>
          <cell r="AB590" t="str">
            <v>以实际交易渠道为准</v>
          </cell>
        </row>
        <row r="591">
          <cell r="G591" t="str">
            <v>LU0592508096 ISIN</v>
          </cell>
          <cell r="Y591" t="str">
            <v>以实际交易渠道为准</v>
          </cell>
          <cell r="AB591" t="str">
            <v>以实际交易渠道为准</v>
          </cell>
        </row>
        <row r="592">
          <cell r="G592" t="str">
            <v>LU0129372610 ISIN</v>
          </cell>
          <cell r="Y592" t="str">
            <v>以实际交易渠道为准</v>
          </cell>
          <cell r="AB592" t="str">
            <v>以实际交易渠道为准</v>
          </cell>
        </row>
        <row r="593">
          <cell r="G593" t="str">
            <v>LU0232467836 ISIN</v>
          </cell>
          <cell r="Y593" t="str">
            <v>以实际交易渠道为准</v>
          </cell>
          <cell r="AB593" t="str">
            <v>以实际交易渠道为准</v>
          </cell>
        </row>
        <row r="594">
          <cell r="G594" t="str">
            <v>LU0289931619 ISIN</v>
          </cell>
          <cell r="Y594" t="str">
            <v>以实际交易渠道为准</v>
          </cell>
          <cell r="AB594" t="str">
            <v>以实际交易渠道为准</v>
          </cell>
        </row>
        <row r="595">
          <cell r="G595" t="str">
            <v>LU0520233940 ISIN</v>
          </cell>
          <cell r="Y595" t="str">
            <v>以实际交易渠道为准</v>
          </cell>
          <cell r="AB595" t="str">
            <v>以实际交易渠道为准</v>
          </cell>
        </row>
        <row r="596">
          <cell r="G596" t="str">
            <v>LU0232464908 ISIN</v>
          </cell>
          <cell r="Y596" t="str">
            <v>以实际交易渠道为准</v>
          </cell>
          <cell r="AB596" t="str">
            <v>以实际交易渠道为准</v>
          </cell>
        </row>
        <row r="597">
          <cell r="G597" t="str">
            <v>LU0128316170 ISIN</v>
          </cell>
          <cell r="Y597" t="str">
            <v>以实际交易渠道为准</v>
          </cell>
          <cell r="AB597" t="str">
            <v>以实际交易渠道为准</v>
          </cell>
        </row>
        <row r="598">
          <cell r="G598" t="str">
            <v>LU0520234088 ISIN</v>
          </cell>
          <cell r="Y598" t="str">
            <v>以实际交易渠道为准</v>
          </cell>
          <cell r="AB598" t="str">
            <v>以实际交易渠道为准</v>
          </cell>
        </row>
        <row r="599">
          <cell r="G599" t="str">
            <v>LU0511406216 ISIN</v>
          </cell>
          <cell r="Y599" t="str">
            <v>1:00 pm HKT</v>
          </cell>
          <cell r="AB599" t="str">
            <v>1000 (AUD)</v>
          </cell>
        </row>
        <row r="600">
          <cell r="G600" t="str">
            <v>LU0592505407 ISIN</v>
          </cell>
          <cell r="Y600" t="str">
            <v>1:00 pm HKT</v>
          </cell>
          <cell r="AB600" t="str">
            <v>1500 (CAD)</v>
          </cell>
        </row>
        <row r="601">
          <cell r="G601" t="str">
            <v>LU1069345335 ISIN</v>
          </cell>
          <cell r="Y601" t="str">
            <v>1:00 pm HKT</v>
          </cell>
          <cell r="AB601" t="str">
            <v>1000 (GBP)</v>
          </cell>
        </row>
        <row r="602">
          <cell r="G602" t="str">
            <v>LU0689625878 ISIN</v>
          </cell>
          <cell r="Y602" t="str">
            <v>1:00 pm HKT</v>
          </cell>
          <cell r="AB602" t="str">
            <v>1000 (GBP)</v>
          </cell>
        </row>
        <row r="603">
          <cell r="G603" t="str">
            <v>LU1069345178 ISIN</v>
          </cell>
          <cell r="Y603" t="str">
            <v>1:00 pm HKT</v>
          </cell>
          <cell r="AB603" t="str">
            <v>8000 (HKD)</v>
          </cell>
        </row>
        <row r="604">
          <cell r="G604" t="str">
            <v>LU0417103065 ISIN</v>
          </cell>
          <cell r="Y604" t="str">
            <v>1:00 pm HKT</v>
          </cell>
          <cell r="AB604" t="str">
            <v>8000 (HKD)</v>
          </cell>
        </row>
        <row r="605">
          <cell r="G605" t="str">
            <v>LU1069766787 ISIN</v>
          </cell>
          <cell r="Y605" t="str">
            <v>1:00 pm HKT</v>
          </cell>
          <cell r="AB605" t="str">
            <v>8000 (CNY)</v>
          </cell>
        </row>
        <row r="606">
          <cell r="G606" t="str">
            <v>LU0044957727 ISIN</v>
          </cell>
          <cell r="Y606" t="str">
            <v>以实际交易渠道为准</v>
          </cell>
          <cell r="AB606" t="str">
            <v>以实际交易渠道为准</v>
          </cell>
        </row>
        <row r="607">
          <cell r="G607" t="str">
            <v>LU0095030564 ISIN</v>
          </cell>
          <cell r="Y607" t="str">
            <v>1:00 pm HKT</v>
          </cell>
          <cell r="AB607" t="str">
            <v>1000 (USD)</v>
          </cell>
        </row>
        <row r="608">
          <cell r="G608" t="str">
            <v>LU1008671684 ISIN</v>
          </cell>
          <cell r="Y608" t="str">
            <v>1:00 pm HKT</v>
          </cell>
          <cell r="AB608" t="str">
            <v>1000 (USD)</v>
          </cell>
        </row>
        <row r="609">
          <cell r="G609" t="str">
            <v>LU0157308031 ISIN</v>
          </cell>
          <cell r="Y609" t="str">
            <v>1:00 pm HKT</v>
          </cell>
          <cell r="AB609" t="str">
            <v>1000 (USD)</v>
          </cell>
        </row>
        <row r="610">
          <cell r="G610" t="str">
            <v>LU0417102927 ISIN</v>
          </cell>
          <cell r="Y610" t="str">
            <v>1:00 pm HKT</v>
          </cell>
          <cell r="AB610" t="str">
            <v>8000 (HKD)</v>
          </cell>
        </row>
        <row r="611">
          <cell r="G611" t="str">
            <v>LU0592505589 ISIN</v>
          </cell>
          <cell r="Y611" t="str">
            <v>以实际交易渠道为准</v>
          </cell>
          <cell r="AB611" t="str">
            <v>以实际交易渠道为准</v>
          </cell>
        </row>
        <row r="612">
          <cell r="G612" t="str">
            <v>LU1008671841 ISIN</v>
          </cell>
          <cell r="Y612" t="str">
            <v>1:00 pm HKT</v>
          </cell>
          <cell r="AB612" t="str">
            <v>2000 (USD)</v>
          </cell>
        </row>
        <row r="613">
          <cell r="G613" t="str">
            <v>LU1069345251 ISIN</v>
          </cell>
          <cell r="Y613" t="str">
            <v>以实际交易渠道为准</v>
          </cell>
          <cell r="AB613" t="str">
            <v>以实际交易渠道为准</v>
          </cell>
        </row>
        <row r="614">
          <cell r="G614" t="str">
            <v>LU1069345509 ISIN</v>
          </cell>
          <cell r="Y614" t="str">
            <v>以实际交易渠道为准</v>
          </cell>
          <cell r="AB614" t="str">
            <v>以实际交易渠道为准</v>
          </cell>
        </row>
        <row r="615">
          <cell r="G615" t="str">
            <v>LU1069345418 ISIN</v>
          </cell>
          <cell r="Y615" t="str">
            <v>以实际交易渠道为准</v>
          </cell>
          <cell r="AB615" t="str">
            <v>以实际交易渠道为准</v>
          </cell>
        </row>
        <row r="616">
          <cell r="G616" t="str">
            <v>LU1035780433 ISIN</v>
          </cell>
          <cell r="Y616" t="str">
            <v>以实际交易渠道为准</v>
          </cell>
          <cell r="AB616" t="str">
            <v>以实际交易渠道为准</v>
          </cell>
        </row>
        <row r="617">
          <cell r="G617" t="str">
            <v>LU0539799634 ISIN</v>
          </cell>
          <cell r="Y617" t="str">
            <v>以实际交易渠道为准</v>
          </cell>
          <cell r="AB617" t="str">
            <v>以实际交易渠道为准</v>
          </cell>
        </row>
        <row r="618">
          <cell r="G618" t="str">
            <v>LU0805981734 ISIN</v>
          </cell>
          <cell r="Y618" t="str">
            <v>以实际交易渠道为准</v>
          </cell>
          <cell r="AB618" t="str">
            <v>以实际交易渠道为准</v>
          </cell>
        </row>
        <row r="619">
          <cell r="G619" t="str">
            <v>LU0778786706 ISIN</v>
          </cell>
          <cell r="Y619" t="str">
            <v>1:00 pm HKT</v>
          </cell>
          <cell r="AB619" t="str">
            <v>10000 (USD)</v>
          </cell>
        </row>
        <row r="620">
          <cell r="G620" t="str">
            <v>LU0592505829 ISIN</v>
          </cell>
          <cell r="Y620" t="str">
            <v>以实际交易渠道为准</v>
          </cell>
          <cell r="AB620" t="str">
            <v>以实际交易渠道为准</v>
          </cell>
        </row>
        <row r="621">
          <cell r="G621" t="str">
            <v>LU0040709171 ISIN</v>
          </cell>
          <cell r="Y621" t="str">
            <v>1:00 pm HKT</v>
          </cell>
          <cell r="AB621" t="str">
            <v>1000 (USD)</v>
          </cell>
        </row>
        <row r="622">
          <cell r="G622" t="str">
            <v>LU0232528306 ISIN</v>
          </cell>
          <cell r="Y622" t="str">
            <v>以实际交易渠道为准</v>
          </cell>
          <cell r="AB622" t="str">
            <v>以实际交易渠道为准</v>
          </cell>
        </row>
        <row r="623">
          <cell r="G623" t="str">
            <v>LU0289936097 ISIN</v>
          </cell>
          <cell r="Y623" t="str">
            <v>以实际交易渠道为准</v>
          </cell>
          <cell r="AB623" t="str">
            <v>以实际交易渠道为准</v>
          </cell>
        </row>
        <row r="624">
          <cell r="G624" t="str">
            <v>LU0453505090 ISIN</v>
          </cell>
          <cell r="Y624" t="str">
            <v>以实际交易渠道为准</v>
          </cell>
          <cell r="AB624" t="str">
            <v>以实际交易渠道为准</v>
          </cell>
        </row>
        <row r="625">
          <cell r="G625" t="str">
            <v>LU0511402900 ISIN</v>
          </cell>
          <cell r="Y625" t="str">
            <v>以实际交易渠道为准</v>
          </cell>
          <cell r="AB625" t="str">
            <v>以实际交易渠道为准</v>
          </cell>
        </row>
        <row r="626">
          <cell r="G626" t="str">
            <v>LU0592507015 ISIN</v>
          </cell>
          <cell r="Y626" t="str">
            <v>以实际交易渠道为准</v>
          </cell>
          <cell r="AB626" t="str">
            <v>以实际交易渠道为准</v>
          </cell>
        </row>
        <row r="627">
          <cell r="G627" t="str">
            <v>LU0539801802 ISIN</v>
          </cell>
          <cell r="Y627" t="str">
            <v>1:00 pm HKT</v>
          </cell>
          <cell r="AB627" t="str">
            <v>2000 (USD)</v>
          </cell>
        </row>
        <row r="628">
          <cell r="G628" t="str">
            <v>LU1069347893 ISIN</v>
          </cell>
          <cell r="Y628" t="str">
            <v>1:00 pm HKT</v>
          </cell>
          <cell r="AB628" t="str">
            <v>8000 (HKD)</v>
          </cell>
        </row>
        <row r="629">
          <cell r="G629" t="str">
            <v>LU1013768186 ISIN</v>
          </cell>
          <cell r="Y629" t="str">
            <v>1:00 pm HKT</v>
          </cell>
          <cell r="AB629" t="str">
            <v>1000 (USD)</v>
          </cell>
        </row>
        <row r="630">
          <cell r="G630" t="str">
            <v>LU0539802446 ISIN</v>
          </cell>
          <cell r="Y630" t="str">
            <v>以实际交易渠道为准</v>
          </cell>
          <cell r="AB630" t="str">
            <v>以实际交易渠道为准</v>
          </cell>
        </row>
        <row r="631">
          <cell r="G631" t="str">
            <v>LU0095025721 ISIN</v>
          </cell>
          <cell r="Y631" t="str">
            <v>以实际交易渠道为准</v>
          </cell>
          <cell r="AB631" t="str">
            <v>以实际交易渠道为准</v>
          </cell>
        </row>
        <row r="632">
          <cell r="G632" t="str">
            <v>LU0095024591 ISIN</v>
          </cell>
          <cell r="Y632" t="str">
            <v>1:00 pm HKT</v>
          </cell>
          <cell r="AB632" t="str">
            <v>2000 (USD)</v>
          </cell>
        </row>
        <row r="633">
          <cell r="G633" t="str">
            <v>LU1113143496 ISIN</v>
          </cell>
          <cell r="Y633" t="str">
            <v>以实际交易渠道为准</v>
          </cell>
          <cell r="AB633" t="str">
            <v>以实际交易渠道为准</v>
          </cell>
        </row>
        <row r="634">
          <cell r="G634" t="str">
            <v>LU1008670876 ISIN</v>
          </cell>
          <cell r="Y634" t="str">
            <v>以实际交易渠道为准</v>
          </cell>
          <cell r="AB634" t="str">
            <v>以实际交易渠道为准</v>
          </cell>
        </row>
        <row r="635">
          <cell r="G635" t="str">
            <v>LU1008671098 ISIN</v>
          </cell>
          <cell r="Y635" t="str">
            <v>1:00 pm HKT</v>
          </cell>
          <cell r="AB635" t="str">
            <v>1500 (AUD)</v>
          </cell>
        </row>
        <row r="636">
          <cell r="G636" t="str">
            <v>LU1165978963 ISIN</v>
          </cell>
          <cell r="Y636" t="str">
            <v>以实际交易渠道为准</v>
          </cell>
          <cell r="AB636" t="str">
            <v>以实际交易渠道为准</v>
          </cell>
        </row>
        <row r="637">
          <cell r="G637" t="str">
            <v>LU1035781167 ISIN</v>
          </cell>
          <cell r="Y637" t="str">
            <v>以实际交易渠道为准</v>
          </cell>
          <cell r="AB637" t="str">
            <v>以实际交易渠道为准</v>
          </cell>
        </row>
        <row r="638">
          <cell r="G638" t="str">
            <v>LU0173638916 ISIN</v>
          </cell>
          <cell r="Y638" t="str">
            <v>1:00 pm HKT</v>
          </cell>
          <cell r="AB638" t="str">
            <v>2000 (USD)</v>
          </cell>
        </row>
        <row r="639">
          <cell r="G639" t="str">
            <v>LU1035781084 ISIN</v>
          </cell>
          <cell r="Y639" t="str">
            <v>以实际交易渠道为准</v>
          </cell>
          <cell r="AB639" t="str">
            <v>以实际交易渠道为准</v>
          </cell>
        </row>
        <row r="640">
          <cell r="G640" t="str">
            <v>LU0511405911 ISIN</v>
          </cell>
          <cell r="Y640" t="str">
            <v>以实际交易渠道为准</v>
          </cell>
          <cell r="AB640" t="str">
            <v>以实际交易渠道为准</v>
          </cell>
        </row>
        <row r="641">
          <cell r="G641" t="str">
            <v>LU0417103578 ISIN</v>
          </cell>
          <cell r="Y641" t="str">
            <v>1:00 pm HKT</v>
          </cell>
          <cell r="AB641" t="str">
            <v>8000 (HKD)</v>
          </cell>
        </row>
        <row r="642">
          <cell r="G642" t="str">
            <v>LU1069767082 ISIN</v>
          </cell>
          <cell r="Y642" t="str">
            <v>1:00 pm HKT</v>
          </cell>
          <cell r="AB642" t="str">
            <v>8000 (CNY)</v>
          </cell>
        </row>
        <row r="643">
          <cell r="G643" t="str">
            <v>LU0102830865 ISIN</v>
          </cell>
          <cell r="Y643" t="str">
            <v>1:00 pm HKT</v>
          </cell>
          <cell r="AB643" t="str">
            <v>1000 (USD)</v>
          </cell>
        </row>
        <row r="644">
          <cell r="G644" t="str">
            <v>LU1008669860 ISIN</v>
          </cell>
          <cell r="Y644" t="str">
            <v>1:00 pm HKT</v>
          </cell>
          <cell r="AB644" t="str">
            <v>1000 (USD)</v>
          </cell>
        </row>
        <row r="645">
          <cell r="G645" t="str">
            <v>LU0156897901 ISIN</v>
          </cell>
          <cell r="Y645" t="str">
            <v>1:00 pm HKT</v>
          </cell>
          <cell r="AB645" t="str">
            <v>1000 (USD)</v>
          </cell>
        </row>
        <row r="646">
          <cell r="G646" t="str">
            <v>LU0081336892 ISIN</v>
          </cell>
          <cell r="Y646" t="str">
            <v>以实际交易渠道为准</v>
          </cell>
          <cell r="AB646" t="str">
            <v>以实际交易渠道为准</v>
          </cell>
        </row>
        <row r="647">
          <cell r="G647" t="str">
            <v>LU0417103495 ISIN</v>
          </cell>
          <cell r="Y647" t="str">
            <v>以实际交易渠道为准</v>
          </cell>
          <cell r="AB647" t="str">
            <v>以实际交易渠道为准</v>
          </cell>
        </row>
        <row r="648">
          <cell r="G648" t="str">
            <v>LU1069345681 ISIN</v>
          </cell>
          <cell r="Y648" t="str">
            <v>1:00 pm HKT</v>
          </cell>
          <cell r="AB648" t="str">
            <v>8000 (HKD)</v>
          </cell>
        </row>
        <row r="649">
          <cell r="G649" t="str">
            <v>LU1008670108 ISIN</v>
          </cell>
          <cell r="Y649" t="str">
            <v>以实际交易渠道为准</v>
          </cell>
          <cell r="AB649" t="str">
            <v>以实际交易渠道为准</v>
          </cell>
        </row>
        <row r="650">
          <cell r="G650" t="str">
            <v>LU1069346069 ISIN</v>
          </cell>
          <cell r="Y650" t="str">
            <v>以实际交易渠道为准</v>
          </cell>
          <cell r="AB650" t="str">
            <v>以实际交易渠道为准</v>
          </cell>
        </row>
        <row r="651">
          <cell r="G651" t="str">
            <v>LU1069345848 ISIN</v>
          </cell>
          <cell r="Y651" t="str">
            <v>1:00 pm HKT</v>
          </cell>
          <cell r="AB651" t="str">
            <v>1000 (EUR)</v>
          </cell>
        </row>
        <row r="652">
          <cell r="G652" t="str">
            <v>LU1069345764 ISIN</v>
          </cell>
          <cell r="Y652" t="str">
            <v>1:00 pm HKT</v>
          </cell>
          <cell r="AB652" t="str">
            <v>1000 (GBP)</v>
          </cell>
        </row>
        <row r="653">
          <cell r="G653" t="str">
            <v>LU1069345921 ISIN</v>
          </cell>
          <cell r="Y653" t="str">
            <v>以实际交易渠道为准</v>
          </cell>
          <cell r="AB653" t="str">
            <v>以实际交易渠道为准</v>
          </cell>
        </row>
        <row r="654">
          <cell r="G654" t="str">
            <v>LU1035779344 ISIN</v>
          </cell>
          <cell r="Y654" t="str">
            <v>以实际交易渠道为准</v>
          </cell>
          <cell r="AB654" t="str">
            <v>以实际交易渠道为准</v>
          </cell>
        </row>
        <row r="655">
          <cell r="G655" t="str">
            <v>LU0592507361 ISIN</v>
          </cell>
          <cell r="Y655" t="str">
            <v>以实际交易渠道为准</v>
          </cell>
          <cell r="AB655" t="str">
            <v>以实际交易渠道为准</v>
          </cell>
        </row>
        <row r="656">
          <cell r="G656" t="str">
            <v>LU0448041581 ISIN</v>
          </cell>
          <cell r="Y656" t="str">
            <v>以实际交易渠道为准</v>
          </cell>
          <cell r="AB656" t="str">
            <v>以实际交易渠道为准</v>
          </cell>
        </row>
        <row r="657">
          <cell r="G657" t="str">
            <v>LU0689626256 ISIN</v>
          </cell>
          <cell r="Y657" t="str">
            <v>以实际交易渠道为准</v>
          </cell>
          <cell r="AB657" t="str">
            <v>以实际交易渠道为准</v>
          </cell>
        </row>
        <row r="658">
          <cell r="G658" t="str">
            <v>LU0805983789 ISIN</v>
          </cell>
          <cell r="Y658" t="str">
            <v>以实际交易渠道为准</v>
          </cell>
          <cell r="AB658" t="str">
            <v>以实际交易渠道为准</v>
          </cell>
        </row>
        <row r="659">
          <cell r="G659" t="str">
            <v>LU0747275229 ISIN</v>
          </cell>
          <cell r="Y659" t="str">
            <v>以实际交易渠道为准</v>
          </cell>
          <cell r="AB659" t="str">
            <v>以实际交易渠道为准</v>
          </cell>
        </row>
        <row r="660">
          <cell r="G660" t="str">
            <v>LU0592507528 ISIN</v>
          </cell>
          <cell r="Y660" t="str">
            <v>以实际交易渠道为准</v>
          </cell>
          <cell r="AB660" t="str">
            <v>以实际交易渠道为准</v>
          </cell>
        </row>
        <row r="661">
          <cell r="G661" t="str">
            <v>LU1127386222 ISIN</v>
          </cell>
          <cell r="Y661" t="str">
            <v>1:00 pm HKT</v>
          </cell>
          <cell r="AB661" t="str">
            <v>8000 (HKD)</v>
          </cell>
        </row>
        <row r="662">
          <cell r="G662" t="str">
            <v>LU1021288185 ISIN</v>
          </cell>
          <cell r="Y662" t="str">
            <v>1:00 pm HKT</v>
          </cell>
          <cell r="AB662" t="str">
            <v>1000 (USD)</v>
          </cell>
        </row>
        <row r="663">
          <cell r="G663" t="str">
            <v>LU1021288698 ISIN</v>
          </cell>
          <cell r="Y663" t="str">
            <v>1:00 pm HKT</v>
          </cell>
          <cell r="AB663" t="str">
            <v>1000 (USD)</v>
          </cell>
        </row>
        <row r="664">
          <cell r="G664" t="str">
            <v>LU1021287708 ISIN</v>
          </cell>
          <cell r="Y664" t="str">
            <v>1:00 pm HKT</v>
          </cell>
          <cell r="AB664" t="str">
            <v>2000 (USD)</v>
          </cell>
        </row>
        <row r="665">
          <cell r="G665" t="str">
            <v>LU1684389585 ISIN</v>
          </cell>
          <cell r="Y665" t="str">
            <v>以实际交易渠道为准</v>
          </cell>
          <cell r="AB665" t="str">
            <v>以实际交易渠道为准</v>
          </cell>
        </row>
        <row r="666">
          <cell r="G666" t="str">
            <v>LU1021288854 ISIN</v>
          </cell>
          <cell r="Y666" t="str">
            <v>以实际交易渠道为准</v>
          </cell>
          <cell r="AB666" t="str">
            <v>以实际交易渠道为准</v>
          </cell>
        </row>
        <row r="667">
          <cell r="G667" t="str">
            <v>LU1165979268 ISIN</v>
          </cell>
          <cell r="Y667" t="str">
            <v>以实际交易渠道为准</v>
          </cell>
          <cell r="AB667" t="str">
            <v>以实际交易渠道为准</v>
          </cell>
        </row>
        <row r="668">
          <cell r="G668" t="str">
            <v>LU1035782132 ISIN</v>
          </cell>
          <cell r="Y668" t="str">
            <v>以实际交易渠道为准</v>
          </cell>
          <cell r="AB668" t="str">
            <v>以实际交易渠道为准</v>
          </cell>
        </row>
        <row r="669">
          <cell r="G669" t="str">
            <v>LU1021289076 ISIN</v>
          </cell>
          <cell r="Y669" t="str">
            <v>1:00 pm HKT</v>
          </cell>
          <cell r="AB669" t="str">
            <v>1000 (USD)</v>
          </cell>
        </row>
        <row r="670">
          <cell r="G670" t="str">
            <v>LU1684389403 ISIN</v>
          </cell>
          <cell r="Y670" t="str">
            <v>以实际交易渠道为准</v>
          </cell>
          <cell r="AB670" t="str">
            <v>以实际交易渠道为准</v>
          </cell>
        </row>
        <row r="671">
          <cell r="G671" t="str">
            <v>LU1035781910 ISIN</v>
          </cell>
          <cell r="Y671" t="str">
            <v>1:00 pm HKT</v>
          </cell>
          <cell r="AB671" t="str">
            <v>1500 (AUD)</v>
          </cell>
        </row>
        <row r="672">
          <cell r="G672" t="str">
            <v>LU1035782058 ISIN</v>
          </cell>
          <cell r="Y672" t="str">
            <v>以实际交易渠道为准</v>
          </cell>
          <cell r="AB672" t="str">
            <v>以实际交易渠道为准</v>
          </cell>
        </row>
        <row r="673">
          <cell r="G673" t="str">
            <v>LU0102828612 ISIN</v>
          </cell>
          <cell r="Y673" t="str">
            <v>1:00 pm HKT</v>
          </cell>
          <cell r="AB673" t="str">
            <v>1000 (USD)</v>
          </cell>
        </row>
        <row r="674">
          <cell r="G674" t="str">
            <v>LU0156897653 ISIN</v>
          </cell>
          <cell r="Y674" t="str">
            <v>以实际交易渠道为准</v>
          </cell>
          <cell r="AB674" t="str">
            <v>以实际交易渠道为准</v>
          </cell>
        </row>
        <row r="675">
          <cell r="G675" t="str">
            <v>LU0069950391 ISIN</v>
          </cell>
          <cell r="Y675" t="str">
            <v>1:00 pm HKT</v>
          </cell>
          <cell r="AB675" t="str">
            <v>0 (USD)</v>
          </cell>
        </row>
        <row r="676">
          <cell r="G676" t="str">
            <v>LU0417103149 ISIN</v>
          </cell>
          <cell r="Y676" t="str">
            <v>以实际交易渠道为准</v>
          </cell>
          <cell r="AB676" t="str">
            <v>以实际交易渠道为准</v>
          </cell>
        </row>
        <row r="677">
          <cell r="G677" t="str">
            <v>LU0511405085 ISIN</v>
          </cell>
          <cell r="Y677" t="str">
            <v>以实际交易渠道为准</v>
          </cell>
          <cell r="AB677" t="str">
            <v>以实际交易渠道为准</v>
          </cell>
        </row>
        <row r="678">
          <cell r="G678" t="str">
            <v>LU1008670363 ISIN</v>
          </cell>
          <cell r="Y678" t="str">
            <v>以实际交易渠道为准</v>
          </cell>
          <cell r="AB678" t="str">
            <v>以实际交易渠道为准</v>
          </cell>
        </row>
        <row r="679">
          <cell r="G679" t="str">
            <v>LU1069346739 ISIN</v>
          </cell>
          <cell r="Y679" t="str">
            <v>以实际交易渠道为准</v>
          </cell>
          <cell r="AB679" t="str">
            <v>以实际交易渠道为准</v>
          </cell>
        </row>
        <row r="680">
          <cell r="G680" t="str">
            <v>LU1008670520 ISIN</v>
          </cell>
          <cell r="Y680" t="str">
            <v>以实际交易渠道为准</v>
          </cell>
          <cell r="AB680" t="str">
            <v>以实际交易渠道为准</v>
          </cell>
        </row>
        <row r="681">
          <cell r="G681" t="str">
            <v>LU1069346903 ISIN</v>
          </cell>
          <cell r="Y681" t="str">
            <v>以实际交易渠道为准</v>
          </cell>
          <cell r="AB681" t="str">
            <v>以实际交易渠道为准</v>
          </cell>
        </row>
        <row r="682">
          <cell r="G682" t="str">
            <v>LU1069346812 ISIN</v>
          </cell>
          <cell r="Y682" t="str">
            <v>以实际交易渠道为准</v>
          </cell>
          <cell r="AB682" t="str">
            <v>以实际交易渠道为准</v>
          </cell>
        </row>
        <row r="683">
          <cell r="G683" t="str">
            <v>LU0417103222 ISIN</v>
          </cell>
          <cell r="Y683" t="str">
            <v>以实际交易渠道为准</v>
          </cell>
          <cell r="AB683" t="str">
            <v>以实际交易渠道为准</v>
          </cell>
        </row>
        <row r="684">
          <cell r="G684" t="str">
            <v>LU0539805118 ISIN</v>
          </cell>
          <cell r="Y684" t="str">
            <v>以实际交易渠道为准</v>
          </cell>
          <cell r="AB684" t="str">
            <v>以实际交易渠道为准</v>
          </cell>
        </row>
        <row r="685">
          <cell r="G685" t="str">
            <v>LU0592507288 ISIN</v>
          </cell>
          <cell r="Y685" t="str">
            <v>以实际交易渠道为准</v>
          </cell>
          <cell r="AB685" t="str">
            <v>以实际交易渠道为准</v>
          </cell>
        </row>
        <row r="686">
          <cell r="G686" t="str">
            <v>LU0511405168 ISIN</v>
          </cell>
          <cell r="Y686" t="str">
            <v>以实际交易渠道为准</v>
          </cell>
          <cell r="AB686" t="str">
            <v>以实际交易渠道为准</v>
          </cell>
        </row>
        <row r="687">
          <cell r="G687" t="str">
            <v>LU0689626090 ISIN</v>
          </cell>
          <cell r="Y687" t="str">
            <v>以实际交易渠道为准</v>
          </cell>
          <cell r="AB687" t="str">
            <v>以实际交易渠道为准</v>
          </cell>
        </row>
        <row r="688">
          <cell r="G688" t="str">
            <v>LU0805983433 ISIN</v>
          </cell>
          <cell r="Y688" t="str">
            <v>以实际交易渠道为准</v>
          </cell>
          <cell r="AB688" t="str">
            <v>以实际交易渠道为准</v>
          </cell>
        </row>
        <row r="689">
          <cell r="G689" t="str">
            <v>LU0689626173 ISIN</v>
          </cell>
          <cell r="Y689" t="str">
            <v>以实际交易渠道为准</v>
          </cell>
          <cell r="AB689" t="str">
            <v>以实际交易渠道为准</v>
          </cell>
        </row>
        <row r="690">
          <cell r="G690" t="str">
            <v>LU1720050803 ISIN</v>
          </cell>
          <cell r="Y690" t="str">
            <v>1:00 pm HKT</v>
          </cell>
          <cell r="AB690" t="str">
            <v>1000 (USD)</v>
          </cell>
        </row>
        <row r="691">
          <cell r="G691" t="str">
            <v>LU1794554631 ISIN</v>
          </cell>
          <cell r="Y691" t="str">
            <v>1:00 pm HKT</v>
          </cell>
          <cell r="AB691" t="str">
            <v>8000 (CNY)</v>
          </cell>
        </row>
        <row r="692">
          <cell r="G692" t="str">
            <v>LU1794554557 ISIN</v>
          </cell>
          <cell r="Y692" t="str">
            <v>以实际交易渠道为准</v>
          </cell>
          <cell r="AB692" t="str">
            <v>以实际交易渠道为准</v>
          </cell>
        </row>
        <row r="693">
          <cell r="G693" t="str">
            <v>LU2399975544 ISIN</v>
          </cell>
          <cell r="Y693" t="str">
            <v>以实际交易渠道为准</v>
          </cell>
          <cell r="AB693" t="str">
            <v>以实际交易渠道为准</v>
          </cell>
        </row>
        <row r="694">
          <cell r="G694" t="str">
            <v>LU0648948544 ISIN</v>
          </cell>
          <cell r="Y694" t="str">
            <v>1:00 pm HKT</v>
          </cell>
          <cell r="AB694" t="str">
            <v>8000 (HKD)</v>
          </cell>
        </row>
        <row r="695">
          <cell r="G695" t="str">
            <v>LU0488056044 ISIN</v>
          </cell>
          <cell r="Y695" t="str">
            <v>1:00 pm HKT</v>
          </cell>
          <cell r="AB695" t="str">
            <v>1000 (USD)</v>
          </cell>
        </row>
        <row r="696">
          <cell r="G696" t="str">
            <v>LU0384037296 ISIN</v>
          </cell>
          <cell r="Y696" t="str">
            <v>1:00 pm HKT</v>
          </cell>
          <cell r="AB696" t="str">
            <v>5000 (USD)</v>
          </cell>
        </row>
        <row r="697">
          <cell r="G697" t="str">
            <v>LU0648982212 ISIN</v>
          </cell>
          <cell r="Y697" t="str">
            <v>1:00 pm HKT</v>
          </cell>
          <cell r="AB697" t="str">
            <v>1500 (AUD)</v>
          </cell>
        </row>
        <row r="698">
          <cell r="G698" t="str">
            <v>LU1218110499 ISIN</v>
          </cell>
          <cell r="Y698" t="str">
            <v>以实际交易渠道为准</v>
          </cell>
          <cell r="AB698" t="str">
            <v>以实际交易渠道为准</v>
          </cell>
        </row>
        <row r="699">
          <cell r="G699" t="str">
            <v>LU0561508036 ISIN</v>
          </cell>
          <cell r="Y699" t="str">
            <v>1:00 pm HKT</v>
          </cell>
          <cell r="AB699" t="str">
            <v>8000 (HKD)</v>
          </cell>
        </row>
        <row r="700">
          <cell r="G700" t="str">
            <v>LU0348825331 ISIN</v>
          </cell>
          <cell r="Y700" t="str">
            <v>1:00 pm HKT</v>
          </cell>
          <cell r="AB700" t="str">
            <v>1000 (USD)</v>
          </cell>
        </row>
        <row r="701">
          <cell r="G701" t="str">
            <v>LU0348827113 ISIN</v>
          </cell>
          <cell r="Y701" t="str">
            <v>1:00 pm HKT</v>
          </cell>
          <cell r="AB701" t="str">
            <v>5000 (USD)</v>
          </cell>
        </row>
        <row r="702">
          <cell r="G702" t="str">
            <v>LU0765755334 ISIN</v>
          </cell>
          <cell r="Y702" t="str">
            <v>以实际交易渠道为准</v>
          </cell>
          <cell r="AB702" t="str">
            <v>以实际交易渠道为准</v>
          </cell>
        </row>
        <row r="703">
          <cell r="G703" t="str">
            <v>LU2286300806 ISIN</v>
          </cell>
          <cell r="Y703" t="str">
            <v>1:00 pm HKT</v>
          </cell>
          <cell r="AB703" t="str">
            <v>1000 (USD)</v>
          </cell>
        </row>
        <row r="704">
          <cell r="G704" t="str">
            <v>LU1282650404 ISIN</v>
          </cell>
          <cell r="Y704" t="str">
            <v>1:00 pm HKT</v>
          </cell>
          <cell r="AB704" t="str">
            <v>1500 (CAD)</v>
          </cell>
        </row>
        <row r="705">
          <cell r="G705" t="str">
            <v>LU1282650313 ISIN</v>
          </cell>
          <cell r="Y705" t="str">
            <v>1:00 pm HKT</v>
          </cell>
          <cell r="AB705" t="str">
            <v>1000 (GBP)</v>
          </cell>
        </row>
        <row r="706">
          <cell r="G706" t="str">
            <v>LU1282650073 ISIN</v>
          </cell>
          <cell r="Y706" t="str">
            <v>1:00 pm HKT</v>
          </cell>
          <cell r="AB706" t="str">
            <v>8000 (HKD)</v>
          </cell>
        </row>
        <row r="707">
          <cell r="G707" t="str">
            <v>LU1282649901 ISIN</v>
          </cell>
          <cell r="Y707" t="str">
            <v>1:00 pm HKT</v>
          </cell>
          <cell r="AB707" t="str">
            <v>1000 (USD)</v>
          </cell>
        </row>
        <row r="708">
          <cell r="G708" t="str">
            <v>LU1282650156 ISIN</v>
          </cell>
          <cell r="Y708" t="str">
            <v>1:00 pm HKT</v>
          </cell>
          <cell r="AB708" t="str">
            <v>1500 (AUD)</v>
          </cell>
        </row>
        <row r="709">
          <cell r="G709" t="str">
            <v>LU1282650586 ISIN</v>
          </cell>
          <cell r="Y709" t="str">
            <v>以实际交易渠道为准</v>
          </cell>
          <cell r="AB709" t="str">
            <v>以实际交易渠道为准</v>
          </cell>
        </row>
        <row r="710">
          <cell r="G710" t="str">
            <v>LU1282650669 ISIN</v>
          </cell>
          <cell r="Y710" t="str">
            <v>以实际交易渠道为准</v>
          </cell>
          <cell r="AB710" t="str">
            <v>以实际交易渠道为准</v>
          </cell>
        </row>
        <row r="711">
          <cell r="G711" t="str">
            <v>LU1282650230 ISIN</v>
          </cell>
          <cell r="Y711" t="str">
            <v>1:00 pm HKT</v>
          </cell>
          <cell r="AB711" t="str">
            <v>6500 (USD)</v>
          </cell>
        </row>
        <row r="712">
          <cell r="G712" t="str">
            <v>LU1311290768 ISIN</v>
          </cell>
          <cell r="Y712" t="str">
            <v>以实际交易渠道为准</v>
          </cell>
          <cell r="AB712" t="str">
            <v>以实际交易渠道为准</v>
          </cell>
        </row>
        <row r="713">
          <cell r="G713" t="str">
            <v>LU0256839274 ISIN</v>
          </cell>
          <cell r="Y713" t="str">
            <v>1:00 pm HKT</v>
          </cell>
          <cell r="AB713" t="str">
            <v>800 (EUR)</v>
          </cell>
        </row>
        <row r="714">
          <cell r="G714" t="str">
            <v>LU0256839191 ISIN</v>
          </cell>
          <cell r="Y714" t="str">
            <v>以实际交易渠道为准</v>
          </cell>
          <cell r="AB714" t="str">
            <v>以实际交易渠道为准</v>
          </cell>
        </row>
        <row r="715">
          <cell r="G715" t="str">
            <v>LU0857590862 ISIN</v>
          </cell>
          <cell r="Y715" t="str">
            <v>1:00 pm HKT</v>
          </cell>
          <cell r="AB715" t="str">
            <v>1000 (USD)</v>
          </cell>
        </row>
        <row r="716">
          <cell r="G716" t="str">
            <v>LU0827474353 ISIN</v>
          </cell>
          <cell r="Y716" t="str">
            <v>以实际交易渠道为准</v>
          </cell>
          <cell r="AB716" t="str">
            <v>以实际交易渠道为准</v>
          </cell>
        </row>
        <row r="717">
          <cell r="G717" t="str">
            <v>LU1400636814 ISIN</v>
          </cell>
          <cell r="Y717" t="str">
            <v>1:00 pm HKT</v>
          </cell>
          <cell r="AB717" t="str">
            <v>1000 (EUR)</v>
          </cell>
        </row>
        <row r="718">
          <cell r="G718" t="str">
            <v>LU1400636574 ISIN</v>
          </cell>
          <cell r="Y718" t="str">
            <v>1:00 pm HKT</v>
          </cell>
          <cell r="AB718" t="str">
            <v>8000 (HKD)</v>
          </cell>
        </row>
        <row r="719">
          <cell r="G719" t="str">
            <v>LU1202635105 ISIN</v>
          </cell>
          <cell r="Y719" t="str">
            <v>1:00 pm HKT</v>
          </cell>
          <cell r="AB719" t="str">
            <v>1000 (USD)</v>
          </cell>
        </row>
        <row r="720">
          <cell r="G720" t="str">
            <v>LU1670756490 ISIN</v>
          </cell>
          <cell r="Y720" t="str">
            <v>以实际交易渠道为准</v>
          </cell>
          <cell r="AB720" t="str">
            <v>以实际交易渠道为准</v>
          </cell>
        </row>
        <row r="721">
          <cell r="G721" t="str">
            <v>LU1400636731 ISIN</v>
          </cell>
          <cell r="Y721" t="str">
            <v>以实际交易渠道为准</v>
          </cell>
          <cell r="AB721" t="str">
            <v>以实际交易渠道为准</v>
          </cell>
        </row>
        <row r="722">
          <cell r="G722" t="str">
            <v>LU1400636657 ISIN</v>
          </cell>
          <cell r="Y722" t="str">
            <v>以实际交易渠道为准</v>
          </cell>
          <cell r="AB722" t="str">
            <v>以实际交易渠道为准</v>
          </cell>
        </row>
        <row r="723">
          <cell r="G723" t="str">
            <v>LU1400636491 ISIN</v>
          </cell>
          <cell r="Y723" t="str">
            <v>以实际交易渠道为准</v>
          </cell>
          <cell r="AB723" t="str">
            <v>以实际交易渠道为准</v>
          </cell>
        </row>
        <row r="724">
          <cell r="G724" t="str">
            <v>LU2305039153 ISIN</v>
          </cell>
          <cell r="Y724" t="str">
            <v>以实际交易渠道为准</v>
          </cell>
          <cell r="AB724" t="str">
            <v>以实际交易渠道为准</v>
          </cell>
        </row>
        <row r="725">
          <cell r="G725" t="str">
            <v>LU1221075150 ISIN</v>
          </cell>
          <cell r="Y725" t="str">
            <v>以实际交易渠道为准</v>
          </cell>
          <cell r="AB725" t="str">
            <v>以实际交易渠道为准</v>
          </cell>
        </row>
        <row r="726">
          <cell r="G726" t="str">
            <v>LU1645745040 ISIN</v>
          </cell>
          <cell r="Y726" t="str">
            <v>以实际交易渠道为准</v>
          </cell>
          <cell r="AB726" t="str">
            <v>以实际交易渠道为准</v>
          </cell>
        </row>
        <row r="727">
          <cell r="G727" t="str">
            <v>LU1645745123 ISIN</v>
          </cell>
          <cell r="Y727" t="str">
            <v>以实际交易渠道为准</v>
          </cell>
          <cell r="AB727" t="str">
            <v>以实际交易渠道为准</v>
          </cell>
        </row>
        <row r="728">
          <cell r="G728" t="str">
            <v>LU1645745396 ISIN</v>
          </cell>
          <cell r="Y728" t="str">
            <v>以实际交易渠道为准</v>
          </cell>
          <cell r="AB728" t="str">
            <v>以实际交易渠道为准</v>
          </cell>
        </row>
        <row r="729">
          <cell r="G729" t="str">
            <v>LU1645745479 ISIN</v>
          </cell>
          <cell r="Y729" t="str">
            <v>以实际交易渠道为准</v>
          </cell>
          <cell r="AB729" t="str">
            <v>以实际交易渠道为准</v>
          </cell>
        </row>
        <row r="730">
          <cell r="G730" t="str">
            <v>LU1645745636 ISIN</v>
          </cell>
          <cell r="Y730" t="str">
            <v>以实际交易渠道为准</v>
          </cell>
          <cell r="AB730" t="str">
            <v>以实际交易渠道为准</v>
          </cell>
        </row>
        <row r="731">
          <cell r="G731" t="str">
            <v>LU1645745552 ISIN</v>
          </cell>
          <cell r="Y731" t="str">
            <v>以实际交易渠道为准</v>
          </cell>
          <cell r="AB731" t="str">
            <v>以实际交易渠道为准</v>
          </cell>
        </row>
        <row r="732">
          <cell r="G732" t="str">
            <v>LU0414045822 ISIN</v>
          </cell>
          <cell r="Y732" t="str">
            <v>1:00 pm HKT</v>
          </cell>
          <cell r="AB732" t="str">
            <v>800 (EUR)</v>
          </cell>
        </row>
        <row r="733">
          <cell r="G733" t="str">
            <v>LU0971552756 ISIN</v>
          </cell>
          <cell r="Y733" t="str">
            <v>以实际交易渠道为准</v>
          </cell>
          <cell r="AB733" t="str">
            <v>以实际交易渠道为准</v>
          </cell>
        </row>
        <row r="734">
          <cell r="G734" t="str">
            <v>LU0971552830 ISIN</v>
          </cell>
          <cell r="Y734" t="str">
            <v>1:00 pm HKT</v>
          </cell>
          <cell r="AB734" t="str">
            <v>8000 (HKD)</v>
          </cell>
        </row>
        <row r="735">
          <cell r="G735" t="str">
            <v>LU0971552673 ISIN</v>
          </cell>
          <cell r="Y735" t="str">
            <v>1:00 pm HKT</v>
          </cell>
          <cell r="AB735" t="str">
            <v>1000 (USD)</v>
          </cell>
        </row>
        <row r="736">
          <cell r="G736" t="str">
            <v>LU0971552673 ISIN</v>
          </cell>
          <cell r="Y736" t="str">
            <v>以实际交易渠道为准</v>
          </cell>
          <cell r="AB736" t="str">
            <v>以实际交易渠道为准</v>
          </cell>
        </row>
        <row r="737">
          <cell r="G737" t="str">
            <v>LU0971552913 ISIN</v>
          </cell>
          <cell r="Y737" t="str">
            <v>以实际交易渠道为准</v>
          </cell>
          <cell r="AB737" t="str">
            <v>以实际交易渠道为准</v>
          </cell>
        </row>
        <row r="738">
          <cell r="G738" t="str">
            <v>LU1015033050 ISIN</v>
          </cell>
          <cell r="Y738" t="str">
            <v>以实际交易渠道为准</v>
          </cell>
          <cell r="AB738" t="str">
            <v>以实际交易渠道为准</v>
          </cell>
        </row>
        <row r="739">
          <cell r="G739" t="str">
            <v>LU1046248800 ISIN</v>
          </cell>
          <cell r="Y739" t="str">
            <v>以实际交易渠道为准</v>
          </cell>
          <cell r="AB739" t="str">
            <v>以实际交易渠道为准</v>
          </cell>
        </row>
        <row r="740">
          <cell r="G740" t="str">
            <v>LU1372148574 ISIN</v>
          </cell>
          <cell r="Y740" t="str">
            <v>以实际交易渠道为准</v>
          </cell>
          <cell r="AB740" t="str">
            <v>以实际交易渠道为准</v>
          </cell>
        </row>
        <row r="741">
          <cell r="G741" t="str">
            <v>LU1670757035 ISIN</v>
          </cell>
          <cell r="Y741" t="str">
            <v>以实际交易渠道为准</v>
          </cell>
          <cell r="AB741" t="str">
            <v>以实际交易渠道为准</v>
          </cell>
        </row>
        <row r="742">
          <cell r="G742" t="str">
            <v>LU0414045582 ISIN</v>
          </cell>
          <cell r="Y742" t="str">
            <v>以实际交易渠道为准</v>
          </cell>
          <cell r="AB742" t="str">
            <v>以实际交易渠道为准</v>
          </cell>
        </row>
        <row r="743">
          <cell r="G743" t="str">
            <v>LU0706718086 ISIN</v>
          </cell>
          <cell r="Y743" t="str">
            <v>1:00 pm HKT</v>
          </cell>
          <cell r="AB743" t="str">
            <v>8000 (HKD)</v>
          </cell>
        </row>
        <row r="744">
          <cell r="G744" t="str">
            <v>LU0745992494 ISIN</v>
          </cell>
          <cell r="Y744" t="str">
            <v>1:00 pm HKT</v>
          </cell>
          <cell r="AB744" t="str">
            <v>1000 (USD)</v>
          </cell>
        </row>
        <row r="745">
          <cell r="G745" t="str">
            <v>LU0745992734 ISIN</v>
          </cell>
          <cell r="Y745" t="str">
            <v>以实际交易渠道为准</v>
          </cell>
          <cell r="AB745" t="str">
            <v>以实际交易渠道为准</v>
          </cell>
        </row>
        <row r="746">
          <cell r="G746" t="str">
            <v>LU0706718243 ISIN</v>
          </cell>
          <cell r="Y746" t="str">
            <v>以实际交易渠道为准</v>
          </cell>
          <cell r="AB746" t="str">
            <v>以实际交易渠道为准</v>
          </cell>
        </row>
        <row r="747">
          <cell r="G747" t="str">
            <v>LU0706718755 ISIN</v>
          </cell>
          <cell r="Y747" t="str">
            <v>以实际交易渠道为准</v>
          </cell>
          <cell r="AB747" t="str">
            <v>以实际交易渠道为准</v>
          </cell>
        </row>
        <row r="748">
          <cell r="G748" t="str">
            <v>LU0774780943 ISIN</v>
          </cell>
          <cell r="Y748" t="str">
            <v>以实际交易渠道为准</v>
          </cell>
          <cell r="AB748" t="str">
            <v>以实际交易渠道为准</v>
          </cell>
        </row>
        <row r="749">
          <cell r="G749" t="str">
            <v>LU0790109010 ISIN</v>
          </cell>
          <cell r="Y749" t="str">
            <v>以实际交易渠道为准</v>
          </cell>
          <cell r="AB749" t="str">
            <v>以实际交易渠道为准</v>
          </cell>
        </row>
        <row r="750">
          <cell r="G750" t="str">
            <v>LU0706718672 ISIN</v>
          </cell>
          <cell r="Y750" t="str">
            <v>1:00 pm HKT</v>
          </cell>
          <cell r="AB750" t="str">
            <v>800 (EUR)</v>
          </cell>
        </row>
        <row r="751">
          <cell r="G751" t="str">
            <v>LU0706718326 ISIN</v>
          </cell>
          <cell r="Y751" t="str">
            <v>以实际交易渠道为准</v>
          </cell>
          <cell r="AB751" t="str">
            <v>以实际交易渠道为准</v>
          </cell>
        </row>
        <row r="752">
          <cell r="G752" t="str">
            <v>LU0706718169 ISIN</v>
          </cell>
          <cell r="Y752" t="str">
            <v>以实际交易渠道为准</v>
          </cell>
          <cell r="AB752" t="str">
            <v>以实际交易渠道为准</v>
          </cell>
        </row>
        <row r="753">
          <cell r="G753" t="str">
            <v>LU2211817866 ISIN</v>
          </cell>
          <cell r="Y753" t="str">
            <v>1:00 pm HKT</v>
          </cell>
          <cell r="AB753" t="str">
            <v>1000 (USD)</v>
          </cell>
        </row>
        <row r="754">
          <cell r="G754" t="str">
            <v>LU2211817601 ISIN</v>
          </cell>
          <cell r="Y754" t="str">
            <v>以实际交易渠道为准</v>
          </cell>
          <cell r="AB754" t="str">
            <v>以实际交易渠道为准</v>
          </cell>
        </row>
        <row r="755">
          <cell r="G755" t="str">
            <v>LU2211817197 ISIN</v>
          </cell>
          <cell r="Y755" t="str">
            <v>以实际交易渠道为准</v>
          </cell>
          <cell r="AB755" t="str">
            <v>以实际交易渠道为准</v>
          </cell>
        </row>
        <row r="756">
          <cell r="G756" t="str">
            <v>LU0293314216 ISIN</v>
          </cell>
          <cell r="Y756" t="str">
            <v>1:00 pm HKT</v>
          </cell>
          <cell r="AB756" t="str">
            <v>1000 (USD)</v>
          </cell>
        </row>
        <row r="757">
          <cell r="G757" t="str">
            <v>LU0293313325 ISIN</v>
          </cell>
          <cell r="Y757" t="str">
            <v>以实际交易渠道为准</v>
          </cell>
          <cell r="AB757" t="str">
            <v>以实际交易渠道为准</v>
          </cell>
        </row>
        <row r="758">
          <cell r="G758" t="str">
            <v>LU1282651048 ISIN</v>
          </cell>
          <cell r="Y758" t="str">
            <v>以实际交易渠道为准</v>
          </cell>
          <cell r="AB758" t="str">
            <v>以实际交易渠道为准</v>
          </cell>
        </row>
        <row r="759">
          <cell r="G759" t="str">
            <v>LU1282651121 ISIN</v>
          </cell>
          <cell r="Y759" t="str">
            <v>以实际交易渠道为准</v>
          </cell>
          <cell r="AB759" t="str">
            <v>以实际交易渠道为准</v>
          </cell>
        </row>
        <row r="760">
          <cell r="G760" t="str">
            <v>LU1794554128 ISIN</v>
          </cell>
          <cell r="Y760" t="str">
            <v>以实际交易渠道为准</v>
          </cell>
          <cell r="AB760" t="str">
            <v>以实际交易渠道为准</v>
          </cell>
        </row>
        <row r="761">
          <cell r="G761" t="str">
            <v>LU1516272009 ISIN</v>
          </cell>
          <cell r="Y761" t="str">
            <v>1:00 pm HKT</v>
          </cell>
          <cell r="AB761" t="str">
            <v>100 (USD)</v>
          </cell>
        </row>
        <row r="762">
          <cell r="G762" t="str">
            <v>LU1516285753 ISIN</v>
          </cell>
          <cell r="Y762" t="str">
            <v>1:00 pm HKT</v>
          </cell>
          <cell r="AB762" t="str">
            <v>8000 (HKD)</v>
          </cell>
        </row>
        <row r="763">
          <cell r="G763" t="str">
            <v>LU2023250926 ISIN</v>
          </cell>
          <cell r="Y763" t="str">
            <v>以实际交易渠道为准</v>
          </cell>
          <cell r="AB763" t="str">
            <v>以实际交易渠道为准</v>
          </cell>
        </row>
        <row r="764">
          <cell r="G764" t="str">
            <v>LU2014481662 ISIN</v>
          </cell>
          <cell r="Y764" t="str">
            <v>以实际交易渠道为准</v>
          </cell>
          <cell r="AB764" t="str">
            <v>以实际交易渠道为准</v>
          </cell>
        </row>
        <row r="765">
          <cell r="G765" t="str">
            <v>LU2014481746 ISIN</v>
          </cell>
          <cell r="Y765" t="str">
            <v>以实际交易渠道为准</v>
          </cell>
          <cell r="AB765" t="str">
            <v>以实际交易渠道为准</v>
          </cell>
        </row>
        <row r="766">
          <cell r="G766" t="str">
            <v>LU2014481829 ISIN</v>
          </cell>
          <cell r="Y766" t="str">
            <v>以实际交易渠道为准</v>
          </cell>
          <cell r="AB766" t="str">
            <v>以实际交易渠道为准</v>
          </cell>
        </row>
        <row r="767">
          <cell r="G767" t="str">
            <v>LU2556244668 ISIN</v>
          </cell>
          <cell r="Y767" t="str">
            <v>以实际交易渠道为准</v>
          </cell>
          <cell r="AB767" t="str">
            <v>以实际交易渠道为准</v>
          </cell>
        </row>
        <row r="768">
          <cell r="G768" t="str">
            <v>LU2282081160 ISIN</v>
          </cell>
          <cell r="Y768" t="str">
            <v>以实际交易渠道为准</v>
          </cell>
          <cell r="AB768" t="str">
            <v>以实际交易渠道为准</v>
          </cell>
        </row>
        <row r="769">
          <cell r="G769" t="str">
            <v>LU1254137497 ISIN</v>
          </cell>
          <cell r="Y769" t="str">
            <v>以实际交易渠道为准</v>
          </cell>
          <cell r="AB769" t="str">
            <v>以实际交易渠道为准</v>
          </cell>
        </row>
        <row r="770">
          <cell r="G770" t="str">
            <v>LU1254137810 ISIN</v>
          </cell>
          <cell r="Y770" t="str">
            <v>以实际交易渠道为准</v>
          </cell>
          <cell r="AB770" t="str">
            <v>以实际交易渠道为准</v>
          </cell>
        </row>
        <row r="771">
          <cell r="G771" t="str">
            <v>LU2271345691 ISIN</v>
          </cell>
          <cell r="Y771" t="str">
            <v>以实际交易渠道为准</v>
          </cell>
          <cell r="AB771" t="str">
            <v>以实际交易渠道为准</v>
          </cell>
        </row>
        <row r="772">
          <cell r="G772" t="str">
            <v>LU0815945547 ISIN</v>
          </cell>
          <cell r="Y772" t="str">
            <v>1:00 pm HKT</v>
          </cell>
          <cell r="AB772" t="str">
            <v>8000 (HKD)</v>
          </cell>
        </row>
        <row r="773">
          <cell r="G773" t="str">
            <v>LU0815945463 ISIN</v>
          </cell>
          <cell r="Y773" t="str">
            <v>以实际交易渠道为准</v>
          </cell>
          <cell r="AB773" t="str">
            <v>以实际交易渠道为准</v>
          </cell>
        </row>
        <row r="774">
          <cell r="G774" t="str">
            <v>LU0880094791 ISIN</v>
          </cell>
          <cell r="Y774" t="str">
            <v>1:00 pm HKT</v>
          </cell>
          <cell r="AB774" t="str">
            <v>8000 (HKD)</v>
          </cell>
        </row>
        <row r="775">
          <cell r="G775" t="str">
            <v>LU1685828896 ISIN</v>
          </cell>
          <cell r="Y775" t="str">
            <v>以实际交易渠道为准</v>
          </cell>
          <cell r="AB775" t="str">
            <v>以实际交易渠道为准</v>
          </cell>
        </row>
        <row r="776">
          <cell r="G776" t="str">
            <v>LU2560984663 ISIN</v>
          </cell>
          <cell r="Y776" t="str">
            <v>以实际交易渠道为准</v>
          </cell>
          <cell r="AB776" t="str">
            <v>以实际交易渠道为准</v>
          </cell>
        </row>
        <row r="777">
          <cell r="G777" t="str">
            <v>LU2560984747 ISIN</v>
          </cell>
          <cell r="Y777" t="str">
            <v>1:00 pm HKT</v>
          </cell>
          <cell r="AB777" t="str">
            <v>8000 (HKD)</v>
          </cell>
        </row>
        <row r="778">
          <cell r="G778" t="str">
            <v>LU0540923850 ISIN</v>
          </cell>
          <cell r="Y778" t="str">
            <v>1:00 pm HKT</v>
          </cell>
          <cell r="AB778" t="str">
            <v>8000 (HKD)</v>
          </cell>
        </row>
        <row r="779">
          <cell r="G779" t="str">
            <v>LU0348735423 ISIN</v>
          </cell>
          <cell r="Y779" t="str">
            <v>1:00 pm HKT</v>
          </cell>
          <cell r="AB779" t="str">
            <v>1000 (USD)</v>
          </cell>
        </row>
        <row r="780">
          <cell r="G780" t="str">
            <v>LU0634319403 ISIN</v>
          </cell>
          <cell r="Y780" t="str">
            <v>1:00 pm HKT</v>
          </cell>
          <cell r="AB780" t="str">
            <v>50000 (USD)</v>
          </cell>
        </row>
        <row r="781">
          <cell r="G781" t="str">
            <v>LU0348767384 ISIN</v>
          </cell>
          <cell r="Y781" t="str">
            <v>1:00 pm HKT</v>
          </cell>
          <cell r="AB781" t="str">
            <v>1000 (USD)</v>
          </cell>
        </row>
        <row r="782">
          <cell r="G782" t="str">
            <v>LU0348766576 ISIN</v>
          </cell>
          <cell r="Y782" t="str">
            <v>以实际交易渠道为准</v>
          </cell>
          <cell r="AB782" t="str">
            <v>以实际交易渠道为准</v>
          </cell>
        </row>
        <row r="783">
          <cell r="G783" t="str">
            <v>LU0348784397 ISIN</v>
          </cell>
          <cell r="Y783" t="str">
            <v>1:00 pm HKT</v>
          </cell>
          <cell r="AB783" t="str">
            <v>1000 (USD)</v>
          </cell>
        </row>
        <row r="784">
          <cell r="G784" t="str">
            <v>LU0348783233 ISIN</v>
          </cell>
          <cell r="Y784" t="str">
            <v>以实际交易渠道为准</v>
          </cell>
          <cell r="AB784" t="str">
            <v>以实际交易渠道为准</v>
          </cell>
        </row>
        <row r="785">
          <cell r="G785" t="str">
            <v>LU0348783662 ISIN</v>
          </cell>
          <cell r="Y785" t="str">
            <v>1:00 pm HKT</v>
          </cell>
          <cell r="AB785" t="str">
            <v>1000 (USD)</v>
          </cell>
        </row>
        <row r="786">
          <cell r="G786" t="str">
            <v>LU2293587155 ISIN</v>
          </cell>
          <cell r="Y786" t="str">
            <v>1:00 pm HKT</v>
          </cell>
          <cell r="AB786" t="str">
            <v>8000 (HKD)</v>
          </cell>
        </row>
        <row r="787">
          <cell r="G787" t="str">
            <v>LU0348784041 ISIN</v>
          </cell>
          <cell r="Y787" t="str">
            <v>1:00 pm HKT</v>
          </cell>
          <cell r="AB787" t="str">
            <v>800 (EUR)</v>
          </cell>
        </row>
        <row r="788">
          <cell r="G788" t="str">
            <v>LU2150013857 ISIN</v>
          </cell>
          <cell r="Y788" t="str">
            <v>以实际交易渠道为准</v>
          </cell>
          <cell r="AB788" t="str">
            <v>以实际交易渠道为准</v>
          </cell>
        </row>
        <row r="789">
          <cell r="G789" t="str">
            <v>HK0000211927 ISIN</v>
          </cell>
          <cell r="Y789" t="str">
            <v>1:00 pm HKT</v>
          </cell>
          <cell r="AB789" t="str">
            <v>8000 (CNY)</v>
          </cell>
        </row>
        <row r="790">
          <cell r="G790" t="str">
            <v>HK0000532082 ISIN</v>
          </cell>
          <cell r="Y790" t="str">
            <v>1:00 pm HKT</v>
          </cell>
          <cell r="AB790" t="str">
            <v>8000 (HKD)</v>
          </cell>
        </row>
        <row r="791">
          <cell r="G791" t="str">
            <v>HK0000532074 ISIN</v>
          </cell>
          <cell r="Y791" t="str">
            <v>1:00 pm HKT</v>
          </cell>
          <cell r="AB791" t="str">
            <v>1000 (USD)</v>
          </cell>
        </row>
        <row r="792">
          <cell r="G792" t="str">
            <v>HK0000535291 ISIN</v>
          </cell>
          <cell r="Y792" t="str">
            <v>以实际交易渠道为准</v>
          </cell>
          <cell r="AB792" t="str">
            <v>以实际交易渠道为准</v>
          </cell>
        </row>
        <row r="793">
          <cell r="G793" t="str">
            <v>HK0000535309 ISIN</v>
          </cell>
          <cell r="Y793" t="str">
            <v>以实际交易渠道为准</v>
          </cell>
          <cell r="AB793" t="str">
            <v>以实际交易渠道为准</v>
          </cell>
        </row>
        <row r="794">
          <cell r="G794" t="str">
            <v>HK0000535317 ISIN</v>
          </cell>
          <cell r="Y794" t="str">
            <v>以实际交易渠道为准</v>
          </cell>
          <cell r="AB794" t="str">
            <v>以实际交易渠道为准</v>
          </cell>
        </row>
        <row r="795">
          <cell r="G795" t="str">
            <v>HK0000535325 ISIN</v>
          </cell>
          <cell r="Y795" t="str">
            <v>以实际交易渠道为准</v>
          </cell>
          <cell r="AB795" t="str">
            <v>以实际交易渠道为准</v>
          </cell>
        </row>
        <row r="796">
          <cell r="G796" t="str">
            <v>HK0000535341 ISIN</v>
          </cell>
          <cell r="Y796" t="str">
            <v>以实际交易渠道为准</v>
          </cell>
          <cell r="AB796" t="str">
            <v>以实际交易渠道为准</v>
          </cell>
        </row>
        <row r="797">
          <cell r="G797" t="str">
            <v>HK0000535333 ISIN</v>
          </cell>
          <cell r="Y797" t="str">
            <v>以实际交易渠道为准</v>
          </cell>
          <cell r="AB797" t="str">
            <v>以实际交易渠道为准</v>
          </cell>
        </row>
        <row r="798">
          <cell r="G798" t="str">
            <v>HK0000711207 ISIN</v>
          </cell>
          <cell r="Y798" t="str">
            <v>以实际交易渠道为准</v>
          </cell>
          <cell r="AB798" t="str">
            <v>以实际交易渠道为准</v>
          </cell>
        </row>
        <row r="799">
          <cell r="G799" t="str">
            <v>HK0000700721 ISIN</v>
          </cell>
          <cell r="Y799" t="str">
            <v>以实际交易渠道为准</v>
          </cell>
          <cell r="AB799" t="str">
            <v>以实际交易渠道为准</v>
          </cell>
        </row>
        <row r="800">
          <cell r="G800" t="str">
            <v>LU0797268264 ISIN</v>
          </cell>
          <cell r="Y800" t="str">
            <v>1:00 pm HKT</v>
          </cell>
          <cell r="AB800" t="str">
            <v>8000 (HKD)</v>
          </cell>
        </row>
        <row r="801">
          <cell r="G801" t="str">
            <v>LU0348814723 ISIN</v>
          </cell>
          <cell r="Y801" t="str">
            <v>1:00 pm HKT</v>
          </cell>
          <cell r="AB801" t="str">
            <v>1000 (USD)</v>
          </cell>
        </row>
        <row r="802">
          <cell r="G802" t="str">
            <v>LU0348816934 ISIN</v>
          </cell>
          <cell r="Y802" t="str">
            <v>1:00 pm HKT</v>
          </cell>
          <cell r="AB802" t="str">
            <v>1000 (USD)</v>
          </cell>
        </row>
        <row r="803">
          <cell r="G803" t="str">
            <v>LU0348814566 ISIN</v>
          </cell>
          <cell r="Y803" t="str">
            <v>以实际交易渠道为准</v>
          </cell>
          <cell r="AB803" t="str">
            <v>以实际交易渠道为准</v>
          </cell>
        </row>
        <row r="804">
          <cell r="G804" t="str">
            <v>LU0918141887 ISIN</v>
          </cell>
          <cell r="Y804" t="str">
            <v>以实际交易渠道为准</v>
          </cell>
          <cell r="AB804" t="str">
            <v>以实际交易渠道为准</v>
          </cell>
        </row>
        <row r="805">
          <cell r="G805" t="str">
            <v>LU0918141705 ISIN</v>
          </cell>
          <cell r="Y805" t="str">
            <v>1:00 pm HKT</v>
          </cell>
          <cell r="AB805" t="str">
            <v>8000 (HKD)</v>
          </cell>
        </row>
        <row r="806">
          <cell r="G806" t="str">
            <v>LU0918147579 ISIN</v>
          </cell>
          <cell r="Y806" t="str">
            <v>以实际交易渠道为准</v>
          </cell>
          <cell r="AB806" t="str">
            <v>以实际交易渠道为准</v>
          </cell>
        </row>
        <row r="807">
          <cell r="G807" t="str">
            <v>LU1282648689 ISIN</v>
          </cell>
          <cell r="Y807" t="str">
            <v>以实际交易渠道为准</v>
          </cell>
          <cell r="AB807" t="str">
            <v>以实际交易渠道为准</v>
          </cell>
        </row>
        <row r="808">
          <cell r="G808" t="str">
            <v>LU0256863811 ISIN</v>
          </cell>
          <cell r="Y808" t="str">
            <v>1:00 pm HKT</v>
          </cell>
          <cell r="AB808" t="str">
            <v>1000 (USD)</v>
          </cell>
        </row>
        <row r="809">
          <cell r="G809" t="str">
            <v>LU1449865044 ISIN</v>
          </cell>
          <cell r="Y809" t="str">
            <v>1:00 pm HKT</v>
          </cell>
          <cell r="AB809" t="str">
            <v>8000 (HKD)</v>
          </cell>
        </row>
        <row r="810">
          <cell r="G810" t="str">
            <v>LU1322973634 ISIN</v>
          </cell>
          <cell r="Y810" t="str">
            <v>1:00 pm HKT</v>
          </cell>
          <cell r="AB810" t="str">
            <v>1000 (USD)</v>
          </cell>
        </row>
        <row r="811">
          <cell r="G811" t="str">
            <v>LU1363153740 ISIN</v>
          </cell>
          <cell r="Y811" t="str">
            <v>以实际交易渠道为准</v>
          </cell>
          <cell r="AB811" t="str">
            <v>以实际交易渠道为准</v>
          </cell>
        </row>
        <row r="812">
          <cell r="G812" t="str">
            <v>LU1363153823 ISIN</v>
          </cell>
          <cell r="Y812" t="str">
            <v>以实际交易渠道为准</v>
          </cell>
          <cell r="AB812" t="str">
            <v>以实际交易渠道为准</v>
          </cell>
        </row>
        <row r="813">
          <cell r="G813" t="str">
            <v>LU2111465915 ISIN</v>
          </cell>
          <cell r="Y813" t="str">
            <v>1:00 pm HKT</v>
          </cell>
          <cell r="AB813" t="str">
            <v>1000 (USD)</v>
          </cell>
        </row>
        <row r="814">
          <cell r="G814" t="str">
            <v>LU1328247892 ISIN</v>
          </cell>
          <cell r="Y814" t="str">
            <v>1:00 pm HKT</v>
          </cell>
          <cell r="AB814" t="str">
            <v>800 (EUR)</v>
          </cell>
        </row>
        <row r="815">
          <cell r="G815" t="str">
            <v>LU1516272264 ISIN</v>
          </cell>
          <cell r="Y815" t="str">
            <v>以实际交易渠道为准</v>
          </cell>
          <cell r="AB815" t="str">
            <v>以实际交易渠道为准</v>
          </cell>
        </row>
        <row r="816">
          <cell r="G816" t="str">
            <v>LU1516272181 ISIN</v>
          </cell>
          <cell r="Y816" t="str">
            <v>1:00 pm HKT</v>
          </cell>
          <cell r="AB816" t="str">
            <v>1000 (GBP)</v>
          </cell>
        </row>
        <row r="817">
          <cell r="G817" t="str">
            <v>LU1451583386 ISIN</v>
          </cell>
          <cell r="Y817" t="str">
            <v>以实际交易渠道为准</v>
          </cell>
          <cell r="AB817" t="str">
            <v>以实际交易渠道为准</v>
          </cell>
        </row>
        <row r="818">
          <cell r="G818" t="str">
            <v>LU1597245817 ISIN</v>
          </cell>
          <cell r="Y818" t="str">
            <v>以实际交易渠道为准</v>
          </cell>
          <cell r="AB818" t="str">
            <v>以实际交易渠道为准</v>
          </cell>
        </row>
        <row r="819">
          <cell r="G819" t="str">
            <v>HK0000252160 ISIN</v>
          </cell>
          <cell r="Y819" t="str">
            <v>1:00 pm HKT</v>
          </cell>
          <cell r="AB819" t="str">
            <v>8000 (HKD)</v>
          </cell>
        </row>
        <row r="820">
          <cell r="G820" t="str">
            <v>HK0000500386 ISIN</v>
          </cell>
          <cell r="Y820" t="str">
            <v>1:00 pm HKT</v>
          </cell>
          <cell r="AB820" t="str">
            <v>1000 (USD)</v>
          </cell>
        </row>
        <row r="821">
          <cell r="G821" t="str">
            <v>HK0000252152 ISIN</v>
          </cell>
          <cell r="Y821" t="str">
            <v>以实际交易渠道为准</v>
          </cell>
          <cell r="AB821" t="str">
            <v>以实际交易渠道为准</v>
          </cell>
        </row>
        <row r="822">
          <cell r="G822" t="str">
            <v>HK0000252178 ISIN</v>
          </cell>
          <cell r="Y822" t="str">
            <v>以实际交易渠道为准</v>
          </cell>
          <cell r="AB822" t="str">
            <v>以实际交易渠道为准</v>
          </cell>
        </row>
        <row r="823">
          <cell r="G823" t="str">
            <v>HK0000252186 ISIN</v>
          </cell>
          <cell r="Y823" t="str">
            <v>以实际交易渠道为准</v>
          </cell>
          <cell r="AB823" t="str">
            <v>以实际交易渠道为准</v>
          </cell>
        </row>
        <row r="824">
          <cell r="G824" t="str">
            <v>HK0000500402 ISIN</v>
          </cell>
          <cell r="Y824" t="str">
            <v>以实际交易渠道为准</v>
          </cell>
          <cell r="AB824" t="str">
            <v>以实际交易渠道为准</v>
          </cell>
        </row>
        <row r="825">
          <cell r="G825" t="str">
            <v>HK0000500410 ISIN</v>
          </cell>
          <cell r="Y825" t="str">
            <v>以实际交易渠道为准</v>
          </cell>
          <cell r="AB825" t="str">
            <v>以实际交易渠道为准</v>
          </cell>
        </row>
        <row r="826">
          <cell r="G826" t="str">
            <v>HK0000464252 ISIN</v>
          </cell>
          <cell r="Y826" t="str">
            <v>前1日1:00 pm HKT</v>
          </cell>
          <cell r="AB826" t="str">
            <v>8000 (USD)</v>
          </cell>
        </row>
        <row r="827">
          <cell r="G827" t="str">
            <v>HK0000499787 ISIN</v>
          </cell>
          <cell r="Y827" t="str">
            <v>2:00 pm HKT</v>
          </cell>
          <cell r="AB827" t="str">
            <v>1000 (HKD)</v>
          </cell>
        </row>
        <row r="828">
          <cell r="G828" t="str">
            <v>HK0000464336 ISIN</v>
          </cell>
          <cell r="Y828" t="str">
            <v>以实际交易渠道为准</v>
          </cell>
          <cell r="AB828" t="str">
            <v>以实际交易渠道为准</v>
          </cell>
        </row>
        <row r="829">
          <cell r="G829" t="str">
            <v>HK0000464419 ISIN</v>
          </cell>
          <cell r="Y829" t="str">
            <v>以实际交易渠道为准</v>
          </cell>
          <cell r="AB829" t="str">
            <v>以实际交易渠道为准</v>
          </cell>
        </row>
        <row r="830">
          <cell r="G830" t="str">
            <v>HK0000467222 ISIN</v>
          </cell>
          <cell r="Y830" t="str">
            <v>1:00 pm HKT</v>
          </cell>
          <cell r="AB830" t="str">
            <v>1000 (USD)</v>
          </cell>
        </row>
        <row r="831">
          <cell r="G831" t="str">
            <v>HK0000467230 ISIN</v>
          </cell>
          <cell r="Y831" t="str">
            <v>1:00 pm HKT</v>
          </cell>
          <cell r="AB831" t="str">
            <v>1000 (USD)</v>
          </cell>
        </row>
        <row r="832">
          <cell r="G832" t="str">
            <v>HK0000467263 ISIN</v>
          </cell>
          <cell r="Y832" t="str">
            <v>1:00 pm HKT</v>
          </cell>
          <cell r="AB832" t="str">
            <v>8000 (USD)</v>
          </cell>
        </row>
        <row r="833">
          <cell r="G833" t="str">
            <v>HK0000467271 ISIN</v>
          </cell>
          <cell r="Y833" t="str">
            <v>以实际交易渠道为准</v>
          </cell>
          <cell r="AB833" t="str">
            <v>以实际交易渠道为准</v>
          </cell>
        </row>
        <row r="834">
          <cell r="G834" t="str">
            <v>HK0000467206 ISIN</v>
          </cell>
          <cell r="Y834" t="str">
            <v>1:00 pm HKT</v>
          </cell>
          <cell r="AB834" t="str">
            <v>6500 (USD)</v>
          </cell>
        </row>
        <row r="835">
          <cell r="G835" t="str">
            <v>HK0000467214 ISIN</v>
          </cell>
          <cell r="Y835" t="str">
            <v>以实际交易渠道为准</v>
          </cell>
          <cell r="AB835" t="str">
            <v>以实际交易渠道为准</v>
          </cell>
        </row>
        <row r="836">
          <cell r="G836" t="str">
            <v>HK0000467305 ISIN</v>
          </cell>
          <cell r="Y836" t="str">
            <v>以实际交易渠道为准</v>
          </cell>
          <cell r="AB836" t="str">
            <v>以实际交易渠道为准</v>
          </cell>
        </row>
        <row r="837">
          <cell r="G837" t="str">
            <v>HK0000467347 ISIN</v>
          </cell>
          <cell r="Y837" t="str">
            <v>以实际交易渠道为准</v>
          </cell>
          <cell r="AB837" t="str">
            <v>以实际交易渠道为准</v>
          </cell>
        </row>
        <row r="838">
          <cell r="G838" t="str">
            <v>HK0000467321 ISIN</v>
          </cell>
          <cell r="Y838" t="str">
            <v>以实际交易渠道为准</v>
          </cell>
          <cell r="AB838" t="str">
            <v>以实际交易渠道为准</v>
          </cell>
        </row>
        <row r="839">
          <cell r="G839" t="str">
            <v>HK0000625225 ISIN</v>
          </cell>
          <cell r="Y839" t="str">
            <v>以实际交易渠道为准</v>
          </cell>
          <cell r="AB839" t="str">
            <v>以实际交易渠道为准</v>
          </cell>
        </row>
        <row r="840">
          <cell r="G840" t="str">
            <v>HK0000625282 ISIN</v>
          </cell>
          <cell r="Y840" t="str">
            <v>以实际交易渠道为准</v>
          </cell>
          <cell r="AB840" t="str">
            <v>以实际交易渠道为准</v>
          </cell>
        </row>
        <row r="841">
          <cell r="G841" t="str">
            <v>HK0000365384 ISIN</v>
          </cell>
          <cell r="Y841" t="str">
            <v>前1日1:00 pm HKT</v>
          </cell>
          <cell r="AB841" t="str">
            <v>100 (USD)</v>
          </cell>
        </row>
        <row r="842">
          <cell r="G842" t="str">
            <v>HK0000499811 ISIN</v>
          </cell>
          <cell r="Y842" t="str">
            <v>2:00 pm HKT</v>
          </cell>
          <cell r="AB842" t="str">
            <v>150 (USD)</v>
          </cell>
        </row>
        <row r="843">
          <cell r="G843" t="str">
            <v>HK0000365426 ISIN</v>
          </cell>
          <cell r="Y843" t="str">
            <v>以实际交易渠道为准</v>
          </cell>
          <cell r="AB843" t="str">
            <v>以实际交易渠道为准</v>
          </cell>
        </row>
        <row r="844">
          <cell r="G844" t="str">
            <v>HK0000365467 ISIN</v>
          </cell>
          <cell r="Y844" t="str">
            <v>以实际交易渠道为准</v>
          </cell>
          <cell r="AB844" t="str">
            <v>以实际交易渠道为准</v>
          </cell>
        </row>
        <row r="845">
          <cell r="G845" t="str">
            <v>HK0000365541 ISIN</v>
          </cell>
          <cell r="Y845" t="str">
            <v>以实际交易渠道为准</v>
          </cell>
          <cell r="AB845" t="str">
            <v>以实际交易渠道为准</v>
          </cell>
        </row>
        <row r="846">
          <cell r="G846" t="str">
            <v>HK0000365582 ISIN</v>
          </cell>
          <cell r="Y846" t="str">
            <v>以实际交易渠道为准</v>
          </cell>
          <cell r="AB846" t="str">
            <v>以实际交易渠道为准</v>
          </cell>
        </row>
        <row r="847">
          <cell r="G847" t="str">
            <v>HK0000862265 ISIN</v>
          </cell>
          <cell r="Y847" t="str">
            <v>前1日1:00 pm HKT</v>
          </cell>
          <cell r="AB847" t="str">
            <v>1000 (USD)</v>
          </cell>
        </row>
        <row r="848">
          <cell r="G848" t="str">
            <v>HK0000862273 ISIN</v>
          </cell>
          <cell r="Y848" t="str">
            <v>以实际交易渠道为准</v>
          </cell>
          <cell r="AB848" t="str">
            <v>以实际交易渠道为准</v>
          </cell>
        </row>
        <row r="849">
          <cell r="G849" t="str">
            <v>HK0000938420 ISIN</v>
          </cell>
          <cell r="Y849" t="str">
            <v>以实际交易渠道为准</v>
          </cell>
          <cell r="AB849" t="str">
            <v>以实际交易渠道为准</v>
          </cell>
        </row>
        <row r="850">
          <cell r="G850" t="str">
            <v>HK0000862281 ISIN</v>
          </cell>
          <cell r="Y850" t="str">
            <v>以实际交易渠道为准</v>
          </cell>
          <cell r="AB850" t="str">
            <v>以实际交易渠道为准</v>
          </cell>
        </row>
        <row r="851">
          <cell r="G851" t="str">
            <v>HK0000862299 ISIN</v>
          </cell>
          <cell r="Y851" t="str">
            <v>以实际交易渠道为准</v>
          </cell>
          <cell r="AB851" t="str">
            <v>以实际交易渠道为准</v>
          </cell>
        </row>
        <row r="852">
          <cell r="G852" t="str">
            <v>LU1813982136 ISIN</v>
          </cell>
          <cell r="Y852" t="str">
            <v>1:00 pm HKT</v>
          </cell>
          <cell r="AB852" t="str">
            <v>1000 (USD)</v>
          </cell>
        </row>
        <row r="853">
          <cell r="G853" t="str">
            <v>LU1813981328 ISIN</v>
          </cell>
          <cell r="Y853" t="str">
            <v>以实际交易渠道为准</v>
          </cell>
          <cell r="AB853" t="str">
            <v>以实际交易渠道为准</v>
          </cell>
        </row>
        <row r="854">
          <cell r="G854" t="str">
            <v>LU2089983667 ISIN</v>
          </cell>
          <cell r="Y854" t="str">
            <v>以实际交易渠道为准</v>
          </cell>
          <cell r="AB854" t="str">
            <v>以实际交易渠道为准</v>
          </cell>
        </row>
        <row r="855">
          <cell r="G855" t="str">
            <v>LU1813981674 ISIN</v>
          </cell>
          <cell r="Y855" t="str">
            <v>以实际交易渠道为准</v>
          </cell>
          <cell r="AB855" t="str">
            <v>以实际交易渠道为准</v>
          </cell>
        </row>
        <row r="856">
          <cell r="G856" t="str">
            <v>LU2086872632 ISIN</v>
          </cell>
          <cell r="Y856" t="str">
            <v>以实际交易渠道为准</v>
          </cell>
          <cell r="AB856" t="str">
            <v>以实际交易渠道为准</v>
          </cell>
        </row>
        <row r="857">
          <cell r="G857" t="str">
            <v>LU1813981591 ISIN</v>
          </cell>
          <cell r="Y857" t="str">
            <v>以实际交易渠道为准</v>
          </cell>
          <cell r="AB857" t="str">
            <v>以实际交易渠道为准</v>
          </cell>
        </row>
        <row r="858">
          <cell r="G858" t="str">
            <v>LU1813981914 ISIN</v>
          </cell>
          <cell r="Y858" t="str">
            <v>以实际交易渠道为准</v>
          </cell>
          <cell r="AB858" t="str">
            <v>以实际交易渠道为准</v>
          </cell>
        </row>
        <row r="859">
          <cell r="G859" t="str">
            <v>LU2086872558 ISIN</v>
          </cell>
          <cell r="Y859" t="str">
            <v>以实际交易渠道为准</v>
          </cell>
          <cell r="AB859" t="str">
            <v>以实际交易渠道为准</v>
          </cell>
        </row>
        <row r="860">
          <cell r="G860" t="str">
            <v>LU1813982482 ISIN</v>
          </cell>
          <cell r="Y860" t="str">
            <v>以实际交易渠道为准</v>
          </cell>
          <cell r="AB860" t="str">
            <v>以实际交易渠道为准</v>
          </cell>
        </row>
        <row r="861">
          <cell r="G861" t="str">
            <v>LU1813982219 ISIN</v>
          </cell>
          <cell r="Y861" t="str">
            <v>以实际交易渠道为准</v>
          </cell>
          <cell r="AB861" t="str">
            <v>以实际交易渠道为准</v>
          </cell>
        </row>
        <row r="862">
          <cell r="G862" t="str">
            <v>LU2100725352 ISIN</v>
          </cell>
          <cell r="Y862" t="str">
            <v>以实际交易渠道为准</v>
          </cell>
          <cell r="AB862" t="str">
            <v>以实际交易渠道为准</v>
          </cell>
        </row>
        <row r="863">
          <cell r="G863" t="str">
            <v>LU2100725279 ISIN</v>
          </cell>
          <cell r="Y863" t="str">
            <v>以实际交易渠道为准</v>
          </cell>
          <cell r="AB863" t="str">
            <v>以实际交易渠道为准</v>
          </cell>
        </row>
        <row r="864">
          <cell r="G864" t="str">
            <v>LU1079480825 ISIN</v>
          </cell>
          <cell r="Y864" t="str">
            <v>以实际交易渠道为准</v>
          </cell>
          <cell r="AB864" t="str">
            <v>以实际交易渠道为准</v>
          </cell>
        </row>
        <row r="865">
          <cell r="G865" t="str">
            <v>LU0507748050 ISIN</v>
          </cell>
          <cell r="Y865" t="str">
            <v>1:00 pm HKT</v>
          </cell>
          <cell r="AB865" t="str">
            <v>1000 (USD)</v>
          </cell>
        </row>
        <row r="866">
          <cell r="G866" t="str">
            <v>LU2699159781 ISIN</v>
          </cell>
          <cell r="Y866" t="str">
            <v>以实际交易渠道为准</v>
          </cell>
          <cell r="AB866" t="str">
            <v>以实际交易渠道为准</v>
          </cell>
        </row>
        <row r="867">
          <cell r="G867" t="str">
            <v>LU1850215648 ISIN</v>
          </cell>
          <cell r="Y867" t="str">
            <v>以实际交易渠道为准</v>
          </cell>
          <cell r="AB867" t="str">
            <v>以实际交易渠道为准</v>
          </cell>
        </row>
        <row r="868">
          <cell r="G868" t="str">
            <v>LU1077375969 ISIN</v>
          </cell>
          <cell r="Y868" t="str">
            <v>以实际交易渠道为准</v>
          </cell>
          <cell r="AB868" t="str">
            <v>以实际交易渠道为准</v>
          </cell>
        </row>
        <row r="869">
          <cell r="G869" t="str">
            <v>LU1077375613 ISIN</v>
          </cell>
          <cell r="Y869" t="str">
            <v>1:00 pm HKT</v>
          </cell>
          <cell r="AB869" t="str">
            <v>8000 (HKD)</v>
          </cell>
        </row>
        <row r="870">
          <cell r="G870" t="str">
            <v>LU2699159864 ISIN</v>
          </cell>
          <cell r="Y870" t="str">
            <v>以实际交易渠道为准</v>
          </cell>
          <cell r="AB870" t="str">
            <v>以实际交易渠道为准</v>
          </cell>
        </row>
        <row r="871">
          <cell r="G871" t="str">
            <v>LU1850215994 ISIN</v>
          </cell>
          <cell r="Y871" t="str">
            <v>以实际交易渠道为准</v>
          </cell>
          <cell r="AB871" t="str">
            <v>以实际交易渠道为准</v>
          </cell>
        </row>
        <row r="872">
          <cell r="G872" t="str">
            <v>LU1850215721 ISIN</v>
          </cell>
          <cell r="Y872" t="str">
            <v>以实际交易渠道为准</v>
          </cell>
          <cell r="AB872" t="str">
            <v>以实际交易渠道为准</v>
          </cell>
        </row>
        <row r="873">
          <cell r="G873" t="str">
            <v>LU0274383008 ISIN</v>
          </cell>
          <cell r="Y873" t="str">
            <v>1:00 pm HKT</v>
          </cell>
          <cell r="AB873" t="str">
            <v>1000 (USD)</v>
          </cell>
        </row>
        <row r="874">
          <cell r="G874" t="str">
            <v>LU1077376421 ISIN</v>
          </cell>
          <cell r="Y874" t="str">
            <v>以实际交易渠道为准</v>
          </cell>
          <cell r="AB874" t="str">
            <v>以实际交易渠道为准</v>
          </cell>
        </row>
        <row r="875">
          <cell r="G875" t="str">
            <v>LU2089984129ISIN</v>
          </cell>
          <cell r="Y875" t="str">
            <v>以实际交易渠道为准</v>
          </cell>
          <cell r="AB875" t="str">
            <v>以实际交易渠道为准</v>
          </cell>
        </row>
        <row r="876">
          <cell r="G876" t="str">
            <v>LU0196878994 ISIN</v>
          </cell>
          <cell r="Y876" t="str">
            <v>1:00 pm HKT</v>
          </cell>
          <cell r="AB876" t="str">
            <v>1000 (USD)</v>
          </cell>
        </row>
        <row r="877">
          <cell r="G877" t="str">
            <v>LU0314109678 ISIN</v>
          </cell>
          <cell r="Y877" t="str">
            <v>1:00 pm HKT</v>
          </cell>
          <cell r="AB877" t="str">
            <v>8000 (HKD)</v>
          </cell>
        </row>
        <row r="878">
          <cell r="G878" t="str">
            <v>LU1328277881 ISIN</v>
          </cell>
          <cell r="Y878" t="str">
            <v>以实际交易渠道为准</v>
          </cell>
          <cell r="AB878" t="str">
            <v>以实际交易渠道为准</v>
          </cell>
        </row>
        <row r="879">
          <cell r="G879" t="str">
            <v>LU1813983027 ISIN</v>
          </cell>
          <cell r="Y879" t="str">
            <v>以实际交易渠道为准</v>
          </cell>
          <cell r="AB879" t="str">
            <v>以实际交易渠道为准</v>
          </cell>
        </row>
        <row r="880">
          <cell r="G880" t="str">
            <v>LU1813983373 ISIN</v>
          </cell>
          <cell r="Y880" t="str">
            <v>以实际交易渠道为准</v>
          </cell>
          <cell r="AB880" t="str">
            <v>以实际交易渠道为准</v>
          </cell>
        </row>
        <row r="881">
          <cell r="G881" t="str">
            <v>LU0196876865 ISIN</v>
          </cell>
          <cell r="Y881" t="str">
            <v>以实际交易渠道为准</v>
          </cell>
          <cell r="AB881" t="str">
            <v>以实际交易渠道为准</v>
          </cell>
        </row>
        <row r="882">
          <cell r="G882" t="str">
            <v>LU1935043452 ISIN</v>
          </cell>
          <cell r="Y882" t="str">
            <v>1:00 pm HKT</v>
          </cell>
          <cell r="AB882" t="str">
            <v>8000 (HKD)</v>
          </cell>
        </row>
        <row r="883">
          <cell r="G883" t="str">
            <v>LU2086872715 ISIN</v>
          </cell>
          <cell r="Y883" t="str">
            <v>1:00 pm HKT</v>
          </cell>
          <cell r="AB883" t="str">
            <v>8000 (HKD)</v>
          </cell>
        </row>
        <row r="884">
          <cell r="G884" t="str">
            <v>LU2086872988 ISIN</v>
          </cell>
          <cell r="Y884" t="str">
            <v>1:00 pm HKT</v>
          </cell>
          <cell r="AB884" t="str">
            <v>1000 (USD)</v>
          </cell>
        </row>
        <row r="885">
          <cell r="G885" t="str">
            <v>LU1935042215 ISIN</v>
          </cell>
          <cell r="Y885" t="str">
            <v>以实际交易渠道为准</v>
          </cell>
          <cell r="AB885" t="str">
            <v>以实际交易渠道为准</v>
          </cell>
        </row>
        <row r="886">
          <cell r="G886" t="str">
            <v>LU1935042488 ISIN</v>
          </cell>
          <cell r="Y886" t="str">
            <v>以实际交易渠道为准</v>
          </cell>
          <cell r="AB886" t="str">
            <v>以实际交易渠道为准</v>
          </cell>
        </row>
        <row r="887">
          <cell r="G887" t="str">
            <v>LU1935043023 ISIN</v>
          </cell>
          <cell r="Y887" t="str">
            <v>以实际交易渠道为准</v>
          </cell>
          <cell r="AB887" t="str">
            <v>以实际交易渠道为准</v>
          </cell>
        </row>
        <row r="888">
          <cell r="G888" t="str">
            <v>LU1935042306 ISIN</v>
          </cell>
          <cell r="Y888" t="str">
            <v>以实际交易渠道为准</v>
          </cell>
          <cell r="AB888" t="str">
            <v>以实际交易渠道为准</v>
          </cell>
        </row>
        <row r="889">
          <cell r="G889" t="str">
            <v>LU1935042728 ISIN</v>
          </cell>
          <cell r="Y889" t="str">
            <v>以实际交易渠道为准</v>
          </cell>
          <cell r="AB889" t="str">
            <v>以实际交易渠道为准</v>
          </cell>
        </row>
        <row r="890">
          <cell r="G890" t="str">
            <v>LU1935043296 ISIN</v>
          </cell>
          <cell r="Y890" t="str">
            <v>以实际交易渠道为准</v>
          </cell>
          <cell r="AB890" t="str">
            <v>以实际交易渠道为准</v>
          </cell>
        </row>
        <row r="891">
          <cell r="G891" t="str">
            <v>LU1935043379 ISIN</v>
          </cell>
          <cell r="Y891" t="str">
            <v>以实际交易渠道为准</v>
          </cell>
          <cell r="AB891" t="str">
            <v>以实际交易渠道为准</v>
          </cell>
        </row>
        <row r="892">
          <cell r="G892" t="str">
            <v>LU2100725782 ISIN</v>
          </cell>
          <cell r="Y892" t="str">
            <v>以实际交易渠道为准</v>
          </cell>
          <cell r="AB892" t="str">
            <v>以实际交易渠道为准</v>
          </cell>
        </row>
        <row r="893">
          <cell r="G893" t="str">
            <v>LU2100725600 ISIN</v>
          </cell>
          <cell r="Y893" t="str">
            <v>以实际交易渠道为准</v>
          </cell>
          <cell r="AB893" t="str">
            <v>以实际交易渠道为准</v>
          </cell>
        </row>
        <row r="894">
          <cell r="G894" t="str">
            <v>LU2100725600 ISIN</v>
          </cell>
          <cell r="Y894" t="str">
            <v>以实际交易渠道为准</v>
          </cell>
          <cell r="AB894" t="str">
            <v>以实际交易渠道为准</v>
          </cell>
        </row>
        <row r="895">
          <cell r="G895" t="str">
            <v>LU2100725519 ISIN</v>
          </cell>
          <cell r="Y895" t="str">
            <v>1:00 pm HKT</v>
          </cell>
          <cell r="AB895" t="str">
            <v>1000 (GBP)</v>
          </cell>
        </row>
        <row r="896">
          <cell r="G896" t="str">
            <v>LU1813987010 ISIN</v>
          </cell>
          <cell r="Y896" t="str">
            <v>以实际交易渠道为准</v>
          </cell>
          <cell r="AB896" t="str">
            <v>以实际交易渠道为准</v>
          </cell>
        </row>
        <row r="897">
          <cell r="G897" t="str">
            <v>LU2086873010 ISIN</v>
          </cell>
          <cell r="Y897" t="str">
            <v>1:00 pm HKT</v>
          </cell>
          <cell r="AB897" t="str">
            <v>8000 (HKD)</v>
          </cell>
        </row>
        <row r="898">
          <cell r="G898" t="str">
            <v>LU1813986715 ISIN</v>
          </cell>
          <cell r="Y898" t="str">
            <v>1:00 pm HKT</v>
          </cell>
          <cell r="AB898" t="str">
            <v>1000 (USD)</v>
          </cell>
        </row>
        <row r="899">
          <cell r="G899" t="str">
            <v>LU2086873283 ISIN</v>
          </cell>
          <cell r="Y899" t="str">
            <v>1:00 pm HKT</v>
          </cell>
          <cell r="AB899" t="str">
            <v>1000 (USD)</v>
          </cell>
        </row>
        <row r="900">
          <cell r="G900" t="str">
            <v>LU1813985741 ISIN</v>
          </cell>
          <cell r="Y900" t="str">
            <v>以实际交易渠道为准</v>
          </cell>
          <cell r="AB900" t="str">
            <v>以实际交易渠道为准</v>
          </cell>
        </row>
        <row r="901">
          <cell r="G901" t="str">
            <v>LU2089986090 ISIN</v>
          </cell>
          <cell r="Y901" t="str">
            <v>以实际交易渠道为准</v>
          </cell>
          <cell r="AB901" t="str">
            <v>以实际交易渠道为准</v>
          </cell>
        </row>
        <row r="902">
          <cell r="G902" t="str">
            <v>LU1813986392 ISIN</v>
          </cell>
          <cell r="Y902" t="str">
            <v>以实际交易渠道为准</v>
          </cell>
          <cell r="AB902" t="str">
            <v>以实际交易渠道为准</v>
          </cell>
        </row>
        <row r="903">
          <cell r="G903" t="str">
            <v>LU1813986129 ISIN</v>
          </cell>
          <cell r="Y903" t="str">
            <v>以实际交易渠道为准</v>
          </cell>
          <cell r="AB903" t="str">
            <v>以实际交易渠道为准</v>
          </cell>
        </row>
        <row r="904">
          <cell r="G904" t="str">
            <v>LU1813986632 ISIN</v>
          </cell>
          <cell r="Y904" t="str">
            <v>以实际交易渠道为准</v>
          </cell>
          <cell r="AB904" t="str">
            <v>以实际交易渠道为准</v>
          </cell>
        </row>
        <row r="905">
          <cell r="G905" t="str">
            <v>LU1813985824 ISIN</v>
          </cell>
          <cell r="Y905" t="str">
            <v>以实际交易渠道为准</v>
          </cell>
          <cell r="AB905" t="str">
            <v>以实际交易渠道为准</v>
          </cell>
        </row>
        <row r="906">
          <cell r="G906" t="str">
            <v>LU1813986806 ISIN</v>
          </cell>
          <cell r="Y906" t="str">
            <v>以实际交易渠道为准</v>
          </cell>
          <cell r="AB906" t="str">
            <v>以实际交易渠道为准</v>
          </cell>
        </row>
        <row r="907">
          <cell r="G907" t="str">
            <v>LU2100725436 ISIN</v>
          </cell>
          <cell r="Y907" t="str">
            <v>以实际交易渠道为准</v>
          </cell>
          <cell r="AB907" t="str">
            <v>以实际交易渠道为准</v>
          </cell>
        </row>
        <row r="908">
          <cell r="G908" t="str">
            <v>LU0278409734 ISIN</v>
          </cell>
          <cell r="Y908" t="str">
            <v>1:00 pm HKT</v>
          </cell>
          <cell r="AB908" t="str">
            <v>1000 (USD)</v>
          </cell>
        </row>
        <row r="909">
          <cell r="G909" t="str">
            <v>LU0278409817 ISIN</v>
          </cell>
          <cell r="Y909" t="str">
            <v>1:00 pm HKT</v>
          </cell>
          <cell r="AB909" t="str">
            <v>1000 (USD)</v>
          </cell>
        </row>
        <row r="910">
          <cell r="G910" t="str">
            <v>LU1079480403 ISIN</v>
          </cell>
          <cell r="Y910" t="str">
            <v>以实际交易渠道为准</v>
          </cell>
          <cell r="AB910" t="str">
            <v>以实际交易渠道为准</v>
          </cell>
        </row>
        <row r="911">
          <cell r="G911" t="str">
            <v>LU2699159948 ISIN</v>
          </cell>
          <cell r="Y911" t="str">
            <v>以实际交易渠道为准</v>
          </cell>
          <cell r="AB911" t="str">
            <v>以实际交易渠道为准</v>
          </cell>
        </row>
        <row r="912">
          <cell r="G912" t="str">
            <v>LU2208648639 ISIN</v>
          </cell>
          <cell r="Y912" t="str">
            <v>以实际交易渠道为准</v>
          </cell>
          <cell r="AB912" t="str">
            <v>以实际交易渠道为准</v>
          </cell>
        </row>
        <row r="913">
          <cell r="G913" t="str">
            <v>LU1077378633 ISIN</v>
          </cell>
          <cell r="Y913" t="str">
            <v>以实际交易渠道为准</v>
          </cell>
          <cell r="AB913" t="str">
            <v>以实际交易渠道为准</v>
          </cell>
        </row>
        <row r="914">
          <cell r="G914" t="str">
            <v>LU1077379011 ISIN</v>
          </cell>
          <cell r="Y914" t="str">
            <v>以实际交易渠道为准</v>
          </cell>
          <cell r="AB914" t="str">
            <v>以实际交易渠道为准</v>
          </cell>
        </row>
        <row r="915">
          <cell r="G915" t="str">
            <v>LU2699160011 ISIN</v>
          </cell>
          <cell r="Y915" t="str">
            <v>以实际交易渠道为准</v>
          </cell>
          <cell r="AB915" t="str">
            <v>以实际交易渠道为准</v>
          </cell>
        </row>
        <row r="916">
          <cell r="G916" t="str">
            <v>LU2208648803 ISIN</v>
          </cell>
          <cell r="Y916" t="str">
            <v>以实际交易渠道为准</v>
          </cell>
          <cell r="AB916" t="str">
            <v>以实际交易渠道为准</v>
          </cell>
        </row>
        <row r="917">
          <cell r="G917" t="str">
            <v>LU0274383776 ISIN</v>
          </cell>
          <cell r="Y917" t="str">
            <v>1:00 pm HKT</v>
          </cell>
          <cell r="AB917" t="str">
            <v>1000 (USD)</v>
          </cell>
        </row>
        <row r="918">
          <cell r="G918" t="str">
            <v>LU0278410153 ISIN</v>
          </cell>
          <cell r="Y918" t="str">
            <v>1:00 pm HKT</v>
          </cell>
          <cell r="AB918" t="str">
            <v>1000 (USD)</v>
          </cell>
        </row>
        <row r="919">
          <cell r="G919" t="str">
            <v>LU1079480312 ISIN</v>
          </cell>
          <cell r="Y919" t="str">
            <v>以实际交易渠道为准</v>
          </cell>
          <cell r="AB919" t="str">
            <v>以实际交易渠道为准</v>
          </cell>
        </row>
        <row r="920">
          <cell r="G920" t="str">
            <v>LU1077379367 ISIN</v>
          </cell>
          <cell r="Y920" t="str">
            <v>以实际交易渠道为准</v>
          </cell>
          <cell r="AB920" t="str">
            <v>以实际交易渠道为准</v>
          </cell>
        </row>
        <row r="921">
          <cell r="G921" t="str">
            <v>LU1077379870 ISIN</v>
          </cell>
          <cell r="Y921" t="str">
            <v>以实际交易渠道为准</v>
          </cell>
          <cell r="AB921" t="str">
            <v>以实际交易渠道为准</v>
          </cell>
        </row>
        <row r="922">
          <cell r="G922" t="str">
            <v>LU0327381843 ISIN</v>
          </cell>
          <cell r="Y922" t="str">
            <v>以实际交易渠道为准</v>
          </cell>
          <cell r="AB922" t="str">
            <v>以实际交易渠道为准</v>
          </cell>
        </row>
        <row r="923">
          <cell r="G923" t="str">
            <v>LU0242606829 ISIN</v>
          </cell>
          <cell r="Y923" t="str">
            <v>以实际交易渠道为准</v>
          </cell>
          <cell r="AB923" t="str">
            <v>以实际交易渠道为准</v>
          </cell>
        </row>
        <row r="924">
          <cell r="G924" t="str">
            <v>LU0251569942 ISIN</v>
          </cell>
          <cell r="Y924" t="str">
            <v>以实际交易渠道为准</v>
          </cell>
          <cell r="AB924" t="str">
            <v>以实际交易渠道为准</v>
          </cell>
        </row>
        <row r="925">
          <cell r="G925" t="str">
            <v>LU0327382148 ISIN</v>
          </cell>
          <cell r="Y925" t="str">
            <v>以实际交易渠道为准</v>
          </cell>
          <cell r="AB925" t="str">
            <v>以实际交易渠道为准</v>
          </cell>
        </row>
        <row r="926">
          <cell r="G926" t="str">
            <v>LU0133703115 ISIN</v>
          </cell>
          <cell r="Y926" t="str">
            <v>以实际交易渠道为准</v>
          </cell>
          <cell r="AB926" t="str">
            <v>以实际交易渠道为准</v>
          </cell>
        </row>
        <row r="927">
          <cell r="G927" t="str">
            <v>LU0327382494 ISIN</v>
          </cell>
          <cell r="Y927" t="str">
            <v>以实际交易渠道为准</v>
          </cell>
          <cell r="AB927" t="str">
            <v>以实际交易渠道为准</v>
          </cell>
        </row>
        <row r="928">
          <cell r="G928" t="str">
            <v>LU0251570361 ISIN</v>
          </cell>
          <cell r="Y928" t="str">
            <v>以实际交易渠道为准</v>
          </cell>
          <cell r="AB928" t="str">
            <v>以实际交易渠道为准</v>
          </cell>
        </row>
        <row r="929">
          <cell r="G929" t="str">
            <v>LU0160363239 ISIN</v>
          </cell>
          <cell r="Y929" t="str">
            <v>以实际交易渠道为准</v>
          </cell>
          <cell r="AB929" t="str">
            <v>以实际交易渠道为准</v>
          </cell>
        </row>
        <row r="930">
          <cell r="G930" t="str">
            <v>LU0417517975 ISIN</v>
          </cell>
          <cell r="Y930" t="str">
            <v>以实际交易渠道为准</v>
          </cell>
          <cell r="AB930" t="str">
            <v>以实际交易渠道为准</v>
          </cell>
        </row>
        <row r="931">
          <cell r="G931" t="str">
            <v>LU0106250508 ISIN</v>
          </cell>
          <cell r="Y931" t="str">
            <v>1:00 pm HKT</v>
          </cell>
          <cell r="AB931" t="str">
            <v>1000 (USD)</v>
          </cell>
        </row>
        <row r="932">
          <cell r="G932" t="str">
            <v>LU0091253459 ISIN</v>
          </cell>
          <cell r="Y932" t="str">
            <v>1:00 pm HKT</v>
          </cell>
          <cell r="AB932" t="str">
            <v>1000 (USD)</v>
          </cell>
        </row>
        <row r="933">
          <cell r="G933" t="str">
            <v>LU0532872552 ISIN</v>
          </cell>
          <cell r="Y933" t="str">
            <v>以实际交易渠道为准</v>
          </cell>
          <cell r="AB933" t="str">
            <v>以实际交易渠道为准</v>
          </cell>
        </row>
        <row r="934">
          <cell r="G934" t="str">
            <v>LU0188438112 ISIN</v>
          </cell>
          <cell r="Y934" t="str">
            <v>1:00 pm HKT</v>
          </cell>
          <cell r="AB934" t="str">
            <v>1000 (USD)</v>
          </cell>
        </row>
        <row r="935">
          <cell r="G935" t="str">
            <v>LU0192582467 ISIN</v>
          </cell>
          <cell r="Y935" t="str">
            <v>以实际交易渠道为准</v>
          </cell>
          <cell r="AB935" t="str">
            <v>以实际交易渠道为准</v>
          </cell>
        </row>
        <row r="936">
          <cell r="G936" t="str">
            <v>LU0106259558 ISIN</v>
          </cell>
          <cell r="Y936" t="str">
            <v>1:00 pm HKT</v>
          </cell>
          <cell r="AB936" t="str">
            <v>1000 (USD)</v>
          </cell>
        </row>
        <row r="937">
          <cell r="G937" t="str">
            <v>LU0048388663 ISIN</v>
          </cell>
          <cell r="Y937" t="str">
            <v>以实际交易渠道为准</v>
          </cell>
          <cell r="AB937" t="str">
            <v>以实际交易渠道为准</v>
          </cell>
        </row>
        <row r="938">
          <cell r="G938" t="str">
            <v>LU0227179875 ISIN</v>
          </cell>
          <cell r="Y938" t="str">
            <v>1:00 pm HKT</v>
          </cell>
          <cell r="AB938" t="str">
            <v>1000 (USD)</v>
          </cell>
        </row>
        <row r="939">
          <cell r="G939" t="str">
            <v>LU0228659784 ISIN</v>
          </cell>
          <cell r="Y939" t="str">
            <v>1:00 pm HKT</v>
          </cell>
          <cell r="AB939" t="str">
            <v>1000 (USD)</v>
          </cell>
        </row>
        <row r="940">
          <cell r="G940" t="str">
            <v>LU0232931963 ISIN</v>
          </cell>
          <cell r="Y940" t="str">
            <v>以实际交易渠道为准</v>
          </cell>
          <cell r="AB940" t="str">
            <v>以实际交易渠道为准</v>
          </cell>
        </row>
        <row r="941">
          <cell r="G941" t="str">
            <v>LU0828237510 ISIN</v>
          </cell>
          <cell r="Y941" t="str">
            <v>以实际交易渠道为准</v>
          </cell>
          <cell r="AB941" t="str">
            <v>以实际交易渠道为准</v>
          </cell>
        </row>
        <row r="942">
          <cell r="G942" t="str">
            <v>LU0463099449 ISIN</v>
          </cell>
          <cell r="Y942" t="str">
            <v>1:00 pm HKT</v>
          </cell>
          <cell r="AB942" t="str">
            <v>8000 (HKD)</v>
          </cell>
        </row>
        <row r="943">
          <cell r="G943" t="str">
            <v>LU0244354667 ISIN</v>
          </cell>
          <cell r="Y943" t="str">
            <v>1:00 pm HKT</v>
          </cell>
          <cell r="AB943" t="str">
            <v>1000 (USD)</v>
          </cell>
        </row>
        <row r="944">
          <cell r="G944" t="str">
            <v>LU1188198961 ISIN</v>
          </cell>
          <cell r="Y944" t="str">
            <v>以实际交易渠道为准</v>
          </cell>
          <cell r="AB944" t="str">
            <v>以实际交易渠道为准</v>
          </cell>
        </row>
        <row r="945">
          <cell r="G945" t="str">
            <v>LU0106235533 ISIN</v>
          </cell>
          <cell r="Y945" t="str">
            <v>1:00 pm HKT</v>
          </cell>
          <cell r="AB945" t="str">
            <v>800 (EUR)</v>
          </cell>
        </row>
        <row r="946">
          <cell r="G946" t="str">
            <v>LU0093472081 ISIN</v>
          </cell>
          <cell r="Y946" t="str">
            <v>以实际交易渠道为准</v>
          </cell>
          <cell r="AB946" t="str">
            <v>以实际交易渠道为准</v>
          </cell>
        </row>
        <row r="947">
          <cell r="G947" t="str">
            <v>LU0113257694 ISIN</v>
          </cell>
          <cell r="Y947" t="str">
            <v>1:00 pm HKT</v>
          </cell>
          <cell r="AB947" t="str">
            <v>1000 (EUR)</v>
          </cell>
        </row>
        <row r="948">
          <cell r="G948" t="str">
            <v>LU0428345051 ISIN</v>
          </cell>
          <cell r="Y948" t="str">
            <v>1:00 pm HKT</v>
          </cell>
          <cell r="AB948" t="str">
            <v>1000 (USD)</v>
          </cell>
        </row>
        <row r="949">
          <cell r="G949" t="str">
            <v>LU0425487740 ISIN</v>
          </cell>
          <cell r="Y949" t="str">
            <v>以实际交易渠道为准</v>
          </cell>
          <cell r="AB949" t="str">
            <v>以实际交易渠道为准</v>
          </cell>
        </row>
        <row r="950">
          <cell r="G950" t="str">
            <v>LU0106235293 ISIN</v>
          </cell>
          <cell r="Y950" t="str">
            <v>1:00 pm HKT</v>
          </cell>
          <cell r="AB950" t="str">
            <v>800 (EUR)</v>
          </cell>
        </row>
        <row r="951">
          <cell r="G951" t="str">
            <v>LU0091115906 ISIN</v>
          </cell>
          <cell r="Y951" t="str">
            <v>以实际交易渠道为准</v>
          </cell>
          <cell r="AB951" t="str">
            <v>以实际交易渠道为准</v>
          </cell>
        </row>
        <row r="952">
          <cell r="G952" t="str">
            <v>LU0136043394 ISIN</v>
          </cell>
          <cell r="Y952" t="str">
            <v>9:15 am HKT</v>
          </cell>
          <cell r="AB952" t="str">
            <v>1000 (EUR)</v>
          </cell>
        </row>
        <row r="953">
          <cell r="G953" t="str">
            <v>LU0135992385 ISIN</v>
          </cell>
          <cell r="Y953" t="str">
            <v>以实际交易渠道为准</v>
          </cell>
          <cell r="AB953" t="str">
            <v>以实际交易渠道为准</v>
          </cell>
        </row>
        <row r="954">
          <cell r="G954" t="str">
            <v>LU0181495838 ISIN</v>
          </cell>
          <cell r="Y954" t="str">
            <v>1:00 pm HKT</v>
          </cell>
          <cell r="AB954" t="str">
            <v>1000 (USD)</v>
          </cell>
        </row>
        <row r="955">
          <cell r="G955" t="str">
            <v>LU0106817157 ISIN</v>
          </cell>
          <cell r="Y955" t="str">
            <v>1:00 pm HKT</v>
          </cell>
          <cell r="AB955" t="str">
            <v>800 (EUR)</v>
          </cell>
        </row>
        <row r="956">
          <cell r="G956" t="str">
            <v>LU2473381015 ISIN</v>
          </cell>
          <cell r="Y956" t="str">
            <v>以实际交易渠道为准</v>
          </cell>
          <cell r="AB956" t="str">
            <v>以实际交易渠道为准</v>
          </cell>
        </row>
        <row r="957">
          <cell r="G957" t="str">
            <v>LU0106820458 ISIN</v>
          </cell>
          <cell r="Y957" t="str">
            <v>以实际交易渠道为准</v>
          </cell>
          <cell r="AB957" t="str">
            <v>以实际交易渠道为准</v>
          </cell>
        </row>
        <row r="958">
          <cell r="G958" t="str">
            <v>LU0106252389 ISIN</v>
          </cell>
          <cell r="Y958" t="str">
            <v>1:00 pm HKT</v>
          </cell>
          <cell r="AB958" t="str">
            <v>1000 (USD)</v>
          </cell>
        </row>
        <row r="959">
          <cell r="G959" t="str">
            <v>LU0049853897 ISIN</v>
          </cell>
          <cell r="Y959" t="str">
            <v>以实际交易渠道为准</v>
          </cell>
          <cell r="AB959" t="str">
            <v>以实际交易渠道为准</v>
          </cell>
        </row>
        <row r="960">
          <cell r="G960" t="str">
            <v>LU0106253197 ISIN</v>
          </cell>
          <cell r="Y960" t="str">
            <v>1:00 pm HKT</v>
          </cell>
          <cell r="AB960" t="str">
            <v>1000 (USD)</v>
          </cell>
        </row>
        <row r="961">
          <cell r="G961" t="str">
            <v>LU0080733339 ISIN</v>
          </cell>
          <cell r="Y961" t="str">
            <v>以实际交易渠道为准</v>
          </cell>
          <cell r="AB961" t="str">
            <v>以实际交易渠道为准</v>
          </cell>
        </row>
        <row r="962">
          <cell r="G962" t="str">
            <v>LU0106237406 ISIN</v>
          </cell>
          <cell r="Y962" t="str">
            <v>1:00 pm HKT</v>
          </cell>
          <cell r="AB962" t="str">
            <v>800 (EUR)</v>
          </cell>
        </row>
        <row r="963">
          <cell r="G963" t="str">
            <v>LU0053902499 ISIN</v>
          </cell>
          <cell r="Y963" t="str">
            <v>以实际交易渠道为准</v>
          </cell>
          <cell r="AB963" t="str">
            <v>以实际交易渠道为准</v>
          </cell>
        </row>
        <row r="964">
          <cell r="G964" t="str">
            <v>LU0562313402 ISIN</v>
          </cell>
          <cell r="Y964" t="str">
            <v>1:00 pm HKT</v>
          </cell>
          <cell r="AB964" t="str">
            <v>1000 (USD)</v>
          </cell>
        </row>
        <row r="965">
          <cell r="G965" t="str">
            <v>LU1046231319 ISIN</v>
          </cell>
          <cell r="Y965" t="str">
            <v>以实际交易渠道为准</v>
          </cell>
          <cell r="AB965" t="str">
            <v>以实际交易渠道为准</v>
          </cell>
        </row>
        <row r="966">
          <cell r="G966" t="str">
            <v>LU0106256372 ISIN</v>
          </cell>
          <cell r="Y966" t="str">
            <v>1:00 pm HKT</v>
          </cell>
          <cell r="AB966" t="str">
            <v>1000 (USD)</v>
          </cell>
        </row>
        <row r="967">
          <cell r="G967" t="str">
            <v>LU0012050992 ISIN</v>
          </cell>
          <cell r="Y967" t="str">
            <v>以实际交易渠道为准</v>
          </cell>
          <cell r="AB967" t="str">
            <v>以实际交易渠道为准</v>
          </cell>
        </row>
        <row r="968">
          <cell r="G968" t="str">
            <v>LU0224508324 ISIN</v>
          </cell>
          <cell r="Y968" t="str">
            <v>1:00 pm HKT</v>
          </cell>
          <cell r="AB968" t="str">
            <v>1000 (USD)</v>
          </cell>
        </row>
        <row r="969">
          <cell r="G969" t="str">
            <v>LU2275660517 ISIN</v>
          </cell>
          <cell r="Y969" t="str">
            <v>以实际交易渠道为准</v>
          </cell>
          <cell r="AB969" t="str">
            <v>以实际交易渠道为准</v>
          </cell>
        </row>
        <row r="970">
          <cell r="G970" t="str">
            <v>LU0302445910 ISIN</v>
          </cell>
          <cell r="Y970" t="str">
            <v>1:00 pm HKT</v>
          </cell>
          <cell r="AB970" t="str">
            <v>1000 (USD)</v>
          </cell>
        </row>
        <row r="971">
          <cell r="G971" t="str">
            <v>LU0306804302 ISIN</v>
          </cell>
          <cell r="Y971" t="str">
            <v>以实际交易渠道为准</v>
          </cell>
          <cell r="AB971" t="str">
            <v>以实际交易渠道为准</v>
          </cell>
        </row>
        <row r="972">
          <cell r="G972" t="str">
            <v>LU2275660780 ISIN</v>
          </cell>
          <cell r="Y972" t="str">
            <v>以实际交易渠道为准</v>
          </cell>
          <cell r="AB972" t="str">
            <v>以实际交易渠道为准</v>
          </cell>
        </row>
        <row r="973">
          <cell r="G973" t="str">
            <v>LU0106258311 ISIN</v>
          </cell>
          <cell r="Y973" t="str">
            <v>1:00 pm HKT</v>
          </cell>
          <cell r="AB973" t="str">
            <v>1000 (USD)</v>
          </cell>
        </row>
        <row r="974">
          <cell r="G974" t="str">
            <v>LU0053903380 ISIN</v>
          </cell>
          <cell r="Y974" t="str">
            <v>以实际交易渠道为准</v>
          </cell>
          <cell r="AB974" t="str">
            <v>以实际交易渠道为准</v>
          </cell>
        </row>
        <row r="975">
          <cell r="G975" t="str">
            <v>LU1978319959 ISIN</v>
          </cell>
          <cell r="Y975" t="str">
            <v>以实际交易渠道为准</v>
          </cell>
          <cell r="AB975" t="str">
            <v>以实际交易渠道为准</v>
          </cell>
        </row>
        <row r="976">
          <cell r="G976" t="str">
            <v>LU0846443405 ISIN</v>
          </cell>
          <cell r="Y976" t="str">
            <v>以实际交易渠道为准</v>
          </cell>
          <cell r="AB976" t="str">
            <v>以实际交易渠道为准</v>
          </cell>
        </row>
        <row r="977">
          <cell r="G977" t="str">
            <v>LU1514169009 ISIN</v>
          </cell>
          <cell r="Y977" t="str">
            <v>以实际交易渠道为准</v>
          </cell>
          <cell r="AB977" t="str">
            <v>以实际交易渠道为准</v>
          </cell>
        </row>
        <row r="978">
          <cell r="G978" t="str">
            <v>LU1514167136 ISIN</v>
          </cell>
          <cell r="Y978" t="str">
            <v>1:00 pm HKT</v>
          </cell>
          <cell r="AB978" t="str">
            <v>1000 (USD)</v>
          </cell>
        </row>
        <row r="979">
          <cell r="G979" t="str">
            <v>LU1737068558 ISIN</v>
          </cell>
          <cell r="Y979" t="str">
            <v>1:00 pm HKT</v>
          </cell>
          <cell r="AB979" t="str">
            <v>1000 (USD)</v>
          </cell>
        </row>
        <row r="980">
          <cell r="G980" t="str">
            <v>LU1514167649 ISIN</v>
          </cell>
          <cell r="Y980" t="str">
            <v>以实际交易渠道为准</v>
          </cell>
          <cell r="AB980" t="str">
            <v>以实际交易渠道为准</v>
          </cell>
        </row>
        <row r="981">
          <cell r="G981" t="str">
            <v>LU1514168969 ISIN</v>
          </cell>
          <cell r="Y981" t="str">
            <v>以实际交易渠道为准</v>
          </cell>
          <cell r="AB981" t="str">
            <v>以实际交易渠道为准</v>
          </cell>
        </row>
        <row r="982">
          <cell r="G982" t="str">
            <v>LU1514167722 ISIN</v>
          </cell>
          <cell r="Y982" t="str">
            <v>以实际交易渠道为准</v>
          </cell>
          <cell r="AB982" t="str">
            <v>以实际交易渠道为准</v>
          </cell>
        </row>
        <row r="983">
          <cell r="G983" t="str">
            <v>LU1514168027 ISIN</v>
          </cell>
          <cell r="Y983" t="str">
            <v>以实际交易渠道为准</v>
          </cell>
          <cell r="AB983" t="str">
            <v>以实际交易渠道为准</v>
          </cell>
        </row>
        <row r="984">
          <cell r="G984" t="str">
            <v>LU1514168530 ISIN</v>
          </cell>
          <cell r="Y984" t="str">
            <v>以实际交易渠道为准</v>
          </cell>
          <cell r="AB984" t="str">
            <v>以实际交易渠道为准</v>
          </cell>
        </row>
        <row r="985">
          <cell r="G985" t="str">
            <v>LU1865293598 ISIN</v>
          </cell>
          <cell r="Y985" t="str">
            <v>以实际交易渠道为准</v>
          </cell>
          <cell r="AB985" t="str">
            <v>以实际交易渠道为准</v>
          </cell>
        </row>
        <row r="986">
          <cell r="G986" t="str">
            <v>LU1865293325 ISIN</v>
          </cell>
          <cell r="Y986" t="str">
            <v>以实际交易渠道为准</v>
          </cell>
          <cell r="AB986" t="str">
            <v>以实际交易渠道为准</v>
          </cell>
        </row>
        <row r="987">
          <cell r="G987" t="str">
            <v>LU0256331488 ISIN</v>
          </cell>
          <cell r="Y987" t="str">
            <v>1:00 pm HKT</v>
          </cell>
          <cell r="AB987" t="str">
            <v>1000 (USD)</v>
          </cell>
        </row>
        <row r="988">
          <cell r="G988" t="str">
            <v>LU0215105999 ISIN</v>
          </cell>
          <cell r="Y988" t="str">
            <v>1:00 pm HKT</v>
          </cell>
          <cell r="AB988" t="str">
            <v>1000 (USD)</v>
          </cell>
        </row>
        <row r="989">
          <cell r="G989" t="str">
            <v>LU0225284248 ISIN</v>
          </cell>
          <cell r="Y989" t="str">
            <v>1:00 pm HKT</v>
          </cell>
          <cell r="AB989" t="str">
            <v>1000 (USD)</v>
          </cell>
        </row>
        <row r="990">
          <cell r="G990" t="str">
            <v>LU0225771236 ISIN</v>
          </cell>
          <cell r="Y990" t="str">
            <v>以实际交易渠道为准</v>
          </cell>
          <cell r="AB990" t="str">
            <v>以实际交易渠道为准</v>
          </cell>
        </row>
        <row r="991">
          <cell r="G991" t="str">
            <v>LU0985481810 ISIN</v>
          </cell>
          <cell r="Y991" t="str">
            <v>以实际交易渠道为准</v>
          </cell>
          <cell r="AB991" t="str">
            <v>以实际交易渠道为准</v>
          </cell>
        </row>
        <row r="992">
          <cell r="G992" t="str">
            <v>LU1223082196 ISIN</v>
          </cell>
          <cell r="Y992" t="str">
            <v>1:00 pm HKT</v>
          </cell>
          <cell r="AB992" t="str">
            <v>1000 (USD)</v>
          </cell>
        </row>
        <row r="993">
          <cell r="G993" t="str">
            <v>LU2275660947 ISIN</v>
          </cell>
          <cell r="Y993" t="str">
            <v>以实际交易渠道为准</v>
          </cell>
          <cell r="AB993" t="str">
            <v>以实际交易渠道为准</v>
          </cell>
        </row>
        <row r="994">
          <cell r="G994" t="str">
            <v>LU1223082782 ISIN</v>
          </cell>
          <cell r="Y994" t="str">
            <v>以实际交易渠道为准</v>
          </cell>
          <cell r="AB994" t="str">
            <v>以实际交易渠道为准</v>
          </cell>
        </row>
        <row r="995">
          <cell r="G995" t="str">
            <v>LU1223083087 ISIN</v>
          </cell>
          <cell r="Y995" t="str">
            <v>以实际交易渠道为准</v>
          </cell>
          <cell r="AB995" t="str">
            <v>以实际交易渠道为准</v>
          </cell>
        </row>
        <row r="996">
          <cell r="G996" t="str">
            <v>LU0189893018 ISIN</v>
          </cell>
          <cell r="Y996" t="str">
            <v>1:00 pm HKT</v>
          </cell>
          <cell r="AB996" t="str">
            <v>1000 (USD)</v>
          </cell>
        </row>
        <row r="997">
          <cell r="G997" t="str">
            <v>LU0205194797 ISIN</v>
          </cell>
          <cell r="Y997" t="str">
            <v>以实际交易渠道为准</v>
          </cell>
          <cell r="AB997" t="str">
            <v>以实际交易渠道为准</v>
          </cell>
        </row>
        <row r="998">
          <cell r="G998" t="str">
            <v>LU1365048278 ISIN</v>
          </cell>
          <cell r="Y998" t="str">
            <v>以实际交易渠道为准</v>
          </cell>
          <cell r="AB998" t="str">
            <v>以实际交易渠道为准</v>
          </cell>
        </row>
        <row r="999">
          <cell r="G999" t="str">
            <v>LU1365048351 ISIN</v>
          </cell>
          <cell r="Y999" t="str">
            <v>以实际交易渠道为准</v>
          </cell>
          <cell r="AB999" t="str">
            <v>以实际交易渠道为准</v>
          </cell>
        </row>
        <row r="1000">
          <cell r="G1000" t="str">
            <v>LU0180781048 ISIN</v>
          </cell>
          <cell r="Y1000" t="str">
            <v>1:00 pm HKT</v>
          </cell>
          <cell r="AB1000" t="str">
            <v>800 (EUR)</v>
          </cell>
        </row>
        <row r="1001">
          <cell r="G1001" t="str">
            <v>LU0671502010 ISIN</v>
          </cell>
          <cell r="Y1001" t="str">
            <v>以实际交易渠道为准</v>
          </cell>
          <cell r="AB1001" t="str">
            <v>以实际交易渠道为准</v>
          </cell>
        </row>
        <row r="1002">
          <cell r="G1002" t="str">
            <v>LU0188096647 ISIN</v>
          </cell>
          <cell r="Y1002" t="str">
            <v>以实际交易渠道为准</v>
          </cell>
          <cell r="AB1002" t="str">
            <v>以实际交易渠道为准</v>
          </cell>
        </row>
        <row r="1003">
          <cell r="G1003" t="str">
            <v>LU0903425840 ISIN</v>
          </cell>
          <cell r="Y1003" t="str">
            <v>1:00 pm HKT</v>
          </cell>
          <cell r="AB1003" t="str">
            <v>680 (GBP)</v>
          </cell>
        </row>
        <row r="1004">
          <cell r="G1004" t="str">
            <v>LU0757359368 ISIN</v>
          </cell>
          <cell r="Y1004" t="str">
            <v>1:00 pm HKT</v>
          </cell>
          <cell r="AB1004" t="str">
            <v>1000 (USD)</v>
          </cell>
        </row>
        <row r="1005">
          <cell r="G1005" t="str">
            <v>LU0757359954 ISIN</v>
          </cell>
          <cell r="Y1005" t="str">
            <v>1:00 pm HKT</v>
          </cell>
          <cell r="AB1005" t="str">
            <v>1000 (USD)</v>
          </cell>
        </row>
        <row r="1006">
          <cell r="G1006" t="str">
            <v>LU0894485498 ISIN</v>
          </cell>
          <cell r="Y1006" t="str">
            <v>以实际交易渠道为准</v>
          </cell>
          <cell r="AB1006" t="str">
            <v>以实际交易渠道为准</v>
          </cell>
        </row>
        <row r="1007">
          <cell r="G1007" t="str">
            <v>LU0894486033 ISIN</v>
          </cell>
          <cell r="Y1007" t="str">
            <v>1:00 pm HKT</v>
          </cell>
          <cell r="AB1007" t="str">
            <v>8000 (USD)</v>
          </cell>
        </row>
        <row r="1008">
          <cell r="G1008" t="str">
            <v>LU0911024122 ISIN</v>
          </cell>
          <cell r="Y1008" t="str">
            <v>以实际交易渠道为准</v>
          </cell>
          <cell r="AB1008" t="str">
            <v>以实际交易渠道为准</v>
          </cell>
        </row>
        <row r="1009">
          <cell r="G1009" t="str">
            <v>LU0924045015 ISIN</v>
          </cell>
          <cell r="Y1009" t="str">
            <v>以实际交易渠道为准</v>
          </cell>
          <cell r="AB1009" t="str">
            <v>以实际交易渠道为准</v>
          </cell>
        </row>
        <row r="1010">
          <cell r="G1010" t="str">
            <v>LU0757360457 ISIN</v>
          </cell>
          <cell r="Y1010" t="str">
            <v>以实际交易渠道为准</v>
          </cell>
          <cell r="AB1010" t="str">
            <v>以实际交易渠道为准</v>
          </cell>
        </row>
        <row r="1011">
          <cell r="G1011" t="str">
            <v>LU0757360960 ISIN</v>
          </cell>
          <cell r="Y1011" t="str">
            <v>以实际交易渠道为准</v>
          </cell>
          <cell r="AB1011" t="str">
            <v>以实际交易渠道为准</v>
          </cell>
        </row>
        <row r="1012">
          <cell r="G1012" t="str">
            <v>LU0910996080 ISIN</v>
          </cell>
          <cell r="Y1012" t="str">
            <v>以实际交易渠道为准</v>
          </cell>
          <cell r="AB1012" t="str">
            <v>以实际交易渠道为准</v>
          </cell>
        </row>
        <row r="1013">
          <cell r="G1013" t="str">
            <v>LU0140636845 ISIN</v>
          </cell>
          <cell r="Y1013" t="str">
            <v>1:00 pm HKT</v>
          </cell>
          <cell r="AB1013" t="str">
            <v>1000 (USD)</v>
          </cell>
        </row>
        <row r="1014">
          <cell r="G1014" t="str">
            <v>LU0149525270 ISIN</v>
          </cell>
          <cell r="Y1014" t="str">
            <v>1:00 pm HKT</v>
          </cell>
          <cell r="AB1014" t="str">
            <v>8000 (HKD)</v>
          </cell>
        </row>
        <row r="1015">
          <cell r="G1015" t="str">
            <v>LU0149524976 ISIN</v>
          </cell>
          <cell r="Y1015" t="str">
            <v>1:00 pm HKT</v>
          </cell>
          <cell r="AB1015" t="str">
            <v>8000 (HKD)</v>
          </cell>
        </row>
        <row r="1016">
          <cell r="G1016" t="str">
            <v>LU0149534421 ISIN</v>
          </cell>
          <cell r="Y1016" t="str">
            <v>1:00 pm HKT</v>
          </cell>
          <cell r="AB1016" t="str">
            <v>8000 (HKD)</v>
          </cell>
        </row>
        <row r="1017">
          <cell r="G1017" t="str">
            <v>LU0607220059 ISIN</v>
          </cell>
          <cell r="Y1017" t="str">
            <v>以实际交易渠道为准</v>
          </cell>
          <cell r="AB1017" t="str">
            <v>以实际交易渠道为准</v>
          </cell>
        </row>
        <row r="1018">
          <cell r="G1018" t="str">
            <v>LU0264410563 ISIN</v>
          </cell>
          <cell r="Y1018" t="str">
            <v>1:00 pm HKT</v>
          </cell>
          <cell r="AB1018" t="str">
            <v>1000 (USD)</v>
          </cell>
        </row>
        <row r="1019">
          <cell r="G1019" t="str">
            <v>LU0106259046 ISIN</v>
          </cell>
          <cell r="Y1019" t="str">
            <v>1:00 pm HKT</v>
          </cell>
          <cell r="AB1019" t="str">
            <v>1000 (USD)</v>
          </cell>
        </row>
        <row r="1020">
          <cell r="G1020" t="str">
            <v>LU0086394185 ISIN</v>
          </cell>
          <cell r="Y1020" t="str">
            <v>以实际交易渠道为准</v>
          </cell>
          <cell r="AB1020" t="str">
            <v>以实际交易渠道为准</v>
          </cell>
        </row>
        <row r="1021">
          <cell r="G1021" t="str">
            <v>LU0203345920 ISIN</v>
          </cell>
          <cell r="Y1021" t="str">
            <v>1:00 pm HKT</v>
          </cell>
          <cell r="AB1021" t="str">
            <v>1000 (USD)</v>
          </cell>
        </row>
        <row r="1022">
          <cell r="G1022" t="str">
            <v>LU0203347892 ISIN</v>
          </cell>
          <cell r="Y1022" t="str">
            <v>以实际交易渠道为准</v>
          </cell>
          <cell r="AB1022" t="str">
            <v>以实际交易渠道为准</v>
          </cell>
        </row>
        <row r="1023">
          <cell r="G1023" t="str">
            <v>LU0201322137 ISIN</v>
          </cell>
          <cell r="Y1023" t="str">
            <v>1:00 pm HKT</v>
          </cell>
          <cell r="AB1023" t="str">
            <v>1000 (USD)</v>
          </cell>
        </row>
        <row r="1024">
          <cell r="G1024" t="str">
            <v>LU0216291897 ISIN</v>
          </cell>
          <cell r="Y1024" t="str">
            <v>以实际交易渠道为准</v>
          </cell>
          <cell r="AB1024" t="str">
            <v>以实际交易渠道为准</v>
          </cell>
        </row>
        <row r="1025">
          <cell r="G1025" t="str">
            <v>LU0270814014 ISIN</v>
          </cell>
          <cell r="Y1025" t="str">
            <v>1:00 pm HKT</v>
          </cell>
          <cell r="AB1025" t="str">
            <v>1000 (USD)</v>
          </cell>
        </row>
        <row r="1026">
          <cell r="G1026" t="str">
            <v>LU0338530842 ISIN</v>
          </cell>
          <cell r="Y1026" t="str">
            <v>以实际交易渠道为准</v>
          </cell>
          <cell r="AB1026" t="str">
            <v>以实际交易渠道为准</v>
          </cell>
        </row>
        <row r="1027">
          <cell r="G1027" t="str">
            <v>LU0270816068 ISIN</v>
          </cell>
          <cell r="Y1027" t="str">
            <v>以实际交易渠道为准</v>
          </cell>
          <cell r="AB1027" t="str">
            <v>以实际交易渠道为准</v>
          </cell>
        </row>
        <row r="1028">
          <cell r="G1028" t="str">
            <v>LU0205193047 ISIN</v>
          </cell>
          <cell r="Y1028" t="str">
            <v>1:00 pm HKT</v>
          </cell>
          <cell r="AB1028" t="str">
            <v>1000 (USD)</v>
          </cell>
        </row>
        <row r="1029">
          <cell r="G1029" t="str">
            <v>LU0205194284 ISIN</v>
          </cell>
          <cell r="Y1029" t="str">
            <v>以实际交易渠道为准</v>
          </cell>
          <cell r="AB1029" t="str">
            <v>以实际交易渠道为准</v>
          </cell>
        </row>
        <row r="1030">
          <cell r="G1030" t="str">
            <v>LU0106261612 ISIN</v>
          </cell>
          <cell r="Y1030" t="str">
            <v>1:00 pm HKT</v>
          </cell>
          <cell r="AB1030" t="str">
            <v>1000 (USD)</v>
          </cell>
        </row>
        <row r="1031">
          <cell r="G1031" t="str">
            <v>LU0012050646 ISIN</v>
          </cell>
          <cell r="Y1031" t="str">
            <v>以实际交易渠道为准</v>
          </cell>
          <cell r="AB1031" t="str">
            <v>以实际交易渠道为准</v>
          </cell>
        </row>
        <row r="1032">
          <cell r="G1032" t="str">
            <v>LU0048584766 ISIN</v>
          </cell>
          <cell r="Y1032" t="str">
            <v>1:00 pm HKT</v>
          </cell>
          <cell r="AB1032" t="str">
            <v>800 (EUR)</v>
          </cell>
        </row>
        <row r="1033">
          <cell r="G1033" t="str">
            <v>LU0050427557 ISIN</v>
          </cell>
          <cell r="Y1033" t="str">
            <v>1:00 pm HKT</v>
          </cell>
          <cell r="AB1033" t="str">
            <v>1000 (USD)</v>
          </cell>
        </row>
        <row r="1034">
          <cell r="G1034" t="str">
            <v>LU0049112450 ISIN</v>
          </cell>
          <cell r="Y1034" t="str">
            <v>1:00 pm HKT</v>
          </cell>
          <cell r="AB1034" t="str">
            <v>1000 (USD)</v>
          </cell>
        </row>
        <row r="1035">
          <cell r="G1035" t="str">
            <v>LU0368678339 ISIN</v>
          </cell>
          <cell r="Y1035" t="str">
            <v>以实际交易渠道为准</v>
          </cell>
          <cell r="AB1035" t="str">
            <v>以实际交易渠道为准</v>
          </cell>
        </row>
        <row r="1036">
          <cell r="G1036" t="str">
            <v>LU1235295612 ISIN</v>
          </cell>
          <cell r="Y1036" t="str">
            <v>以实际交易渠道为准</v>
          </cell>
          <cell r="AB1036" t="str">
            <v>以实际交易渠道为准</v>
          </cell>
        </row>
        <row r="1037">
          <cell r="G1037" t="str">
            <v>LU0261947096 ISIN</v>
          </cell>
          <cell r="Y1037" t="str">
            <v>1:00 pm HKT</v>
          </cell>
          <cell r="AB1037" t="str">
            <v>1000 (USD)</v>
          </cell>
        </row>
        <row r="1038">
          <cell r="G1038" t="str">
            <v>LU0048597586 ISIN</v>
          </cell>
          <cell r="Y1038" t="str">
            <v>以实际交易渠道为准</v>
          </cell>
          <cell r="AB1038" t="str">
            <v>以实际交易渠道为准</v>
          </cell>
        </row>
        <row r="1039">
          <cell r="G1039" t="str">
            <v>LU0069452877 ISIN</v>
          </cell>
          <cell r="Y1039" t="str">
            <v>以实际交易渠道为准</v>
          </cell>
          <cell r="AB1039" t="str">
            <v>以实际交易渠道为准</v>
          </cell>
        </row>
        <row r="1040">
          <cell r="G1040" t="str">
            <v>LU0261946445 ISIN</v>
          </cell>
          <cell r="Y1040" t="str">
            <v>以实际交易渠道为准</v>
          </cell>
          <cell r="AB1040" t="str">
            <v>以实际交易渠道为准</v>
          </cell>
        </row>
        <row r="1041">
          <cell r="G1041" t="str">
            <v>LU2458285603 ISIN</v>
          </cell>
          <cell r="Y1041" t="str">
            <v>以实际交易渠道为准</v>
          </cell>
          <cell r="AB1041" t="str">
            <v>以实际交易渠道为准</v>
          </cell>
        </row>
        <row r="1042">
          <cell r="G1042" t="str">
            <v>LU2458285785 ISIN</v>
          </cell>
          <cell r="Y1042" t="str">
            <v>以实际交易渠道为准</v>
          </cell>
          <cell r="AB1042" t="str">
            <v>以实际交易渠道为准</v>
          </cell>
        </row>
        <row r="1043">
          <cell r="G1043" t="str">
            <v>LU0114721508 ISIN</v>
          </cell>
          <cell r="Y1043" t="str">
            <v>1:00 pm HKT</v>
          </cell>
          <cell r="AB1043" t="str">
            <v>800 (EUR)</v>
          </cell>
        </row>
        <row r="1044">
          <cell r="G1044" t="str">
            <v>LU0882574139 ISIN</v>
          </cell>
          <cell r="Y1044" t="str">
            <v>1:00 pm HKT</v>
          </cell>
          <cell r="AB1044" t="str">
            <v>1000 (USD)</v>
          </cell>
        </row>
        <row r="1045">
          <cell r="G1045" t="str">
            <v>LU2347768272 ISIN</v>
          </cell>
          <cell r="Y1045" t="str">
            <v>以实际交易渠道为准</v>
          </cell>
          <cell r="AB1045" t="str">
            <v>以实际交易渠道为准</v>
          </cell>
        </row>
        <row r="1046">
          <cell r="G1046" t="str">
            <v>LU0238202427 ISIN</v>
          </cell>
          <cell r="Y1046" t="str">
            <v>1:00 pm HKT</v>
          </cell>
          <cell r="AB1046" t="str">
            <v>1000 (EUR)</v>
          </cell>
        </row>
        <row r="1047">
          <cell r="G1047" t="str">
            <v>LU2219351876 ISIN</v>
          </cell>
          <cell r="Y1047" t="str">
            <v>以实际交易渠道为准</v>
          </cell>
          <cell r="AB1047" t="str">
            <v>以实际交易渠道为准</v>
          </cell>
        </row>
        <row r="1048">
          <cell r="G1048" t="str">
            <v>LU0261951957 ISIN</v>
          </cell>
          <cell r="Y1048" t="str">
            <v>以实际交易渠道为准</v>
          </cell>
          <cell r="AB1048" t="str">
            <v>以实际交易渠道为准</v>
          </cell>
        </row>
        <row r="1049">
          <cell r="G1049" t="str">
            <v>LU2242646235 ISIN</v>
          </cell>
          <cell r="Y1049" t="str">
            <v>1:00 pm HKT</v>
          </cell>
          <cell r="AB1049" t="str">
            <v>1000 (USD)</v>
          </cell>
        </row>
        <row r="1050">
          <cell r="G1050" t="str">
            <v>LU2401740654 ISIN</v>
          </cell>
          <cell r="Y1050" t="str">
            <v>1:00 pm HKT</v>
          </cell>
          <cell r="AB1050" t="str">
            <v>1000 (USD)</v>
          </cell>
        </row>
        <row r="1051">
          <cell r="G1051" t="str">
            <v>LU2242652126 ISIN</v>
          </cell>
          <cell r="Y1051" t="str">
            <v>以实际交易渠道为准</v>
          </cell>
          <cell r="AB1051" t="str">
            <v>以实际交易渠道为准</v>
          </cell>
        </row>
        <row r="1052">
          <cell r="G1052" t="str">
            <v>LU0099575291 ISIN</v>
          </cell>
          <cell r="Y1052" t="str">
            <v>1:00 pm HKT</v>
          </cell>
          <cell r="AB1052" t="str">
            <v>800 (EUR)</v>
          </cell>
        </row>
        <row r="1053">
          <cell r="G1053" t="str">
            <v>LU1920063259 ISIN</v>
          </cell>
          <cell r="Y1053" t="str">
            <v>以实际交易渠道为准</v>
          </cell>
          <cell r="AB1053" t="str">
            <v>以实际交易渠道为准</v>
          </cell>
        </row>
        <row r="1054">
          <cell r="G1054" t="str">
            <v>LU1920062954 ISIN</v>
          </cell>
          <cell r="Y1054" t="str">
            <v>以实际交易渠道为准</v>
          </cell>
          <cell r="AB1054" t="str">
            <v>以实际交易渠道为准</v>
          </cell>
        </row>
        <row r="1055">
          <cell r="G1055" t="str">
            <v>LU1920062871 ISIN</v>
          </cell>
          <cell r="Y1055" t="str">
            <v>以实际交易渠道为准</v>
          </cell>
          <cell r="AB1055" t="str">
            <v>以实际交易渠道为准</v>
          </cell>
        </row>
        <row r="1056">
          <cell r="G1056" t="str">
            <v>LU2401740738 ISIN</v>
          </cell>
          <cell r="Y1056" t="str">
            <v>以实际交易渠道为准</v>
          </cell>
          <cell r="AB1056" t="str">
            <v>以实际交易渠道为准</v>
          </cell>
        </row>
        <row r="1057">
          <cell r="G1057" t="str">
            <v>LU2242646748 ISIN</v>
          </cell>
          <cell r="Y1057" t="str">
            <v>1:00 pm HKT</v>
          </cell>
          <cell r="AB1057" t="str">
            <v>8000 (HKD)</v>
          </cell>
        </row>
        <row r="1058">
          <cell r="G1058" t="str">
            <v>LU2439728762 ISIN</v>
          </cell>
          <cell r="Y1058" t="str">
            <v>以实际交易渠道为准</v>
          </cell>
          <cell r="AB1058" t="str">
            <v>以实际交易渠道为准</v>
          </cell>
        </row>
        <row r="1059">
          <cell r="G1059" t="str">
            <v>LU2441057853 ISIN</v>
          </cell>
          <cell r="Y1059" t="str">
            <v>以实际交易渠道为准</v>
          </cell>
          <cell r="AB1059" t="str">
            <v>以实际交易渠道为准</v>
          </cell>
        </row>
        <row r="1060">
          <cell r="G1060" t="str">
            <v>LU0114720955 ISIN</v>
          </cell>
          <cell r="Y1060" t="str">
            <v>1:00 pm HKT</v>
          </cell>
          <cell r="AB1060" t="str">
            <v>800 (EUR)</v>
          </cell>
        </row>
        <row r="1061">
          <cell r="G1061" t="str">
            <v>LU0261952419 ISIN</v>
          </cell>
          <cell r="Y1061" t="str">
            <v>以实际交易渠道为准</v>
          </cell>
          <cell r="AB1061" t="str">
            <v>以实际交易渠道为准</v>
          </cell>
        </row>
        <row r="1062">
          <cell r="G1062" t="str">
            <v>LU0882574055 ISIN</v>
          </cell>
          <cell r="Y1062" t="str">
            <v>1:00 pm HKT</v>
          </cell>
          <cell r="AB1062" t="str">
            <v>1000 (USD)</v>
          </cell>
        </row>
        <row r="1063">
          <cell r="G1063" t="str">
            <v>LU0048585144 ISIN</v>
          </cell>
          <cell r="Y1063" t="str">
            <v>1:00 pm HKT</v>
          </cell>
          <cell r="AB1063" t="str">
            <v>100000 (JPY)</v>
          </cell>
        </row>
        <row r="1064">
          <cell r="G1064" t="str">
            <v>LU0997586945 ISIN</v>
          </cell>
          <cell r="Y1064" t="str">
            <v>以实际交易渠道为准</v>
          </cell>
          <cell r="AB1064" t="str">
            <v>以实际交易渠道为准</v>
          </cell>
        </row>
        <row r="1065">
          <cell r="G1065" t="str">
            <v>LU0048621477 ISIN</v>
          </cell>
          <cell r="Y1065" t="str">
            <v>1:00 pm HKT</v>
          </cell>
          <cell r="AB1065" t="str">
            <v>1000 (USD)</v>
          </cell>
        </row>
        <row r="1066">
          <cell r="G1066" t="str">
            <v>LU2219351520 ISIN</v>
          </cell>
          <cell r="Y1066" t="str">
            <v>1:00 pm HKT</v>
          </cell>
          <cell r="AB1066" t="str">
            <v>1000 (GBP)</v>
          </cell>
        </row>
        <row r="1067">
          <cell r="G1067" t="str">
            <v>LU2050860480 ISIN</v>
          </cell>
          <cell r="Y1067" t="str">
            <v>以实际交易渠道为准</v>
          </cell>
          <cell r="AB1067" t="str">
            <v>以实际交易渠道为准</v>
          </cell>
        </row>
        <row r="1068">
          <cell r="G1068" t="str">
            <v>LU0261947682 ISIN</v>
          </cell>
          <cell r="Y1068" t="str">
            <v>1:00 pm HKT</v>
          </cell>
          <cell r="AB1068" t="str">
            <v>1000 (USD)</v>
          </cell>
        </row>
        <row r="1069">
          <cell r="G1069" t="str">
            <v>LU0048622798 ISIN</v>
          </cell>
          <cell r="Y1069" t="str">
            <v>以实际交易渠道为准</v>
          </cell>
          <cell r="AB1069" t="str">
            <v>以实际交易渠道为准</v>
          </cell>
        </row>
        <row r="1070">
          <cell r="G1070" t="str">
            <v>LU0168055563 ISIN</v>
          </cell>
          <cell r="Y1070" t="str">
            <v>以实际交易渠道为准</v>
          </cell>
          <cell r="AB1070" t="str">
            <v>以实际交易渠道为准</v>
          </cell>
        </row>
        <row r="1071">
          <cell r="G1071" t="str">
            <v>LU2231581880 ISIN</v>
          </cell>
          <cell r="Y1071" t="str">
            <v>1:00 pm HKT</v>
          </cell>
          <cell r="AB1071" t="str">
            <v>1000 (USD)</v>
          </cell>
        </row>
        <row r="1072">
          <cell r="G1072" t="str">
            <v>LU2231582003 ISIN</v>
          </cell>
          <cell r="Y1072" t="str">
            <v>1:00 pm HKT</v>
          </cell>
          <cell r="AB1072" t="str">
            <v>8000 (HKD)</v>
          </cell>
        </row>
        <row r="1073">
          <cell r="G1073" t="str">
            <v>LU2616044934 ISIN</v>
          </cell>
          <cell r="Y1073" t="str">
            <v>以实际交易渠道为准</v>
          </cell>
          <cell r="AB1073" t="str">
            <v>以实际交易渠道为准</v>
          </cell>
        </row>
        <row r="1074">
          <cell r="G1074" t="str">
            <v>LU2616044850 ISIN</v>
          </cell>
          <cell r="Y1074" t="str">
            <v>1:00 pm HKT</v>
          </cell>
          <cell r="AB1074" t="str">
            <v>8000 (CNY)</v>
          </cell>
        </row>
        <row r="1075">
          <cell r="G1075" t="str">
            <v>LU0261952922 ISIN</v>
          </cell>
          <cell r="Y1075" t="str">
            <v>9:15 am HKT</v>
          </cell>
          <cell r="AB1075" t="str">
            <v>1000 (USD)</v>
          </cell>
        </row>
        <row r="1076">
          <cell r="G1076" t="str">
            <v>LU0064963852 ISIN</v>
          </cell>
          <cell r="Y1076" t="str">
            <v>以实际交易渠道为准</v>
          </cell>
          <cell r="AB1076" t="str">
            <v>以实际交易渠道为准</v>
          </cell>
        </row>
        <row r="1077">
          <cell r="G1077" t="str">
            <v>LU1986416003 ISIN</v>
          </cell>
          <cell r="Y1077" t="str">
            <v>以实际交易渠道为准</v>
          </cell>
          <cell r="AB1077" t="str">
            <v>以实际交易渠道为准</v>
          </cell>
        </row>
        <row r="1078">
          <cell r="G1078" t="str">
            <v>LU2639601900 ISIN</v>
          </cell>
          <cell r="Y1078" t="str">
            <v>以实际交易渠道为准</v>
          </cell>
          <cell r="AB1078" t="str">
            <v>以实际交易渠道为准</v>
          </cell>
        </row>
        <row r="1079">
          <cell r="G1079" t="str">
            <v>LU2639602031 ISIN</v>
          </cell>
          <cell r="Y1079" t="str">
            <v>以实际交易渠道为准</v>
          </cell>
          <cell r="AB1079" t="str">
            <v>以实际交易渠道为准</v>
          </cell>
        </row>
        <row r="1080">
          <cell r="G1080" t="str">
            <v>LU0532245395 ISIN</v>
          </cell>
          <cell r="Y1080" t="str">
            <v>1:00 pm HKT</v>
          </cell>
          <cell r="AB1080" t="str">
            <v>8000 (HKD)</v>
          </cell>
        </row>
        <row r="1081">
          <cell r="G1081" t="str">
            <v>LU0168057262 ISIN</v>
          </cell>
          <cell r="Y1081" t="str">
            <v>1:00 pm HKT</v>
          </cell>
          <cell r="AB1081" t="str">
            <v>1000 (USD)</v>
          </cell>
        </row>
        <row r="1082">
          <cell r="G1082" t="str">
            <v>LU0132282301 ISIN</v>
          </cell>
          <cell r="Y1082" t="str">
            <v>1:00 pm HKT</v>
          </cell>
          <cell r="AB1082" t="str">
            <v>1000 (USD)</v>
          </cell>
        </row>
        <row r="1083">
          <cell r="G1083" t="str">
            <v>LU0605520377 ISIN</v>
          </cell>
          <cell r="Y1083" t="str">
            <v>以实际交易渠道为准</v>
          </cell>
          <cell r="AB1083" t="str">
            <v>以实际交易渠道为准</v>
          </cell>
        </row>
        <row r="1084">
          <cell r="G1084" t="str">
            <v>LU0937948932 ISIN</v>
          </cell>
          <cell r="Y1084" t="str">
            <v>以实际交易渠道为准</v>
          </cell>
          <cell r="AB1084" t="str">
            <v>以实际交易渠道为准</v>
          </cell>
        </row>
        <row r="1085">
          <cell r="G1085" t="str">
            <v>LU0261953904 ISIN</v>
          </cell>
          <cell r="Y1085" t="str">
            <v>以实际交易渠道为准</v>
          </cell>
          <cell r="AB1085" t="str">
            <v>以实际交易渠道为准</v>
          </cell>
        </row>
        <row r="1086">
          <cell r="G1086" t="str">
            <v>LU0532245122 ISIN</v>
          </cell>
          <cell r="Y1086" t="str">
            <v>以实际交易渠道为准</v>
          </cell>
          <cell r="AB1086" t="str">
            <v>以实际交易渠道为准</v>
          </cell>
        </row>
        <row r="1087">
          <cell r="G1087" t="str">
            <v>LU0337581549 ISIN</v>
          </cell>
          <cell r="Y1087" t="str">
            <v>以实际交易渠道为准</v>
          </cell>
          <cell r="AB1087" t="str">
            <v>以实际交易渠道为准</v>
          </cell>
        </row>
        <row r="1088">
          <cell r="G1088" t="str">
            <v>LU0963542310 ISIN</v>
          </cell>
          <cell r="Y1088" t="str">
            <v>以实际交易渠道为准</v>
          </cell>
          <cell r="AB1088" t="str">
            <v>以实际交易渠道为准</v>
          </cell>
        </row>
        <row r="1089">
          <cell r="G1089" t="str">
            <v>LU1084165304 ISIN</v>
          </cell>
          <cell r="Y1089" t="str">
            <v>1:00 pm HKT</v>
          </cell>
          <cell r="AB1089" t="str">
            <v>1000 (USD)</v>
          </cell>
        </row>
        <row r="1090">
          <cell r="G1090" t="str">
            <v>LU0069449576 ISIN</v>
          </cell>
          <cell r="Y1090" t="str">
            <v>以实际交易渠道为准</v>
          </cell>
          <cell r="AB1090" t="str">
            <v>以实际交易渠道为准</v>
          </cell>
        </row>
        <row r="1091">
          <cell r="G1091" t="str">
            <v>LU1119994496 ISIN</v>
          </cell>
          <cell r="Y1091" t="str">
            <v>以实际交易渠道为准</v>
          </cell>
          <cell r="AB1091" t="str">
            <v>以实际交易渠道为准</v>
          </cell>
        </row>
        <row r="1092">
          <cell r="G1092" t="str">
            <v>LU0229950067 ISIN</v>
          </cell>
          <cell r="Y1092" t="str">
            <v>1:00 pm HKT</v>
          </cell>
          <cell r="AB1092" t="str">
            <v>1000 (USD)</v>
          </cell>
        </row>
        <row r="1093">
          <cell r="G1093" t="str">
            <v>LU0229949994 ISIN</v>
          </cell>
          <cell r="Y1093" t="str">
            <v>1:00 pm HKT</v>
          </cell>
          <cell r="AB1093" t="str">
            <v>1000 (USD)</v>
          </cell>
        </row>
        <row r="1094">
          <cell r="G1094" t="str">
            <v>LU0889565676 ISIN</v>
          </cell>
          <cell r="Y1094" t="str">
            <v>以实际交易渠道为准</v>
          </cell>
          <cell r="AB1094" t="str">
            <v>以实际交易渠道为准</v>
          </cell>
        </row>
        <row r="1095">
          <cell r="G1095" t="str">
            <v>LU0260863377 ISIN</v>
          </cell>
          <cell r="Y1095" t="str">
            <v>以实际交易渠道为准</v>
          </cell>
          <cell r="AB1095" t="str">
            <v>以实际交易渠道为准</v>
          </cell>
        </row>
        <row r="1096">
          <cell r="G1096" t="str">
            <v>LU0229940001 ISIN</v>
          </cell>
          <cell r="Y1096" t="str">
            <v>1:00 pm HKT</v>
          </cell>
          <cell r="AB1096" t="str">
            <v>800 (EUR)</v>
          </cell>
        </row>
        <row r="1097">
          <cell r="G1097" t="str">
            <v>LU0128522157 ISIN</v>
          </cell>
          <cell r="Y1097" t="str">
            <v>1:00 pm HKT</v>
          </cell>
          <cell r="AB1097" t="str">
            <v>1000 (USD)</v>
          </cell>
        </row>
        <row r="1098">
          <cell r="G1098" t="str">
            <v>LU0029875118 ISIN</v>
          </cell>
          <cell r="Y1098" t="str">
            <v>以实际交易渠道为准</v>
          </cell>
          <cell r="AB1098" t="str">
            <v>以实际交易渠道为准</v>
          </cell>
        </row>
        <row r="1099">
          <cell r="G1099" t="str">
            <v>LU0543330483 ISIN</v>
          </cell>
          <cell r="Y1099" t="str">
            <v>1:00 pm HKT</v>
          </cell>
          <cell r="AB1099" t="str">
            <v>8000 (HKD)</v>
          </cell>
        </row>
        <row r="1100">
          <cell r="G1100" t="str">
            <v>LU0229946628 ISIN</v>
          </cell>
          <cell r="Y1100" t="str">
            <v>1:00 pm HKT</v>
          </cell>
          <cell r="AB1100" t="str">
            <v>800 (EUR)</v>
          </cell>
        </row>
        <row r="1101">
          <cell r="G1101" t="str">
            <v>LU0229945570 ISIN</v>
          </cell>
          <cell r="Y1101" t="str">
            <v>1:00 pm HKT</v>
          </cell>
          <cell r="AB1101" t="str">
            <v>1000 (USD)</v>
          </cell>
        </row>
        <row r="1102">
          <cell r="G1102" t="str">
            <v>LU0543330566 ISIN</v>
          </cell>
          <cell r="Y1102" t="str">
            <v>以实际交易渠道为准</v>
          </cell>
          <cell r="AB1102" t="str">
            <v>以实际交易渠道为准</v>
          </cell>
        </row>
        <row r="1103">
          <cell r="G1103" t="str">
            <v>LU0052750758 ISIN</v>
          </cell>
          <cell r="Y1103" t="str">
            <v>1:00 pm HKT</v>
          </cell>
          <cell r="AB1103" t="str">
            <v>1000 (USD)</v>
          </cell>
        </row>
        <row r="1104">
          <cell r="G1104" t="str">
            <v>LU0708995583 ISIN</v>
          </cell>
          <cell r="Y1104" t="str">
            <v>以实际交易渠道为准</v>
          </cell>
          <cell r="AB1104" t="str">
            <v>以实际交易渠道为准</v>
          </cell>
        </row>
        <row r="1105">
          <cell r="G1105" t="str">
            <v>LU0078277505 ISIN</v>
          </cell>
          <cell r="Y1105" t="str">
            <v>1:00 pm HKT</v>
          </cell>
          <cell r="AB1105" t="str">
            <v>800 (EUR)</v>
          </cell>
        </row>
        <row r="1106">
          <cell r="G1106" t="str">
            <v>LU0231793349 ISIN</v>
          </cell>
          <cell r="Y1106" t="str">
            <v>1:00 pm HKT</v>
          </cell>
          <cell r="AB1106" t="str">
            <v>1000 (USD)</v>
          </cell>
        </row>
        <row r="1107">
          <cell r="G1107" t="str">
            <v>LU0152984307 ISIN</v>
          </cell>
          <cell r="Y1107" t="str">
            <v>1:00 pm HKT</v>
          </cell>
          <cell r="AB1107" t="str">
            <v>800 (EUR)</v>
          </cell>
        </row>
        <row r="1108">
          <cell r="G1108" t="str">
            <v>LU0708994347 ISIN</v>
          </cell>
          <cell r="Y1108" t="str">
            <v>1:00 pm HKT</v>
          </cell>
          <cell r="AB1108" t="str">
            <v>8000 (HKD)</v>
          </cell>
        </row>
        <row r="1109">
          <cell r="G1109" t="str">
            <v>LU0029876355 ISIN</v>
          </cell>
          <cell r="Y1109" t="str">
            <v>1:00 pm HKT</v>
          </cell>
          <cell r="AB1109" t="str">
            <v>1000 (USD)</v>
          </cell>
        </row>
        <row r="1110">
          <cell r="G1110" t="str">
            <v>LU0478345209 ISIN</v>
          </cell>
          <cell r="Y1110" t="str">
            <v>以实际交易渠道为准</v>
          </cell>
          <cell r="AB1110" t="str">
            <v>以实际交易渠道为准</v>
          </cell>
        </row>
        <row r="1111">
          <cell r="G1111" t="str">
            <v>LU0441901922 ISIN</v>
          </cell>
          <cell r="Y1111" t="str">
            <v>1:00 pm HKT</v>
          </cell>
          <cell r="AB1111" t="str">
            <v>1000 (USD)</v>
          </cell>
        </row>
        <row r="1112">
          <cell r="G1112" t="str">
            <v>LU0889565320 ISIN</v>
          </cell>
          <cell r="Y1112" t="str">
            <v>以实际交易渠道为准</v>
          </cell>
          <cell r="AB1112" t="str">
            <v>以实际交易渠道为准</v>
          </cell>
        </row>
        <row r="1113">
          <cell r="G1113" t="str">
            <v>LU1733274390 ISIN</v>
          </cell>
          <cell r="Y1113" t="str">
            <v>1:00 pm HKT</v>
          </cell>
          <cell r="AB1113" t="str">
            <v>1000 (USD)</v>
          </cell>
        </row>
        <row r="1114">
          <cell r="G1114" t="str">
            <v>LU0608807433 ISIN</v>
          </cell>
          <cell r="Y1114" t="str">
            <v>以实际交易渠道为准</v>
          </cell>
          <cell r="AB1114" t="str">
            <v>以实际交易渠道为准</v>
          </cell>
        </row>
        <row r="1115">
          <cell r="G1115" t="str">
            <v>LU0608807946 ISIN</v>
          </cell>
          <cell r="Y1115" t="str">
            <v>以实际交易渠道为准</v>
          </cell>
          <cell r="AB1115" t="str">
            <v>以实际交易渠道为准</v>
          </cell>
        </row>
        <row r="1116">
          <cell r="G1116" t="str">
            <v>LU1733274473 ISIN</v>
          </cell>
          <cell r="Y1116" t="str">
            <v>以实际交易渠道为准</v>
          </cell>
          <cell r="AB1116" t="str">
            <v>以实际交易渠道为准</v>
          </cell>
        </row>
        <row r="1117">
          <cell r="G1117" t="str">
            <v>LU2251237488 ISIN</v>
          </cell>
          <cell r="Y1117" t="str">
            <v>以实际交易渠道为准</v>
          </cell>
          <cell r="AB1117" t="str">
            <v>以实际交易渠道为准</v>
          </cell>
        </row>
        <row r="1118">
          <cell r="G1118" t="str">
            <v>LU2251237306 ISIN</v>
          </cell>
          <cell r="Y1118" t="str">
            <v>以实际交易渠道为准</v>
          </cell>
          <cell r="AB1118" t="str">
            <v>以实际交易渠道为准</v>
          </cell>
        </row>
        <row r="1119">
          <cell r="G1119" t="str">
            <v>LU0128522744 ISIN</v>
          </cell>
          <cell r="Y1119" t="str">
            <v>1:00 pm HKT</v>
          </cell>
          <cell r="AB1119" t="str">
            <v>1000 (USD)</v>
          </cell>
        </row>
        <row r="1120">
          <cell r="G1120" t="str">
            <v>LU0708995153 ISIN</v>
          </cell>
          <cell r="Y1120" t="str">
            <v>1:00 pm HKT</v>
          </cell>
          <cell r="AB1120" t="str">
            <v>8000 (HKD)</v>
          </cell>
        </row>
        <row r="1121">
          <cell r="G1121" t="str">
            <v>LU0029874905 ISIN</v>
          </cell>
          <cell r="Y1121" t="str">
            <v>以实际交易渠道为准</v>
          </cell>
          <cell r="AB1121" t="str">
            <v>以实际交易渠道为准</v>
          </cell>
        </row>
        <row r="1122">
          <cell r="G1122" t="str">
            <v>LU0300743431 ISIN</v>
          </cell>
          <cell r="Y1122" t="str">
            <v>1:00 pm HKT</v>
          </cell>
          <cell r="AB1122" t="str">
            <v>800 (EUR)</v>
          </cell>
        </row>
        <row r="1123">
          <cell r="G1123" t="str">
            <v>LU0300738514 ISIN</v>
          </cell>
          <cell r="Y1123" t="str">
            <v>1:00 pm HKT</v>
          </cell>
          <cell r="AB1123" t="str">
            <v>1000 (USD)</v>
          </cell>
        </row>
        <row r="1124">
          <cell r="G1124" t="str">
            <v>LU0093666013 ISIN</v>
          </cell>
          <cell r="Y1124" t="str">
            <v>1:00 pm HKT</v>
          </cell>
          <cell r="AB1124" t="str">
            <v>800 (EUR)</v>
          </cell>
        </row>
        <row r="1125">
          <cell r="G1125" t="str">
            <v>LU1863844665 ISIN</v>
          </cell>
          <cell r="Y1125" t="str">
            <v>1:00 pm HKT</v>
          </cell>
          <cell r="AB1125" t="str">
            <v>1000 (USD)</v>
          </cell>
        </row>
        <row r="1126">
          <cell r="G1126" t="str">
            <v>LU1863844749 ISIN</v>
          </cell>
          <cell r="Y1126" t="str">
            <v>以实际交易渠道为准</v>
          </cell>
          <cell r="AB1126" t="str">
            <v>以实际交易渠道为准</v>
          </cell>
        </row>
        <row r="1127">
          <cell r="G1127" t="str">
            <v>LU0138075311 ISIN</v>
          </cell>
          <cell r="Y1127" t="str">
            <v>以实际交易渠道为准</v>
          </cell>
          <cell r="AB1127" t="str">
            <v>以实际交易渠道为准</v>
          </cell>
        </row>
        <row r="1128">
          <cell r="G1128" t="str">
            <v>LU0260871552 ISIN</v>
          </cell>
          <cell r="Y1128" t="str">
            <v>以实际交易渠道为准</v>
          </cell>
          <cell r="AB1128" t="str">
            <v>以实际交易渠道为准</v>
          </cell>
        </row>
        <row r="1129">
          <cell r="G1129" t="str">
            <v>LU0390136736 ISIN</v>
          </cell>
          <cell r="Y1129" t="str">
            <v>1:00 pm HKT</v>
          </cell>
          <cell r="AB1129" t="str">
            <v>1000 (USD)</v>
          </cell>
        </row>
        <row r="1130">
          <cell r="G1130" t="str">
            <v>LU0390137031 ISIN</v>
          </cell>
          <cell r="Y1130" t="str">
            <v>以实际交易渠道为准</v>
          </cell>
          <cell r="AB1130" t="str">
            <v>以实际交易渠道为准</v>
          </cell>
        </row>
        <row r="1131">
          <cell r="G1131" t="str">
            <v>LU0128525689 ISIN</v>
          </cell>
          <cell r="Y1131" t="str">
            <v>1:00 pm HKT</v>
          </cell>
          <cell r="AB1131" t="str">
            <v>1000 (USD)</v>
          </cell>
        </row>
        <row r="1132">
          <cell r="G1132" t="str">
            <v>LU0052756011 ISIN</v>
          </cell>
          <cell r="Y1132" t="str">
            <v>以实际交易渠道为准</v>
          </cell>
          <cell r="AB1132" t="str">
            <v>以实际交易渠道为准</v>
          </cell>
        </row>
        <row r="1133">
          <cell r="G1133" t="str">
            <v>LU0316492692 ISIN</v>
          </cell>
          <cell r="Y1133" t="str">
            <v>以实际交易渠道为准</v>
          </cell>
          <cell r="AB1133" t="str">
            <v>以实际交易渠道为准</v>
          </cell>
        </row>
        <row r="1134">
          <cell r="G1134" t="str">
            <v>LU0252652382 ISIN</v>
          </cell>
          <cell r="Y1134" t="str">
            <v>1:00 pm HKT</v>
          </cell>
          <cell r="AB1134" t="str">
            <v>1000 (USD)</v>
          </cell>
        </row>
        <row r="1135">
          <cell r="G1135" t="str">
            <v>LU0029871042 ISIN</v>
          </cell>
          <cell r="Y1135" t="str">
            <v>1:00 pm HKT</v>
          </cell>
          <cell r="AB1135" t="str">
            <v>1000 (USD)</v>
          </cell>
        </row>
        <row r="1136">
          <cell r="G1136" t="str">
            <v>LU0294219869 ISIN</v>
          </cell>
          <cell r="Y1136" t="str">
            <v>以实际交易渠道为准</v>
          </cell>
          <cell r="AB1136" t="str">
            <v>以实际交易渠道为准</v>
          </cell>
        </row>
        <row r="1137">
          <cell r="G1137" t="str">
            <v>LU0476943880 ISIN</v>
          </cell>
          <cell r="Y1137" t="str">
            <v>以实际交易渠道为准</v>
          </cell>
          <cell r="AB1137" t="str">
            <v>以实际交易渠道为准</v>
          </cell>
        </row>
        <row r="1138">
          <cell r="G1138" t="str">
            <v>LU0536402570 ISIN</v>
          </cell>
          <cell r="Y1138" t="str">
            <v>以实际交易渠道为准</v>
          </cell>
          <cell r="AB1138" t="str">
            <v>以实际交易渠道为准</v>
          </cell>
        </row>
        <row r="1139">
          <cell r="G1139" t="str">
            <v>LU0152981543 ISIN</v>
          </cell>
          <cell r="Y1139" t="str">
            <v>以实际交易渠道为准</v>
          </cell>
          <cell r="AB1139" t="str">
            <v>以实际交易渠道为准</v>
          </cell>
        </row>
        <row r="1140">
          <cell r="G1140" t="str">
            <v>LU0366770310 ISIN</v>
          </cell>
          <cell r="Y1140" t="str">
            <v>以实际交易渠道为准</v>
          </cell>
          <cell r="AB1140" t="str">
            <v>以实际交易渠道为准</v>
          </cell>
        </row>
        <row r="1141">
          <cell r="G1141" t="str">
            <v>LU0476943617 ISIN</v>
          </cell>
          <cell r="Y1141" t="str">
            <v>1:00 pm HKT</v>
          </cell>
          <cell r="AB1141" t="str">
            <v>8000 (HKD)</v>
          </cell>
        </row>
        <row r="1142">
          <cell r="G1142" t="str">
            <v>LU0808757545 ISIN</v>
          </cell>
          <cell r="Y1142" t="str">
            <v>以实际交易渠道为准</v>
          </cell>
          <cell r="AB1142" t="str">
            <v>以实际交易渠道为准</v>
          </cell>
        </row>
        <row r="1143">
          <cell r="G1143" t="str">
            <v>LU0366777323 ISIN</v>
          </cell>
          <cell r="Y1143" t="str">
            <v>以实际交易渠道为准</v>
          </cell>
          <cell r="AB1143" t="str">
            <v>以实际交易渠道为准</v>
          </cell>
        </row>
        <row r="1144">
          <cell r="G1144" t="str">
            <v>LU0128533279 ISIN</v>
          </cell>
          <cell r="Y1144" t="str">
            <v>以实际交易渠道为准</v>
          </cell>
          <cell r="AB1144" t="str">
            <v>以实际交易渠道为准</v>
          </cell>
        </row>
        <row r="1145">
          <cell r="G1145" t="str">
            <v>LU0029873410 ISIN</v>
          </cell>
          <cell r="Y1145" t="str">
            <v>1:00 pm HKT</v>
          </cell>
          <cell r="AB1145" t="str">
            <v>800 (EUR)</v>
          </cell>
        </row>
        <row r="1146">
          <cell r="G1146" t="str">
            <v>LU1803068623 ISIN</v>
          </cell>
          <cell r="Y1146" t="str">
            <v>以实际交易渠道为准</v>
          </cell>
          <cell r="AB1146" t="str">
            <v>以实际交易渠道为准</v>
          </cell>
        </row>
        <row r="1147">
          <cell r="G1147" t="str">
            <v>LU0211327993 ISIN</v>
          </cell>
          <cell r="Y1147" t="str">
            <v>1:00 pm HKT</v>
          </cell>
          <cell r="AB1147" t="str">
            <v>1000 (USD)</v>
          </cell>
        </row>
        <row r="1148">
          <cell r="G1148" t="str">
            <v>LU0211328371 ISIN</v>
          </cell>
          <cell r="Y1148" t="str">
            <v>以实际交易渠道为准</v>
          </cell>
          <cell r="AB1148" t="str">
            <v>以实际交易渠道为准</v>
          </cell>
        </row>
        <row r="1149">
          <cell r="G1149" t="str">
            <v>LU0211332647 ISIN</v>
          </cell>
          <cell r="Y1149" t="str">
            <v>以实际交易渠道为准</v>
          </cell>
          <cell r="AB1149" t="str">
            <v>以实际交易渠道为准</v>
          </cell>
        </row>
        <row r="1150">
          <cell r="G1150" t="str">
            <v>LU0211330435 ISIN</v>
          </cell>
          <cell r="Y1150" t="str">
            <v>以实际交易渠道为准</v>
          </cell>
          <cell r="AB1150" t="str">
            <v>以实际交易渠道为准</v>
          </cell>
        </row>
        <row r="1151">
          <cell r="G1151" t="str">
            <v>LU0708994859 ISIN</v>
          </cell>
          <cell r="Y1151" t="str">
            <v>以实际交易渠道为准</v>
          </cell>
          <cell r="AB1151" t="str">
            <v>以实际交易渠道为准</v>
          </cell>
        </row>
        <row r="1152">
          <cell r="G1152" t="str">
            <v>LU0128525929 ISIN</v>
          </cell>
          <cell r="Y1152" t="str">
            <v>1:00 pm HKT</v>
          </cell>
          <cell r="AB1152" t="str">
            <v>1000 (USD)</v>
          </cell>
        </row>
        <row r="1153">
          <cell r="G1153" t="str">
            <v>LU0029864427 ISIN</v>
          </cell>
          <cell r="Y1153" t="str">
            <v>以实际交易渠道为准</v>
          </cell>
          <cell r="AB1153" t="str">
            <v>以实际交易渠道为准</v>
          </cell>
        </row>
        <row r="1154">
          <cell r="G1154" t="str">
            <v>LU0211326755 ISIN</v>
          </cell>
          <cell r="Y1154" t="str">
            <v>1:00 pm HKT</v>
          </cell>
          <cell r="AB1154" t="str">
            <v>1000 (USD)</v>
          </cell>
        </row>
        <row r="1155">
          <cell r="G1155" t="str">
            <v>LU0211326839 ISIN</v>
          </cell>
          <cell r="Y1155" t="str">
            <v>1:00 pm HKT</v>
          </cell>
          <cell r="AB1155" t="str">
            <v>1000 (USD)</v>
          </cell>
        </row>
        <row r="1156">
          <cell r="G1156" t="str">
            <v>LU0211332563 ISIN</v>
          </cell>
          <cell r="Y1156" t="str">
            <v>以实际交易渠道为准</v>
          </cell>
          <cell r="AB1156" t="str">
            <v>以实际交易渠道为准</v>
          </cell>
        </row>
        <row r="1157">
          <cell r="G1157" t="str">
            <v>LU0496365809 ISIN</v>
          </cell>
          <cell r="Y1157" t="str">
            <v>1:00 pm HKT</v>
          </cell>
          <cell r="AB1157" t="str">
            <v>8000 (HKD)</v>
          </cell>
        </row>
        <row r="1158">
          <cell r="G1158" t="str">
            <v>LU0128526141 ISIN</v>
          </cell>
          <cell r="Y1158" t="str">
            <v>1:00 pm HKT</v>
          </cell>
          <cell r="AB1158" t="str">
            <v>1000 (USD)</v>
          </cell>
        </row>
        <row r="1159">
          <cell r="G1159" t="str">
            <v>LU0029874061 ISIN</v>
          </cell>
          <cell r="Y1159" t="str">
            <v>以实际交易渠道为准</v>
          </cell>
          <cell r="AB1159" t="str">
            <v>以实际交易渠道为准</v>
          </cell>
        </row>
        <row r="1160">
          <cell r="G1160" t="str">
            <v>LU0536402737 ISIN</v>
          </cell>
          <cell r="Y1160" t="str">
            <v>1:00 pm HKT</v>
          </cell>
          <cell r="AB1160" t="str">
            <v>1000 (AUD)</v>
          </cell>
        </row>
        <row r="1161">
          <cell r="G1161" t="str">
            <v>LU0366773504 ISIN</v>
          </cell>
          <cell r="Y1161" t="str">
            <v>1:00 pm HKT</v>
          </cell>
          <cell r="AB1161" t="str">
            <v>1000 (EUR)</v>
          </cell>
        </row>
        <row r="1162">
          <cell r="G1162" t="str">
            <v>LU0316493153 ISIN</v>
          </cell>
          <cell r="Y1162" t="str">
            <v>1:00 pm HKT</v>
          </cell>
          <cell r="AB1162" t="str">
            <v>670 (GBP)</v>
          </cell>
        </row>
        <row r="1163">
          <cell r="G1163" t="str">
            <v>LU0476943708 ISIN</v>
          </cell>
          <cell r="Y1163" t="str">
            <v>1:00 pm HKT</v>
          </cell>
          <cell r="AB1163" t="str">
            <v>8000 (HKD)</v>
          </cell>
        </row>
        <row r="1164">
          <cell r="G1164" t="str">
            <v>LU0476943963 ISIN</v>
          </cell>
          <cell r="Y1164" t="str">
            <v>1:00 pm HKT</v>
          </cell>
          <cell r="AB1164" t="str">
            <v>8000 (HKD)</v>
          </cell>
        </row>
        <row r="1165">
          <cell r="G1165" t="str">
            <v>LU0170475312 ISIN</v>
          </cell>
          <cell r="Y1165" t="str">
            <v>1:00 pm HKT</v>
          </cell>
          <cell r="AB1165" t="str">
            <v>1000 (USD)</v>
          </cell>
        </row>
        <row r="1166">
          <cell r="G1166" t="str">
            <v>LU0170475585 ISIN</v>
          </cell>
          <cell r="Y1166" t="str">
            <v>1:00 pm HKT</v>
          </cell>
          <cell r="AB1166" t="str">
            <v>1000 (USD)</v>
          </cell>
        </row>
        <row r="1167">
          <cell r="G1167" t="str">
            <v>LU0260870661 ISIN</v>
          </cell>
          <cell r="Y1167" t="str">
            <v>以实际交易渠道为准</v>
          </cell>
          <cell r="AB1167" t="str">
            <v>以实际交易渠道为准</v>
          </cell>
        </row>
        <row r="1168">
          <cell r="G1168" t="str">
            <v>LU0294221097 ISIN</v>
          </cell>
          <cell r="Y1168" t="str">
            <v>以实际交易渠道为准</v>
          </cell>
          <cell r="AB1168" t="str">
            <v>以实际交易渠道为准</v>
          </cell>
        </row>
        <row r="1169">
          <cell r="G1169" t="str">
            <v>LU2657138314 ISIN</v>
          </cell>
          <cell r="Y1169" t="str">
            <v>以实际交易渠道为准</v>
          </cell>
          <cell r="AB1169" t="str">
            <v>以实际交易渠道为准</v>
          </cell>
        </row>
        <row r="1170">
          <cell r="G1170" t="str">
            <v>LU0234926953 ISIN</v>
          </cell>
          <cell r="Y1170" t="str">
            <v>1:00 pm HKT</v>
          </cell>
          <cell r="AB1170" t="str">
            <v>1000 (EUR)</v>
          </cell>
        </row>
        <row r="1171">
          <cell r="G1171" t="str">
            <v>LU2657138231 ISIN</v>
          </cell>
          <cell r="Y1171" t="str">
            <v>以实际交易渠道为准</v>
          </cell>
          <cell r="AB1171" t="str">
            <v>以实际交易渠道为准</v>
          </cell>
        </row>
        <row r="1172">
          <cell r="G1172" t="str">
            <v>LU0450468698 ISIN</v>
          </cell>
          <cell r="Y1172" t="str">
            <v>以实际交易渠道为准</v>
          </cell>
          <cell r="AB1172" t="str">
            <v>以实际交易渠道为准</v>
          </cell>
        </row>
        <row r="1173">
          <cell r="G1173" t="str">
            <v>LU0170477284 ISIN</v>
          </cell>
          <cell r="Y1173" t="str">
            <v>以实际交易渠道为准</v>
          </cell>
          <cell r="AB1173" t="str">
            <v>以实际交易渠道为准</v>
          </cell>
        </row>
        <row r="1174">
          <cell r="G1174" t="str">
            <v>LU0029865408 ISIN</v>
          </cell>
          <cell r="Y1174" t="str">
            <v>1:00 pm HKT</v>
          </cell>
          <cell r="AB1174" t="str">
            <v>1000 (USD)</v>
          </cell>
        </row>
        <row r="1175">
          <cell r="G1175" t="str">
            <v>LU0128526570 ISIN</v>
          </cell>
          <cell r="Y1175" t="str">
            <v>以实际交易渠道为准</v>
          </cell>
          <cell r="AB1175" t="str">
            <v>以实际交易渠道为准</v>
          </cell>
        </row>
        <row r="1176">
          <cell r="G1176" t="str">
            <v>LU0128526901 ISIN</v>
          </cell>
          <cell r="Y1176" t="str">
            <v>以实际交易渠道为准</v>
          </cell>
          <cell r="AB1176" t="str">
            <v>以实际交易渠道为准</v>
          </cell>
        </row>
        <row r="1177">
          <cell r="G1177" t="str">
            <v>LU0052767562 ISIN</v>
          </cell>
          <cell r="Y1177" t="str">
            <v>9:15 am HKT</v>
          </cell>
          <cell r="AB1177" t="str">
            <v>1000 (USD)</v>
          </cell>
        </row>
        <row r="1178">
          <cell r="G1178" t="str">
            <v>HK0000349503 ISIN</v>
          </cell>
          <cell r="Y1178" t="str">
            <v>1:00 pm HKT</v>
          </cell>
          <cell r="AB1178" t="str">
            <v>1000 (USD)</v>
          </cell>
        </row>
        <row r="1179">
          <cell r="G1179" t="str">
            <v>HK0000349529 ISIN</v>
          </cell>
          <cell r="Y1179" t="str">
            <v>1:00 pm HKT</v>
          </cell>
          <cell r="AB1179" t="str">
            <v>1000 (USD)</v>
          </cell>
        </row>
        <row r="1180">
          <cell r="G1180" t="str">
            <v>HK0000349495 ISIN</v>
          </cell>
          <cell r="Y1180" t="str">
            <v>以实际交易渠道为准</v>
          </cell>
          <cell r="AB1180" t="str">
            <v>以实际交易渠道为准</v>
          </cell>
        </row>
        <row r="1181">
          <cell r="G1181" t="str">
            <v>HK0000349511 ISIN</v>
          </cell>
          <cell r="Y1181" t="str">
            <v>以实际交易渠道为准</v>
          </cell>
          <cell r="AB1181" t="str">
            <v>以实际交易渠道为准</v>
          </cell>
        </row>
        <row r="1182">
          <cell r="G1182" t="str">
            <v>HK0000349537 ISIN</v>
          </cell>
          <cell r="Y1182" t="str">
            <v>以实际交易渠道为准</v>
          </cell>
          <cell r="AB1182" t="str">
            <v>以实际交易渠道为准</v>
          </cell>
        </row>
        <row r="1183">
          <cell r="G1183" t="str">
            <v>HK0000349784 ISIN</v>
          </cell>
          <cell r="Y1183" t="str">
            <v>以实际交易渠道为准</v>
          </cell>
          <cell r="AB1183" t="str">
            <v>以实际交易渠道为准</v>
          </cell>
        </row>
        <row r="1184">
          <cell r="G1184" t="str">
            <v>HK0000349461 ISIN</v>
          </cell>
          <cell r="Y1184" t="str">
            <v>以实际交易渠道为准</v>
          </cell>
          <cell r="AB1184" t="str">
            <v>以实际交易渠道为准</v>
          </cell>
        </row>
        <row r="1185">
          <cell r="G1185" t="str">
            <v>HK0000349792 ISIN</v>
          </cell>
          <cell r="Y1185" t="str">
            <v>以实际交易渠道为准</v>
          </cell>
          <cell r="AB1185" t="str">
            <v>以实际交易渠道为准</v>
          </cell>
        </row>
        <row r="1186">
          <cell r="G1186" t="str">
            <v>HK0000349776 ISIN</v>
          </cell>
          <cell r="Y1186" t="str">
            <v>以实际交易渠道为准</v>
          </cell>
          <cell r="AB1186" t="str">
            <v>以实际交易渠道为准</v>
          </cell>
        </row>
        <row r="1187">
          <cell r="G1187" t="str">
            <v>HK0000349701 ISIN</v>
          </cell>
          <cell r="Y1187" t="str">
            <v>1:00 pm HKT</v>
          </cell>
          <cell r="AB1187" t="str">
            <v>1000 (USD)</v>
          </cell>
        </row>
        <row r="1188">
          <cell r="G1188" t="str">
            <v>HK0000349693 ISIN</v>
          </cell>
          <cell r="Y1188" t="str">
            <v>以实际交易渠道为准</v>
          </cell>
          <cell r="AB1188" t="str">
            <v>以实际交易渠道为准</v>
          </cell>
        </row>
        <row r="1189">
          <cell r="G1189" t="str">
            <v>HK0000200342 ISIN</v>
          </cell>
          <cell r="Y1189" t="str">
            <v>以实际交易渠道为准</v>
          </cell>
          <cell r="AB1189" t="str">
            <v>以实际交易渠道为准</v>
          </cell>
        </row>
        <row r="1190">
          <cell r="G1190" t="str">
            <v>HK0000200318 ISIN</v>
          </cell>
          <cell r="Y1190" t="str">
            <v>以实际交易渠道为准</v>
          </cell>
          <cell r="AB1190" t="str">
            <v>以实际交易渠道为准</v>
          </cell>
        </row>
        <row r="1191">
          <cell r="G1191" t="str">
            <v>HK0000200292 ISIN</v>
          </cell>
          <cell r="Y1191" t="str">
            <v>以实际交易渠道为准</v>
          </cell>
          <cell r="AB1191" t="str">
            <v>以实际交易渠道为准</v>
          </cell>
        </row>
        <row r="1192">
          <cell r="G1192" t="str">
            <v>HK0000200326 ISIN</v>
          </cell>
          <cell r="Y1192" t="str">
            <v>以实际交易渠道为准</v>
          </cell>
          <cell r="AB1192" t="str">
            <v>以实际交易渠道为准</v>
          </cell>
        </row>
        <row r="1193">
          <cell r="G1193" t="str">
            <v>HK0000200300 ISIN</v>
          </cell>
          <cell r="Y1193" t="str">
            <v>以实际交易渠道为准</v>
          </cell>
          <cell r="AB1193" t="str">
            <v>以实际交易渠道为准</v>
          </cell>
        </row>
        <row r="1194">
          <cell r="G1194" t="str">
            <v>HK0000216942 ISIN</v>
          </cell>
          <cell r="Y1194" t="str">
            <v>以实际交易渠道为准</v>
          </cell>
          <cell r="AB1194" t="str">
            <v>以实际交易渠道为准</v>
          </cell>
        </row>
        <row r="1195">
          <cell r="G1195" t="str">
            <v>HK0000216926 ISIN</v>
          </cell>
          <cell r="Y1195" t="str">
            <v>1:00 pm HKT</v>
          </cell>
          <cell r="AB1195" t="str">
            <v>1000 (USD)</v>
          </cell>
        </row>
        <row r="1196">
          <cell r="G1196" t="str">
            <v>HK0000216934 ISIN</v>
          </cell>
          <cell r="Y1196" t="str">
            <v>以实际交易渠道为准</v>
          </cell>
          <cell r="AB1196" t="str">
            <v>以实际交易渠道为准</v>
          </cell>
        </row>
        <row r="1197">
          <cell r="G1197" t="str">
            <v>HK0000378304 ISIN</v>
          </cell>
          <cell r="Y1197" t="str">
            <v>以实际交易渠道为准</v>
          </cell>
          <cell r="AB1197" t="str">
            <v>以实际交易渠道为准</v>
          </cell>
        </row>
        <row r="1198">
          <cell r="G1198" t="str">
            <v>HK0000439668 ISIN</v>
          </cell>
          <cell r="Y1198" t="str">
            <v>以实际交易渠道为准</v>
          </cell>
          <cell r="AB1198" t="str">
            <v>以实际交易渠道为准</v>
          </cell>
        </row>
        <row r="1199">
          <cell r="G1199" t="str">
            <v>LU0630378429 ISIN</v>
          </cell>
          <cell r="Y1199" t="str">
            <v>1:00 pm HKT</v>
          </cell>
          <cell r="AB1199" t="str">
            <v>1000 (USD)</v>
          </cell>
        </row>
        <row r="1200">
          <cell r="G1200" t="str">
            <v>LU0197773673 ISIN</v>
          </cell>
          <cell r="Y1200" t="str">
            <v>1:00 pm HKT</v>
          </cell>
          <cell r="AB1200" t="str">
            <v>1000 (USD)</v>
          </cell>
        </row>
        <row r="1201">
          <cell r="G1201" t="str">
            <v>LU0197773160 ISIN</v>
          </cell>
          <cell r="Y1201" t="str">
            <v>以实际交易渠道为准</v>
          </cell>
          <cell r="AB1201" t="str">
            <v>以实际交易渠道为准</v>
          </cell>
        </row>
        <row r="1202">
          <cell r="G1202" t="str">
            <v>LU0630378692 ISIN</v>
          </cell>
          <cell r="Y1202" t="str">
            <v>以实际交易渠道为准</v>
          </cell>
          <cell r="AB1202" t="str">
            <v>以实际交易渠道为准</v>
          </cell>
        </row>
        <row r="1203">
          <cell r="G1203" t="str">
            <v>LU1791438879 ISIN</v>
          </cell>
          <cell r="Y1203" t="str">
            <v>以实际交易渠道为准</v>
          </cell>
          <cell r="AB1203" t="str">
            <v>以实际交易渠道为准</v>
          </cell>
        </row>
        <row r="1204">
          <cell r="G1204" t="str">
            <v>LU0800731944 ISIN</v>
          </cell>
          <cell r="Y1204" t="str">
            <v>以实际交易渠道为准</v>
          </cell>
          <cell r="AB1204" t="str">
            <v>以实际交易渠道为准</v>
          </cell>
        </row>
        <row r="1205">
          <cell r="G1205" t="str">
            <v>LU0762541174 ISIN</v>
          </cell>
          <cell r="Y1205" t="str">
            <v>1:00 pm HKT</v>
          </cell>
          <cell r="AB1205" t="str">
            <v>1000 (USD)</v>
          </cell>
        </row>
        <row r="1206">
          <cell r="G1206" t="str">
            <v>LU0762542818 ISIN</v>
          </cell>
          <cell r="Y1206" t="str">
            <v>以实际交易渠道为准</v>
          </cell>
          <cell r="AB1206" t="str">
            <v>以实际交易渠道为准</v>
          </cell>
        </row>
        <row r="1207">
          <cell r="G1207" t="str">
            <v>LU0800732082 ISIN</v>
          </cell>
          <cell r="Y1207" t="str">
            <v>以实际交易渠道为准</v>
          </cell>
          <cell r="AB1207" t="str">
            <v>以实际交易渠道为准</v>
          </cell>
        </row>
        <row r="1208">
          <cell r="G1208" t="str">
            <v>LU1802242112 ISIN</v>
          </cell>
          <cell r="Y1208" t="str">
            <v>以实际交易渠道为准</v>
          </cell>
          <cell r="AB1208" t="str">
            <v>以实际交易渠道为准</v>
          </cell>
        </row>
        <row r="1209">
          <cell r="G1209" t="str">
            <v>LU2334459596 ISIN</v>
          </cell>
          <cell r="Y1209" t="str">
            <v>1:00 pm HKT</v>
          </cell>
          <cell r="AB1209" t="str">
            <v>1500 (AUD)</v>
          </cell>
        </row>
        <row r="1210">
          <cell r="G1210" t="str">
            <v>LU2334458861 ISIN</v>
          </cell>
          <cell r="Y1210" t="str">
            <v>1:00 pm HKT</v>
          </cell>
          <cell r="AB1210" t="str">
            <v>8000 (HKD)</v>
          </cell>
        </row>
        <row r="1211">
          <cell r="G1211" t="str">
            <v>LU2334455255 ISIN</v>
          </cell>
          <cell r="Y1211" t="str">
            <v>1:00 pm HKT</v>
          </cell>
          <cell r="AB1211" t="str">
            <v>1000 (USD)</v>
          </cell>
        </row>
        <row r="1212">
          <cell r="G1212" t="str">
            <v>LU2334455339 ISIN</v>
          </cell>
          <cell r="Y1212" t="str">
            <v>1:00 pm HKT</v>
          </cell>
          <cell r="AB1212" t="str">
            <v>1000 (USD)</v>
          </cell>
        </row>
        <row r="1213">
          <cell r="G1213" t="str">
            <v>LU2334454522 ISIN</v>
          </cell>
          <cell r="Y1213" t="str">
            <v>以实际交易渠道为准</v>
          </cell>
          <cell r="AB1213" t="str">
            <v>以实际交易渠道为准</v>
          </cell>
        </row>
        <row r="1214">
          <cell r="G1214" t="str">
            <v>LU2334457541 ISIN</v>
          </cell>
          <cell r="Y1214" t="str">
            <v>以实际交易渠道为准</v>
          </cell>
          <cell r="AB1214" t="str">
            <v>以实际交易渠道为准</v>
          </cell>
        </row>
        <row r="1215">
          <cell r="G1215" t="str">
            <v>LU2334457038 ISIN</v>
          </cell>
          <cell r="Y1215" t="str">
            <v>以实际交易渠道为准</v>
          </cell>
          <cell r="AB1215" t="str">
            <v>以实际交易渠道为准</v>
          </cell>
        </row>
        <row r="1216">
          <cell r="G1216" t="str">
            <v>LU2334460172 ISIN</v>
          </cell>
          <cell r="Y1216" t="str">
            <v>以实际交易渠道为准</v>
          </cell>
          <cell r="AB1216" t="str">
            <v>以实际交易渠道为准</v>
          </cell>
        </row>
        <row r="1217">
          <cell r="G1217" t="str">
            <v>LU2334458945 ISIN</v>
          </cell>
          <cell r="Y1217" t="str">
            <v>1:00 pm HKT</v>
          </cell>
          <cell r="AB1217" t="str">
            <v>8000 (HKD)</v>
          </cell>
        </row>
        <row r="1218">
          <cell r="G1218" t="str">
            <v>LU2334459679 ISIN</v>
          </cell>
          <cell r="Y1218" t="str">
            <v>以实际交易渠道为准</v>
          </cell>
          <cell r="AB1218" t="str">
            <v>以实际交易渠道为准</v>
          </cell>
        </row>
        <row r="1219">
          <cell r="G1219" t="str">
            <v>LU2334456220 ISIN</v>
          </cell>
          <cell r="Y1219" t="str">
            <v>以实际交易渠道为准</v>
          </cell>
          <cell r="AB1219" t="str">
            <v>以实际交易渠道为准</v>
          </cell>
        </row>
        <row r="1220">
          <cell r="G1220" t="str">
            <v>LU2334457111 ISIN</v>
          </cell>
          <cell r="Y1220" t="str">
            <v>以实际交易渠道为准</v>
          </cell>
          <cell r="AB1220" t="str">
            <v>以实际交易渠道为准</v>
          </cell>
        </row>
        <row r="1221">
          <cell r="G1221" t="str">
            <v>LU2334460339 ISIN</v>
          </cell>
          <cell r="Y1221" t="str">
            <v>以实际交易渠道为准</v>
          </cell>
          <cell r="AB1221" t="str">
            <v>以实际交易渠道为准</v>
          </cell>
        </row>
        <row r="1222">
          <cell r="G1222" t="str">
            <v>LU2334458192 ISIN</v>
          </cell>
          <cell r="Y1222" t="str">
            <v>以实际交易渠道为准</v>
          </cell>
          <cell r="AB1222" t="str">
            <v>以实际交易渠道为准</v>
          </cell>
        </row>
        <row r="1223">
          <cell r="G1223" t="str">
            <v>HK0000465895 ISIN</v>
          </cell>
          <cell r="Y1223" t="str">
            <v>前2日2:00 pm HKT</v>
          </cell>
          <cell r="AB1223" t="str">
            <v>8000 (HKD)</v>
          </cell>
        </row>
        <row r="1224">
          <cell r="G1224" t="str">
            <v>HK0000434412 ISIN</v>
          </cell>
          <cell r="Y1224" t="str">
            <v>以实际交易渠道为准</v>
          </cell>
          <cell r="AB1224" t="str">
            <v>以实际交易渠道为准</v>
          </cell>
        </row>
        <row r="1225">
          <cell r="G1225" t="str">
            <v>HK0000465887 ISIN</v>
          </cell>
          <cell r="Y1225" t="str">
            <v>以实际交易渠道为准</v>
          </cell>
          <cell r="AB1225" t="str">
            <v>以实际交易渠道为准</v>
          </cell>
        </row>
        <row r="1226">
          <cell r="G1226" t="str">
            <v>HK0000465903 ISIN</v>
          </cell>
          <cell r="Y1226" t="str">
            <v>以实际交易渠道为准</v>
          </cell>
          <cell r="AB1226" t="str">
            <v>以实际交易渠道为准</v>
          </cell>
        </row>
        <row r="1227">
          <cell r="G1227" t="str">
            <v>HK0000465952 ISIN</v>
          </cell>
          <cell r="Y1227" t="str">
            <v>以实际交易渠道为准</v>
          </cell>
          <cell r="AB1227" t="str">
            <v>以实际交易渠道为准</v>
          </cell>
        </row>
        <row r="1228">
          <cell r="G1228" t="str">
            <v>HK0000434438 ISIN</v>
          </cell>
          <cell r="Y1228" t="str">
            <v>以实际交易渠道为准</v>
          </cell>
          <cell r="AB1228" t="str">
            <v>以实际交易渠道为准</v>
          </cell>
        </row>
        <row r="1229">
          <cell r="G1229" t="str">
            <v>HK0000542057 ISIN</v>
          </cell>
          <cell r="Y1229" t="str">
            <v>以实际交易渠道为准</v>
          </cell>
          <cell r="AB1229" t="str">
            <v>以实际交易渠道为准</v>
          </cell>
        </row>
        <row r="1230">
          <cell r="G1230" t="str">
            <v>HK0000349586 ISIN</v>
          </cell>
          <cell r="Y1230" t="str">
            <v>1:00 pm HKT</v>
          </cell>
          <cell r="AB1230" t="str">
            <v>1500 (AUD)</v>
          </cell>
        </row>
        <row r="1231">
          <cell r="G1231" t="str">
            <v>HK0000349560 ISIN</v>
          </cell>
          <cell r="Y1231" t="str">
            <v>1:00 pm HKT</v>
          </cell>
          <cell r="AB1231" t="str">
            <v>8000 (HKD)</v>
          </cell>
        </row>
        <row r="1232">
          <cell r="G1232" t="str">
            <v>HK0000349875 ISIN</v>
          </cell>
          <cell r="Y1232" t="str">
            <v>1:00 pm HKT</v>
          </cell>
          <cell r="AB1232" t="str">
            <v>8000 (CNY)</v>
          </cell>
        </row>
        <row r="1233">
          <cell r="G1233" t="str">
            <v>HK0000349578 ISIN</v>
          </cell>
          <cell r="Y1233" t="str">
            <v>1:00 pm HKT</v>
          </cell>
          <cell r="AB1233" t="str">
            <v>1000 (USD)</v>
          </cell>
        </row>
        <row r="1234">
          <cell r="G1234" t="str">
            <v>HK0000349552 ISIN</v>
          </cell>
          <cell r="Y1234" t="str">
            <v>1:00 pm HKT</v>
          </cell>
          <cell r="AB1234" t="str">
            <v>1000 (USD)</v>
          </cell>
        </row>
        <row r="1235">
          <cell r="G1235" t="str">
            <v>HK0000349545 ISIN</v>
          </cell>
          <cell r="Y1235" t="str">
            <v>以实际交易渠道为准</v>
          </cell>
          <cell r="AB1235" t="str">
            <v>以实际交易渠道为准</v>
          </cell>
        </row>
        <row r="1236">
          <cell r="G1236" t="str">
            <v>HK0000349685 ISIN</v>
          </cell>
          <cell r="Y1236" t="str">
            <v>以实际交易渠道为准</v>
          </cell>
          <cell r="AB1236" t="str">
            <v>以实际交易渠道为准</v>
          </cell>
        </row>
        <row r="1237">
          <cell r="G1237" t="str">
            <v>HK0000349842 ISIN</v>
          </cell>
          <cell r="Y1237" t="str">
            <v>以实际交易渠道为准</v>
          </cell>
          <cell r="AB1237" t="str">
            <v>以实际交易渠道为准</v>
          </cell>
        </row>
        <row r="1238">
          <cell r="G1238" t="str">
            <v>HK0000349594 ISIN</v>
          </cell>
          <cell r="Y1238" t="str">
            <v>以实际交易渠道为准</v>
          </cell>
          <cell r="AB1238" t="str">
            <v>以实际交易渠道为准</v>
          </cell>
        </row>
        <row r="1239">
          <cell r="G1239" t="str">
            <v>HK0000600269 ISIN</v>
          </cell>
          <cell r="Y1239" t="str">
            <v>以实际交易渠道为准</v>
          </cell>
          <cell r="AB1239" t="str">
            <v>以实际交易渠道为准</v>
          </cell>
        </row>
        <row r="1240">
          <cell r="G1240" t="str">
            <v>LU1775947333 ISIN</v>
          </cell>
          <cell r="Y1240" t="str">
            <v>1:00 pm HKT</v>
          </cell>
          <cell r="AB1240" t="str">
            <v>1500 (USD)</v>
          </cell>
        </row>
        <row r="1241">
          <cell r="G1241" t="str">
            <v>LU1775947259 ISIN</v>
          </cell>
          <cell r="Y1241" t="str">
            <v>以实际交易渠道为准</v>
          </cell>
          <cell r="AB1241" t="str">
            <v>以实际交易渠道为准</v>
          </cell>
        </row>
        <row r="1242">
          <cell r="G1242" t="str">
            <v>LU1775947416 ISIN</v>
          </cell>
          <cell r="Y1242" t="str">
            <v>以实际交易渠道为准</v>
          </cell>
          <cell r="AB1242" t="str">
            <v>以实际交易渠道为准</v>
          </cell>
        </row>
        <row r="1243">
          <cell r="G1243" t="str">
            <v>LU0334857355 ISIN</v>
          </cell>
          <cell r="Y1243" t="str">
            <v>1:00 pm HKT</v>
          </cell>
          <cell r="AB1243" t="str">
            <v>1500 (USD)</v>
          </cell>
        </row>
        <row r="1244">
          <cell r="G1244" t="str">
            <v>LU0334857199 ISIN</v>
          </cell>
          <cell r="Y1244" t="str">
            <v>以实际交易渠道为准</v>
          </cell>
          <cell r="AB1244" t="str">
            <v>以实际交易渠道为准</v>
          </cell>
        </row>
        <row r="1245">
          <cell r="G1245" t="str">
            <v>LU2305832425 ISIN</v>
          </cell>
          <cell r="Y1245" t="str">
            <v>以实际交易渠道为准</v>
          </cell>
          <cell r="AB1245" t="str">
            <v>以实际交易渠道为准</v>
          </cell>
        </row>
        <row r="1246">
          <cell r="G1246" t="str">
            <v>LU0482497442 ISIN</v>
          </cell>
          <cell r="Y1246" t="str">
            <v>以实际交易渠道为准</v>
          </cell>
          <cell r="AB1246" t="str">
            <v>以实际交易渠道为准</v>
          </cell>
        </row>
        <row r="1247">
          <cell r="G1247" t="str">
            <v>LU0334857512 ISIN</v>
          </cell>
          <cell r="Y1247" t="str">
            <v>以实际交易渠道为准</v>
          </cell>
          <cell r="AB1247" t="str">
            <v>以实际交易渠道为准</v>
          </cell>
        </row>
        <row r="1248">
          <cell r="G1248" t="str">
            <v>LU0482497525 ISIN</v>
          </cell>
          <cell r="Y1248" t="str">
            <v>以实际交易渠道为准</v>
          </cell>
          <cell r="AB1248" t="str">
            <v>以实际交易渠道为准</v>
          </cell>
        </row>
        <row r="1249">
          <cell r="G1249" t="str">
            <v>LU0075112721 ISIN</v>
          </cell>
          <cell r="Y1249" t="str">
            <v>1:00 pm HKT</v>
          </cell>
          <cell r="AB1249" t="str">
            <v>1500 (USD)</v>
          </cell>
        </row>
        <row r="1250">
          <cell r="G1250" t="str">
            <v>LU1762219688 ISIN</v>
          </cell>
          <cell r="Y1250" t="str">
            <v>以实际交易渠道为准</v>
          </cell>
          <cell r="AB1250" t="str">
            <v>以实际交易渠道为准</v>
          </cell>
        </row>
        <row r="1251">
          <cell r="G1251" t="str">
            <v>LU1762219332 ISIN</v>
          </cell>
          <cell r="Y1251" t="str">
            <v>以实际交易渠道为准</v>
          </cell>
          <cell r="AB1251" t="str">
            <v>以实际交易渠道为准</v>
          </cell>
        </row>
        <row r="1252">
          <cell r="G1252" t="str">
            <v>LU1762219415 ISIN</v>
          </cell>
          <cell r="Y1252" t="str">
            <v>以实际交易渠道为准</v>
          </cell>
          <cell r="AB1252" t="str">
            <v>以实际交易渠道为准</v>
          </cell>
        </row>
        <row r="1253">
          <cell r="G1253" t="str">
            <v>LU1762219506 ISIN</v>
          </cell>
          <cell r="Y1253" t="str">
            <v>以实际交易渠道为准</v>
          </cell>
          <cell r="AB1253" t="str">
            <v>以实际交易渠道为准</v>
          </cell>
        </row>
        <row r="1254">
          <cell r="G1254" t="str">
            <v>LU0130705550 ISIN</v>
          </cell>
          <cell r="Y1254" t="str">
            <v>以实际交易渠道为准</v>
          </cell>
          <cell r="AB1254" t="str">
            <v>以实际交易渠道为准</v>
          </cell>
        </row>
        <row r="1255">
          <cell r="G1255" t="str">
            <v>LU0100597474 ISIN</v>
          </cell>
          <cell r="Y1255" t="str">
            <v>以实际交易渠道为准</v>
          </cell>
          <cell r="AB1255" t="str">
            <v>以实际交易渠道为准</v>
          </cell>
        </row>
        <row r="1256">
          <cell r="G1256" t="str">
            <v>LU1762219761 ISIN</v>
          </cell>
          <cell r="Y1256" t="str">
            <v>以实际交易渠道为准</v>
          </cell>
          <cell r="AB1256" t="str">
            <v>以实际交易渠道为准</v>
          </cell>
        </row>
        <row r="1257">
          <cell r="G1257" t="str">
            <v>LU1775951525 ISIN</v>
          </cell>
          <cell r="Y1257" t="str">
            <v>1:00 pm HKT</v>
          </cell>
          <cell r="AB1257" t="str">
            <v>1500 (USD)</v>
          </cell>
        </row>
        <row r="1258">
          <cell r="G1258" t="str">
            <v>LU1775949628 ISIN</v>
          </cell>
          <cell r="Y1258" t="str">
            <v>以实际交易渠道为准</v>
          </cell>
          <cell r="AB1258" t="str">
            <v>以实际交易渠道为准</v>
          </cell>
        </row>
        <row r="1259">
          <cell r="G1259" t="str">
            <v>LU1775949545 ISIN</v>
          </cell>
          <cell r="Y1259" t="str">
            <v>以实际交易渠道为准</v>
          </cell>
          <cell r="AB1259" t="str">
            <v>以实际交易渠道为准</v>
          </cell>
        </row>
        <row r="1260">
          <cell r="G1260" t="str">
            <v>LU2625059790 ISIN</v>
          </cell>
          <cell r="Y1260" t="str">
            <v>以实际交易渠道为准</v>
          </cell>
          <cell r="AB1260" t="str">
            <v>以实际交易渠道为准</v>
          </cell>
        </row>
        <row r="1261">
          <cell r="G1261" t="str">
            <v>LU2625057828 ISIN</v>
          </cell>
          <cell r="Y1261" t="str">
            <v>以实际交易渠道为准</v>
          </cell>
          <cell r="AB1261" t="str">
            <v>以实际交易渠道为准</v>
          </cell>
        </row>
        <row r="1262">
          <cell r="G1262" t="str">
            <v>LU2658256487 ISIN</v>
          </cell>
          <cell r="Y1262" t="str">
            <v>以实际交易渠道为准</v>
          </cell>
          <cell r="AB1262" t="str">
            <v>以实际交易渠道为准</v>
          </cell>
        </row>
        <row r="1263">
          <cell r="G1263" t="str">
            <v>LU1775950048 ISIN</v>
          </cell>
          <cell r="Y1263" t="str">
            <v>1:00 pm HKT</v>
          </cell>
          <cell r="AB1263" t="str">
            <v>1000000 (USD)</v>
          </cell>
        </row>
        <row r="1264">
          <cell r="G1264" t="str">
            <v>LU1775950394 ISIN</v>
          </cell>
          <cell r="Y1264" t="str">
            <v>以实际交易渠道为准</v>
          </cell>
          <cell r="AB1264" t="str">
            <v>以实际交易渠道为准</v>
          </cell>
        </row>
        <row r="1265">
          <cell r="G1265" t="str">
            <v>LU1775961243 ISIN</v>
          </cell>
          <cell r="Y1265" t="str">
            <v>1:00 pm HKT</v>
          </cell>
          <cell r="AB1265" t="str">
            <v>1000 (USD)</v>
          </cell>
        </row>
        <row r="1266">
          <cell r="G1266" t="str">
            <v>LU1775958702 ISIN</v>
          </cell>
          <cell r="Y1266" t="str">
            <v>1:00 pm HKT</v>
          </cell>
          <cell r="AB1266" t="str">
            <v>1000 (USD)</v>
          </cell>
        </row>
        <row r="1267">
          <cell r="G1267" t="str">
            <v>LU1775962217 ISIN</v>
          </cell>
          <cell r="Y1267" t="str">
            <v>以实际交易渠道为准</v>
          </cell>
          <cell r="AB1267" t="str">
            <v>以实际交易渠道为准</v>
          </cell>
        </row>
        <row r="1268">
          <cell r="G1268" t="str">
            <v>LU1775961839 ISIN</v>
          </cell>
          <cell r="Y1268" t="str">
            <v>以实际交易渠道为准</v>
          </cell>
          <cell r="AB1268" t="str">
            <v>以实际交易渠道为准</v>
          </cell>
        </row>
        <row r="1269">
          <cell r="G1269" t="str">
            <v>LU1775955864 ISIN</v>
          </cell>
          <cell r="Y1269" t="str">
            <v>1:00 pm HKT</v>
          </cell>
          <cell r="AB1269" t="str">
            <v>1500 (USD)</v>
          </cell>
        </row>
        <row r="1270">
          <cell r="G1270" t="str">
            <v>LU1775955278 ISIN</v>
          </cell>
          <cell r="Y1270" t="str">
            <v>1:00 pm HKT</v>
          </cell>
          <cell r="AB1270" t="str">
            <v>1500 (USD)</v>
          </cell>
        </row>
        <row r="1271">
          <cell r="G1271" t="str">
            <v>LU1775953653 ISIN</v>
          </cell>
          <cell r="Y1271" t="str">
            <v>以实际交易渠道为准</v>
          </cell>
          <cell r="AB1271" t="str">
            <v>以实际交易渠道为准</v>
          </cell>
        </row>
        <row r="1272">
          <cell r="G1272" t="str">
            <v>LU1775953810 ISIN</v>
          </cell>
          <cell r="Y1272" t="str">
            <v>以实际交易渠道为准</v>
          </cell>
          <cell r="AB1272" t="str">
            <v>以实际交易渠道为准</v>
          </cell>
        </row>
        <row r="1273">
          <cell r="G1273" t="str">
            <v>LU1775954206 ISIN</v>
          </cell>
          <cell r="Y1273" t="str">
            <v>以实际交易渠道为准</v>
          </cell>
          <cell r="AB1273" t="str">
            <v>以实际交易渠道为准</v>
          </cell>
        </row>
        <row r="1274">
          <cell r="G1274" t="str">
            <v>LU1775954461 ISIN</v>
          </cell>
          <cell r="Y1274" t="str">
            <v>以实际交易渠道为准</v>
          </cell>
          <cell r="AB1274" t="str">
            <v>以实际交易渠道为准</v>
          </cell>
        </row>
        <row r="1275">
          <cell r="G1275" t="str">
            <v>LU1775954628 ISIN</v>
          </cell>
          <cell r="Y1275" t="str">
            <v>以实际交易渠道为准</v>
          </cell>
          <cell r="AB1275" t="str">
            <v>以实际交易渠道为准</v>
          </cell>
        </row>
        <row r="1276">
          <cell r="G1276" t="str">
            <v>LU1775955435 ISIN</v>
          </cell>
          <cell r="Y1276" t="str">
            <v>以实际交易渠道为准</v>
          </cell>
          <cell r="AB1276" t="str">
            <v>以实际交易渠道为准</v>
          </cell>
        </row>
        <row r="1277">
          <cell r="G1277" t="str">
            <v>LU1775957134 ISIN</v>
          </cell>
          <cell r="Y1277" t="str">
            <v>以实际交易渠道为准</v>
          </cell>
          <cell r="AB1277" t="str">
            <v>以实际交易渠道为准</v>
          </cell>
        </row>
        <row r="1278">
          <cell r="G1278" t="str">
            <v>LU1775956243 ISIN</v>
          </cell>
          <cell r="Y1278" t="str">
            <v>以实际交易渠道为准</v>
          </cell>
          <cell r="AB1278" t="str">
            <v>以实际交易渠道为准</v>
          </cell>
        </row>
        <row r="1279">
          <cell r="G1279" t="str">
            <v>LU1775952507 ISIN</v>
          </cell>
          <cell r="Y1279" t="str">
            <v>1:00 pm HKT</v>
          </cell>
          <cell r="AB1279" t="str">
            <v>1500 (USD)</v>
          </cell>
        </row>
        <row r="1280">
          <cell r="G1280" t="str">
            <v>LU1775953141 ISIN</v>
          </cell>
          <cell r="Y1280" t="str">
            <v>以实际交易渠道为准</v>
          </cell>
          <cell r="AB1280" t="str">
            <v>以实际交易渠道为准</v>
          </cell>
        </row>
        <row r="1281">
          <cell r="G1281" t="str">
            <v>LU0123357419 ISIN</v>
          </cell>
          <cell r="Y1281" t="str">
            <v>1:00 pm HKT</v>
          </cell>
          <cell r="AB1281" t="str">
            <v>1500 (USD)</v>
          </cell>
        </row>
        <row r="1282">
          <cell r="G1282" t="str">
            <v>LU0482499067 ISIN</v>
          </cell>
          <cell r="Y1282" t="str">
            <v>以实际交易渠道为准</v>
          </cell>
          <cell r="AB1282" t="str">
            <v>以实际交易渠道为准</v>
          </cell>
        </row>
        <row r="1283">
          <cell r="G1283" t="str">
            <v>LU0607522900 ISIN</v>
          </cell>
          <cell r="Y1283" t="str">
            <v>以实际交易渠道为准</v>
          </cell>
          <cell r="AB1283" t="str">
            <v>以实际交易渠道为准</v>
          </cell>
        </row>
        <row r="1284">
          <cell r="G1284" t="str">
            <v>LU0367024519 ISIN</v>
          </cell>
          <cell r="Y1284" t="str">
            <v>以实际交易渠道为准</v>
          </cell>
          <cell r="AB1284" t="str">
            <v>以实际交易渠道为准</v>
          </cell>
        </row>
        <row r="1285">
          <cell r="G1285" t="str">
            <v>LU0123357849 ISIN</v>
          </cell>
          <cell r="Y1285" t="str">
            <v>以实际交易渠道为准</v>
          </cell>
          <cell r="AB1285" t="str">
            <v>以实际交易渠道为准</v>
          </cell>
        </row>
        <row r="1286">
          <cell r="G1286" t="str">
            <v>LU0123358144 ISIN</v>
          </cell>
          <cell r="Y1286" t="str">
            <v>以实际交易渠道为准</v>
          </cell>
          <cell r="AB1286" t="str">
            <v>以实际交易渠道为准</v>
          </cell>
        </row>
        <row r="1287">
          <cell r="G1287" t="str">
            <v>LU0367024782 ISIN</v>
          </cell>
          <cell r="Y1287" t="str">
            <v>以实际交易渠道为准</v>
          </cell>
          <cell r="AB1287" t="str">
            <v>以实际交易渠道为准</v>
          </cell>
        </row>
        <row r="1288">
          <cell r="G1288" t="str">
            <v>LU0102737730 ISIN</v>
          </cell>
          <cell r="Y1288" t="str">
            <v>1:00 pm HKT</v>
          </cell>
          <cell r="AB1288" t="str">
            <v>1500 (USD)</v>
          </cell>
        </row>
        <row r="1289">
          <cell r="G1289" t="str">
            <v>LU0482498929 ISIN</v>
          </cell>
          <cell r="Y1289" t="str">
            <v>以实际交易渠道为准</v>
          </cell>
          <cell r="AB1289" t="str">
            <v>以实际交易渠道为准</v>
          </cell>
        </row>
        <row r="1290">
          <cell r="G1290" t="str">
            <v>LU1887442140 ISIN</v>
          </cell>
          <cell r="Y1290" t="str">
            <v>1:00 pm HKT</v>
          </cell>
          <cell r="AB1290" t="str">
            <v>10000 (USD)</v>
          </cell>
        </row>
        <row r="1291">
          <cell r="G1291" t="str">
            <v>LU0052864419 ISIN</v>
          </cell>
          <cell r="Y1291" t="str">
            <v>1:00 pm HKT</v>
          </cell>
          <cell r="AB1291" t="str">
            <v>1500 (USD)</v>
          </cell>
        </row>
        <row r="1292">
          <cell r="G1292" t="str">
            <v>LU0130709461 ISIN</v>
          </cell>
          <cell r="Y1292" t="str">
            <v>以实际交易渠道为准</v>
          </cell>
          <cell r="AB1292" t="str">
            <v>以实际交易渠道为准</v>
          </cell>
        </row>
        <row r="1293">
          <cell r="G1293" t="str">
            <v>LU0100598878 ISIN</v>
          </cell>
          <cell r="Y1293" t="str">
            <v>以实际交易渠道为准</v>
          </cell>
          <cell r="AB1293" t="str">
            <v>以实际交易渠道为准</v>
          </cell>
        </row>
        <row r="1294">
          <cell r="G1294" t="str">
            <v>LU1775982595 ISIN</v>
          </cell>
          <cell r="Y1294" t="str">
            <v>1:00 pm HKT</v>
          </cell>
          <cell r="AB1294" t="str">
            <v>1500 (USD)</v>
          </cell>
        </row>
        <row r="1295">
          <cell r="G1295" t="str">
            <v>LU1775952176 ISIN</v>
          </cell>
          <cell r="Y1295" t="str">
            <v>以实际交易渠道为准</v>
          </cell>
          <cell r="AB1295" t="str">
            <v>以实际交易渠道为准</v>
          </cell>
        </row>
        <row r="1296">
          <cell r="G1296" t="str">
            <v>LU0367025755 ISIN</v>
          </cell>
          <cell r="Y1296" t="str">
            <v>1:00 pm HKT</v>
          </cell>
          <cell r="AB1296" t="str">
            <v>1500 (USD)</v>
          </cell>
        </row>
        <row r="1297">
          <cell r="G1297" t="str">
            <v>LU0367025839 ISIN</v>
          </cell>
          <cell r="Y1297" t="str">
            <v>以实际交易渠道为准</v>
          </cell>
          <cell r="AB1297" t="str">
            <v>以实际交易渠道为准</v>
          </cell>
        </row>
        <row r="1298">
          <cell r="G1298" t="str">
            <v>LU2139469600 ISIN</v>
          </cell>
          <cell r="Y1298" t="str">
            <v>以实际交易渠道为准</v>
          </cell>
          <cell r="AB1298" t="str">
            <v>以实际交易渠道为准</v>
          </cell>
        </row>
        <row r="1299">
          <cell r="G1299" t="str">
            <v>LU2401542340 ISIN</v>
          </cell>
          <cell r="Y1299" t="str">
            <v>以实际交易渠道为准</v>
          </cell>
          <cell r="AB1299" t="str">
            <v>以实际交易渠道为准</v>
          </cell>
        </row>
        <row r="1300">
          <cell r="G1300" t="str">
            <v>LU0367025912 ISIN</v>
          </cell>
          <cell r="Y1300" t="str">
            <v>以实际交易渠道为准</v>
          </cell>
          <cell r="AB1300" t="str">
            <v>以实际交易渠道为准</v>
          </cell>
        </row>
        <row r="1301">
          <cell r="G1301" t="str">
            <v>LU0505655562 ISIN</v>
          </cell>
          <cell r="Y1301" t="str">
            <v>1:00 pm HKT</v>
          </cell>
          <cell r="AB1301" t="str">
            <v>1500 (USD)</v>
          </cell>
        </row>
        <row r="1302">
          <cell r="G1302" t="str">
            <v>LU0503254152 ISIN</v>
          </cell>
          <cell r="Y1302" t="str">
            <v>以实际交易渠道为准</v>
          </cell>
          <cell r="AB1302" t="str">
            <v>以实际交易渠道为准</v>
          </cell>
        </row>
        <row r="1303">
          <cell r="G1303" t="str">
            <v>LU0607523031 ISIN</v>
          </cell>
          <cell r="Y1303" t="str">
            <v>以实际交易渠道为准</v>
          </cell>
          <cell r="AB1303" t="str">
            <v>以实际交易渠道为准</v>
          </cell>
        </row>
        <row r="1304">
          <cell r="G1304" t="str">
            <v>LU0505655646 ISIN</v>
          </cell>
          <cell r="Y1304" t="str">
            <v>以实际交易渠道为准</v>
          </cell>
          <cell r="AB1304" t="str">
            <v>以实际交易渠道为准</v>
          </cell>
        </row>
        <row r="1305">
          <cell r="G1305" t="str">
            <v>LU0503254319 ISIN</v>
          </cell>
          <cell r="Y1305" t="str">
            <v>以实际交易渠道为准</v>
          </cell>
          <cell r="AB1305" t="str">
            <v>以实际交易渠道为准</v>
          </cell>
        </row>
        <row r="1306">
          <cell r="G1306" t="str">
            <v>LU0048816135 ISIN</v>
          </cell>
          <cell r="Y1306" t="str">
            <v>1:00 pm HKT</v>
          </cell>
          <cell r="AB1306" t="str">
            <v>1500 (USD)</v>
          </cell>
        </row>
        <row r="1307">
          <cell r="G1307" t="str">
            <v>LU0482497798 ISIN</v>
          </cell>
          <cell r="Y1307" t="str">
            <v>以实际交易渠道为准</v>
          </cell>
          <cell r="AB1307" t="str">
            <v>以实际交易渠道为准</v>
          </cell>
        </row>
        <row r="1308">
          <cell r="G1308" t="str">
            <v>LU0955869705 ISIN</v>
          </cell>
          <cell r="Y1308" t="str">
            <v>以实际交易渠道为准</v>
          </cell>
          <cell r="AB1308" t="str">
            <v>以实际交易渠道为准</v>
          </cell>
        </row>
        <row r="1309">
          <cell r="G1309" t="str">
            <v>LU0130708901 ISIN</v>
          </cell>
          <cell r="Y1309" t="str">
            <v>以实际交易渠道为准</v>
          </cell>
          <cell r="AB1309" t="str">
            <v>以实际交易渠道为准</v>
          </cell>
        </row>
        <row r="1310">
          <cell r="G1310" t="str">
            <v>LU0100600369 ISIN</v>
          </cell>
          <cell r="Y1310" t="str">
            <v>以实际交易渠道为准</v>
          </cell>
          <cell r="AB1310" t="str">
            <v>以实际交易渠道为准</v>
          </cell>
        </row>
        <row r="1311">
          <cell r="G1311" t="str">
            <v>LU0482497871 ISIN</v>
          </cell>
          <cell r="Y1311" t="str">
            <v>以实际交易渠道为准</v>
          </cell>
          <cell r="AB1311" t="str">
            <v>以实际交易渠道为准</v>
          </cell>
        </row>
        <row r="1312">
          <cell r="G1312" t="str">
            <v>LU0367026217 ISIN</v>
          </cell>
          <cell r="Y1312" t="str">
            <v>1:00 pm HKT</v>
          </cell>
          <cell r="AB1312" t="str">
            <v>1500 (USD)</v>
          </cell>
        </row>
        <row r="1313">
          <cell r="G1313" t="str">
            <v>LU0482498259 ISIN</v>
          </cell>
          <cell r="Y1313" t="str">
            <v>以实际交易渠道为准</v>
          </cell>
          <cell r="AB1313" t="str">
            <v>以实际交易渠道为准</v>
          </cell>
        </row>
        <row r="1314">
          <cell r="G1314" t="str">
            <v>LU0580551074 ISIN</v>
          </cell>
          <cell r="Y1314" t="str">
            <v>以实际交易渠道为准</v>
          </cell>
          <cell r="AB1314" t="str">
            <v>以实际交易渠道为准</v>
          </cell>
        </row>
        <row r="1315">
          <cell r="G1315" t="str">
            <v>LU0367026134 ISIN</v>
          </cell>
          <cell r="Y1315" t="str">
            <v>以实际交易渠道为准</v>
          </cell>
          <cell r="AB1315" t="str">
            <v>以实际交易渠道为准</v>
          </cell>
        </row>
        <row r="1316">
          <cell r="G1316" t="str">
            <v>LU2210775719 ISIN</v>
          </cell>
          <cell r="Y1316" t="str">
            <v>以实际交易渠道为准</v>
          </cell>
          <cell r="AB1316" t="str">
            <v>以实际交易渠道为准</v>
          </cell>
        </row>
        <row r="1317">
          <cell r="G1317" t="str">
            <v>LU0941602780 ISIN</v>
          </cell>
          <cell r="Y1317" t="str">
            <v>以实际交易渠道为准</v>
          </cell>
          <cell r="AB1317" t="str">
            <v>以实际交易渠道为准</v>
          </cell>
        </row>
        <row r="1318">
          <cell r="G1318" t="str">
            <v>LU0955864656 ISIN</v>
          </cell>
          <cell r="Y1318" t="str">
            <v>以实际交易渠道为准</v>
          </cell>
          <cell r="AB1318" t="str">
            <v>以实际交易渠道为准</v>
          </cell>
        </row>
        <row r="1319">
          <cell r="G1319" t="str">
            <v>LU1075207677 ISIN</v>
          </cell>
          <cell r="Y1319" t="str">
            <v>以实际交易渠道为准</v>
          </cell>
          <cell r="AB1319" t="str">
            <v>以实际交易渠道为准</v>
          </cell>
        </row>
        <row r="1320">
          <cell r="G1320" t="str">
            <v>LU1075212750 ISIN</v>
          </cell>
          <cell r="Y1320" t="str">
            <v>以实际交易渠道为准</v>
          </cell>
          <cell r="AB1320" t="str">
            <v>以实际交易渠道为准</v>
          </cell>
        </row>
        <row r="1321">
          <cell r="G1321" t="str">
            <v>LU1075212834 ISIN</v>
          </cell>
          <cell r="Y1321" t="str">
            <v>以实际交易渠道为准</v>
          </cell>
          <cell r="AB1321" t="str">
            <v>以实际交易渠道为准</v>
          </cell>
        </row>
        <row r="1322">
          <cell r="G1322" t="str">
            <v>LU1075213055 ISIN</v>
          </cell>
          <cell r="Y1322" t="str">
            <v>以实际交易渠道为准</v>
          </cell>
          <cell r="AB1322" t="str">
            <v>以实际交易渠道为准</v>
          </cell>
        </row>
        <row r="1323">
          <cell r="G1323" t="str">
            <v>LU0367026308 ISIN</v>
          </cell>
          <cell r="Y1323" t="str">
            <v>以实际交易渠道为准</v>
          </cell>
          <cell r="AB1323" t="str">
            <v>以实际交易渠道为准</v>
          </cell>
        </row>
        <row r="1324">
          <cell r="G1324" t="str">
            <v>LU0482498333 ISIN</v>
          </cell>
          <cell r="Y1324" t="str">
            <v>以实际交易渠道为准</v>
          </cell>
          <cell r="AB1324" t="str">
            <v>以实际交易渠道为准</v>
          </cell>
        </row>
        <row r="1325">
          <cell r="G1325" t="str">
            <v>LU1775965582 ISIN</v>
          </cell>
          <cell r="Y1325" t="str">
            <v>1:00 pm HKT</v>
          </cell>
          <cell r="AB1325" t="str">
            <v>1500 (USD)</v>
          </cell>
        </row>
        <row r="1326">
          <cell r="G1326" t="str">
            <v>LU1775965152 ISIN</v>
          </cell>
          <cell r="Y1326" t="str">
            <v>以实际交易渠道为准</v>
          </cell>
          <cell r="AB1326" t="str">
            <v>以实际交易渠道为准</v>
          </cell>
        </row>
        <row r="1327">
          <cell r="G1327" t="str">
            <v>LU1775964189 ISIN</v>
          </cell>
          <cell r="Y1327" t="str">
            <v>以实际交易渠道为准</v>
          </cell>
          <cell r="AB1327" t="str">
            <v>以实际交易渠道为准</v>
          </cell>
        </row>
        <row r="1328">
          <cell r="G1328" t="str">
            <v>LU1775964346 ISIN</v>
          </cell>
          <cell r="Y1328" t="str">
            <v>以实际交易渠道为准</v>
          </cell>
          <cell r="AB1328" t="str">
            <v>以实际交易渠道为准</v>
          </cell>
        </row>
        <row r="1329">
          <cell r="G1329" t="str">
            <v>LU1775964932 ISIN</v>
          </cell>
          <cell r="Y1329" t="str">
            <v>以实际交易渠道为准</v>
          </cell>
          <cell r="AB1329" t="str">
            <v>以实际交易渠道为准</v>
          </cell>
        </row>
        <row r="1330">
          <cell r="G1330" t="str">
            <v>LU1775965319 ISIN</v>
          </cell>
          <cell r="Y1330" t="str">
            <v>以实际交易渠道为准</v>
          </cell>
          <cell r="AB1330" t="str">
            <v>以实际交易渠道为准</v>
          </cell>
        </row>
        <row r="1331">
          <cell r="G1331" t="str">
            <v>LU1775965749 ISIN</v>
          </cell>
          <cell r="Y1331" t="str">
            <v>以实际交易渠道为准</v>
          </cell>
          <cell r="AB1331" t="str">
            <v>以实际交易渠道为准</v>
          </cell>
        </row>
        <row r="1332">
          <cell r="G1332" t="str">
            <v>LU1775966556 ISIN</v>
          </cell>
          <cell r="Y1332" t="str">
            <v>以实际交易渠道为准</v>
          </cell>
          <cell r="AB1332" t="str">
            <v>以实际交易渠道为准</v>
          </cell>
        </row>
        <row r="1333">
          <cell r="G1333" t="str">
            <v>LU1775966044 ISIN</v>
          </cell>
          <cell r="Y1333" t="str">
            <v>以实际交易渠道为准</v>
          </cell>
          <cell r="AB1333" t="str">
            <v>以实际交易渠道为准</v>
          </cell>
        </row>
        <row r="1334">
          <cell r="G1334" t="str">
            <v>LU1775966390 ISIN</v>
          </cell>
          <cell r="Y1334" t="str">
            <v>以实际交易渠道为准</v>
          </cell>
          <cell r="AB1334" t="str">
            <v>以实际交易渠道为准</v>
          </cell>
        </row>
        <row r="1335">
          <cell r="G1335" t="str">
            <v>LU1775963454 ISIN</v>
          </cell>
          <cell r="Y1335" t="str">
            <v>1:00 pm HKT</v>
          </cell>
          <cell r="AB1335" t="str">
            <v>1500 (USD)</v>
          </cell>
        </row>
        <row r="1336">
          <cell r="G1336" t="str">
            <v>LU1775982249 ISIN</v>
          </cell>
          <cell r="Y1336" t="str">
            <v>以实际交易渠道为准</v>
          </cell>
          <cell r="AB1336" t="str">
            <v>以实际交易渠道为准</v>
          </cell>
        </row>
        <row r="1337">
          <cell r="G1337" t="str">
            <v>LU0028118809 ISIN</v>
          </cell>
          <cell r="Y1337" t="str">
            <v>1:00 pm HKT</v>
          </cell>
          <cell r="AB1337" t="str">
            <v>1500 (USD)</v>
          </cell>
        </row>
        <row r="1338">
          <cell r="G1338" t="str">
            <v>LU1075211869 ISIN</v>
          </cell>
          <cell r="Y1338" t="str">
            <v>1:00 pm HKT</v>
          </cell>
          <cell r="AB1338" t="str">
            <v>1500 (USD)</v>
          </cell>
        </row>
        <row r="1339">
          <cell r="G1339" t="str">
            <v>LU0334858593 ISIN</v>
          </cell>
          <cell r="Y1339" t="str">
            <v>1:00 pm HKT</v>
          </cell>
          <cell r="AB1339" t="str">
            <v>1500 (USD)</v>
          </cell>
        </row>
        <row r="1340">
          <cell r="G1340" t="str">
            <v>LU0267985231 ISIN</v>
          </cell>
          <cell r="Y1340" t="str">
            <v>以实际交易渠道为准</v>
          </cell>
          <cell r="AB1340" t="str">
            <v>以实际交易渠道为准</v>
          </cell>
        </row>
        <row r="1341">
          <cell r="G1341" t="str">
            <v>LU2382293830 ISIN</v>
          </cell>
          <cell r="Y1341" t="str">
            <v>以实际交易渠道为准</v>
          </cell>
          <cell r="AB1341" t="str">
            <v>以实际交易渠道为准</v>
          </cell>
        </row>
        <row r="1342">
          <cell r="G1342" t="str">
            <v>LU2382293756 ISIN</v>
          </cell>
          <cell r="Y1342" t="str">
            <v>以实际交易渠道为准</v>
          </cell>
          <cell r="AB1342" t="str">
            <v>以实际交易渠道为准</v>
          </cell>
        </row>
        <row r="1343">
          <cell r="G1343" t="str">
            <v>LU0130710550 ISIN</v>
          </cell>
          <cell r="Y1343" t="str">
            <v>以实际交易渠道为准</v>
          </cell>
          <cell r="AB1343" t="str">
            <v>以实际交易渠道为准</v>
          </cell>
        </row>
        <row r="1344">
          <cell r="G1344" t="str">
            <v>LU0267984853 ISIN</v>
          </cell>
          <cell r="Y1344" t="str">
            <v>以实际交易渠道为准</v>
          </cell>
          <cell r="AB1344" t="str">
            <v>以实际交易渠道为准</v>
          </cell>
        </row>
        <row r="1345">
          <cell r="G1345" t="str">
            <v>LU0100598282 ISIN</v>
          </cell>
          <cell r="Y1345" t="str">
            <v>以实际交易渠道为准</v>
          </cell>
          <cell r="AB1345" t="str">
            <v>以实际交易渠道为准</v>
          </cell>
        </row>
        <row r="1346">
          <cell r="G1346" t="str">
            <v>LU0028119013 ISIN</v>
          </cell>
          <cell r="Y1346" t="str">
            <v>1:00 pm HKT</v>
          </cell>
          <cell r="AB1346" t="str">
            <v>1500 (USD)</v>
          </cell>
        </row>
        <row r="1347">
          <cell r="G1347" t="str">
            <v>LU0334858676 ISIN</v>
          </cell>
          <cell r="Y1347" t="str">
            <v>以实际交易渠道为准</v>
          </cell>
          <cell r="AB1347" t="str">
            <v>以实际交易渠道为准</v>
          </cell>
        </row>
        <row r="1348">
          <cell r="G1348" t="str">
            <v>LU1097691858 ISIN</v>
          </cell>
          <cell r="Y1348" t="str">
            <v>以实际交易渠道为准</v>
          </cell>
          <cell r="AB1348" t="str">
            <v>以实际交易渠道为准</v>
          </cell>
        </row>
        <row r="1349">
          <cell r="G1349" t="str">
            <v>LU0130710477 ISIN</v>
          </cell>
          <cell r="Y1349" t="str">
            <v>以实际交易渠道为准</v>
          </cell>
          <cell r="AB1349" t="str">
            <v>以实际交易渠道为准</v>
          </cell>
        </row>
        <row r="1350">
          <cell r="G1350" t="str">
            <v>LU1097691932 ISIN</v>
          </cell>
          <cell r="Y1350" t="str">
            <v>以实际交易渠道为准</v>
          </cell>
          <cell r="AB1350" t="str">
            <v>以实际交易渠道为准</v>
          </cell>
        </row>
        <row r="1351">
          <cell r="G1351" t="str">
            <v>LU0100598019 ISIN</v>
          </cell>
          <cell r="Y1351" t="str">
            <v>以实际交易渠道为准</v>
          </cell>
          <cell r="AB1351" t="str">
            <v>以实际交易渠道为准</v>
          </cell>
        </row>
        <row r="1352">
          <cell r="G1352" t="str">
            <v>LU1775969147 ISIN</v>
          </cell>
          <cell r="Y1352" t="str">
            <v>1:00 pm HKT</v>
          </cell>
          <cell r="AB1352" t="str">
            <v>1000 (USD)</v>
          </cell>
        </row>
        <row r="1353">
          <cell r="G1353" t="str">
            <v>LU1775967364 ISIN</v>
          </cell>
          <cell r="Y1353" t="str">
            <v>以实际交易渠道为准</v>
          </cell>
          <cell r="AB1353" t="str">
            <v>以实际交易渠道为准</v>
          </cell>
        </row>
        <row r="1354">
          <cell r="G1354" t="str">
            <v>LU1775967950 ISIN</v>
          </cell>
          <cell r="Y1354" t="str">
            <v>以实际交易渠道为准</v>
          </cell>
          <cell r="AB1354" t="str">
            <v>以实际交易渠道为准</v>
          </cell>
        </row>
        <row r="1355">
          <cell r="G1355" t="str">
            <v>LU1775968339 ISIN</v>
          </cell>
          <cell r="Y1355" t="str">
            <v>以实际交易渠道为准</v>
          </cell>
          <cell r="AB1355" t="str">
            <v>以实际交易渠道为准</v>
          </cell>
        </row>
        <row r="1356">
          <cell r="G1356" t="str">
            <v>LU1775968685 ISIN</v>
          </cell>
          <cell r="Y1356" t="str">
            <v>以实际交易渠道为准</v>
          </cell>
          <cell r="AB1356" t="str">
            <v>以实际交易渠道为准</v>
          </cell>
        </row>
        <row r="1357">
          <cell r="G1357" t="str">
            <v>LU1775969659 ISIN</v>
          </cell>
          <cell r="Y1357" t="str">
            <v>以实际交易渠道为准</v>
          </cell>
          <cell r="AB1357" t="str">
            <v>以实际交易渠道为准</v>
          </cell>
        </row>
        <row r="1358">
          <cell r="G1358" t="str">
            <v>LU1775969816 ISIN</v>
          </cell>
          <cell r="Y1358" t="str">
            <v>以实际交易渠道为准</v>
          </cell>
          <cell r="AB1358" t="str">
            <v>以实际交易渠道为准</v>
          </cell>
        </row>
        <row r="1359">
          <cell r="G1359" t="str">
            <v>LU1775970236 ISIN</v>
          </cell>
          <cell r="Y1359" t="str">
            <v>以实际交易渠道为准</v>
          </cell>
          <cell r="AB1359" t="str">
            <v>以实际交易渠道为准</v>
          </cell>
        </row>
        <row r="1360">
          <cell r="G1360" t="str">
            <v>LU1775970400 ISIN</v>
          </cell>
          <cell r="Y1360" t="str">
            <v>以实际交易渠道为准</v>
          </cell>
          <cell r="AB1360" t="str">
            <v>以实际交易渠道为准</v>
          </cell>
        </row>
        <row r="1361">
          <cell r="G1361" t="str">
            <v>LU1775970079 ISIN</v>
          </cell>
          <cell r="Y1361" t="str">
            <v>以实际交易渠道为准</v>
          </cell>
          <cell r="AB1361" t="str">
            <v>以实际交易渠道为准</v>
          </cell>
        </row>
        <row r="1362">
          <cell r="G1362" t="str">
            <v>LU1075211356 ISIN</v>
          </cell>
          <cell r="Y1362" t="str">
            <v>1:00 pm HKT</v>
          </cell>
          <cell r="AB1362" t="str">
            <v>1500 (USD)</v>
          </cell>
        </row>
        <row r="1363">
          <cell r="G1363" t="str">
            <v>LU0119750205 ISIN</v>
          </cell>
          <cell r="Y1363" t="str">
            <v>以实际交易渠道为准</v>
          </cell>
          <cell r="AB1363" t="str">
            <v>以实际交易渠道为准</v>
          </cell>
        </row>
        <row r="1364">
          <cell r="G1364" t="str">
            <v>LU0482499141 ISIN</v>
          </cell>
          <cell r="Y1364" t="str">
            <v>以实际交易渠道为准</v>
          </cell>
          <cell r="AB1364" t="str">
            <v>以实际交易渠道为准</v>
          </cell>
        </row>
        <row r="1365">
          <cell r="G1365" t="str">
            <v>LU1297947985 ISIN</v>
          </cell>
          <cell r="Y1365" t="str">
            <v>以实际交易渠道为准</v>
          </cell>
          <cell r="AB1365" t="str">
            <v>以实际交易渠道为准</v>
          </cell>
        </row>
        <row r="1366">
          <cell r="G1366" t="str">
            <v>LU1297948280 ISIN</v>
          </cell>
          <cell r="Y1366" t="str">
            <v>以实际交易渠道为准</v>
          </cell>
          <cell r="AB1366" t="str">
            <v>以实际交易渠道为准</v>
          </cell>
        </row>
        <row r="1367">
          <cell r="G1367" t="str">
            <v>LU0119750387 ISIN</v>
          </cell>
          <cell r="Y1367" t="str">
            <v>以实际交易渠道为准</v>
          </cell>
          <cell r="AB1367" t="str">
            <v>以实际交易渠道为准</v>
          </cell>
        </row>
        <row r="1368">
          <cell r="G1368" t="str">
            <v>LU0119753134 ISIN</v>
          </cell>
          <cell r="Y1368" t="str">
            <v>以实际交易渠道为准</v>
          </cell>
          <cell r="AB1368" t="str">
            <v>以实际交易渠道为准</v>
          </cell>
        </row>
        <row r="1369">
          <cell r="G1369" t="str">
            <v>LU1775979708 ISIN</v>
          </cell>
          <cell r="Y1369" t="str">
            <v>1:00 pm HKT</v>
          </cell>
          <cell r="AB1369" t="str">
            <v>1500 (USD)</v>
          </cell>
        </row>
        <row r="1370">
          <cell r="G1370" t="str">
            <v>LU2601038818 ISIN</v>
          </cell>
          <cell r="Y1370" t="str">
            <v>以实际交易渠道为准</v>
          </cell>
          <cell r="AB1370" t="str">
            <v>以实际交易渠道为准</v>
          </cell>
        </row>
        <row r="1371">
          <cell r="G1371" t="str">
            <v>LU2601038909 ISIN</v>
          </cell>
          <cell r="Y1371" t="str">
            <v>以实际交易渠道为准</v>
          </cell>
          <cell r="AB1371" t="str">
            <v>以实际交易渠道为准</v>
          </cell>
        </row>
        <row r="1372">
          <cell r="G1372" t="str">
            <v>LU2601037505 ISIN</v>
          </cell>
          <cell r="Y1372" t="str">
            <v>以实际交易渠道为准</v>
          </cell>
          <cell r="AB1372" t="str">
            <v>以实际交易渠道为准</v>
          </cell>
        </row>
        <row r="1373">
          <cell r="G1373" t="str">
            <v>LU2601037760 ISIN</v>
          </cell>
          <cell r="Y1373" t="str">
            <v>以实际交易渠道为准</v>
          </cell>
          <cell r="AB1373" t="str">
            <v>以实际交易渠道为准</v>
          </cell>
        </row>
        <row r="1374">
          <cell r="G1374" t="str">
            <v>LU1775980037 ISIN</v>
          </cell>
          <cell r="Y1374" t="str">
            <v>以实际交易渠道为准</v>
          </cell>
          <cell r="AB1374" t="str">
            <v>以实际交易渠道为准</v>
          </cell>
        </row>
        <row r="1375">
          <cell r="G1375" t="str">
            <v>LU0794788140 ISIN</v>
          </cell>
          <cell r="Y1375" t="str">
            <v>1:00 pm HKT</v>
          </cell>
          <cell r="AB1375" t="str">
            <v>10000 (USD)</v>
          </cell>
        </row>
        <row r="1376">
          <cell r="G1376" t="str">
            <v>LU0794787761 ISIN</v>
          </cell>
          <cell r="Y1376" t="str">
            <v>以实际交易渠道为准</v>
          </cell>
          <cell r="AB1376" t="str">
            <v>以实际交易渠道为准</v>
          </cell>
        </row>
        <row r="1377">
          <cell r="G1377" t="str">
            <v>LU0794787928 ISIN</v>
          </cell>
          <cell r="Y1377" t="str">
            <v>以实际交易渠道为准</v>
          </cell>
          <cell r="AB1377" t="str">
            <v>以实际交易渠道为准</v>
          </cell>
        </row>
        <row r="1378">
          <cell r="G1378" t="str">
            <v>LU0794787845 ISIN</v>
          </cell>
          <cell r="Y1378" t="str">
            <v>以实际交易渠道为准</v>
          </cell>
          <cell r="AB1378" t="str">
            <v>以实际交易渠道为准</v>
          </cell>
        </row>
        <row r="1379">
          <cell r="G1379" t="str">
            <v>LU0794788066 ISIN</v>
          </cell>
          <cell r="Y1379" t="str">
            <v>以实际交易渠道为准</v>
          </cell>
          <cell r="AB1379" t="str">
            <v>以实际交易渠道为准</v>
          </cell>
        </row>
        <row r="1380">
          <cell r="G1380" t="str">
            <v>LU0955864730 ISIN</v>
          </cell>
          <cell r="Y1380" t="str">
            <v>以实际交易渠道为准</v>
          </cell>
          <cell r="AB1380" t="str">
            <v>以实际交易渠道为准</v>
          </cell>
        </row>
        <row r="1381">
          <cell r="G1381" t="str">
            <v>LU0028121183 ISIN</v>
          </cell>
          <cell r="Y1381" t="str">
            <v>1:00 pm HKT</v>
          </cell>
          <cell r="AB1381" t="str">
            <v>1500 (USD)</v>
          </cell>
        </row>
        <row r="1382">
          <cell r="G1382" t="str">
            <v>LU0100597557 ISIN</v>
          </cell>
          <cell r="Y1382" t="str">
            <v>以实际交易渠道为准</v>
          </cell>
          <cell r="AB1382" t="str">
            <v>以实际交易渠道为准</v>
          </cell>
        </row>
        <row r="1383">
          <cell r="G1383" t="str">
            <v>LU0051759099 ISIN</v>
          </cell>
          <cell r="Y1383" t="str">
            <v>以实际交易渠道为准</v>
          </cell>
          <cell r="AB1383" t="str">
            <v>以实际交易渠道为准</v>
          </cell>
        </row>
        <row r="1384">
          <cell r="G1384" t="str">
            <v>LU0634316219 ISIN</v>
          </cell>
          <cell r="Y1384" t="str">
            <v>以实际交易渠道为准</v>
          </cell>
          <cell r="AB1384" t="str">
            <v>以实际交易渠道为准</v>
          </cell>
        </row>
        <row r="1385">
          <cell r="G1385" t="str">
            <v>LU0634316300 ISIN</v>
          </cell>
          <cell r="Y1385" t="str">
            <v>以实际交易渠道为准</v>
          </cell>
          <cell r="AB1385" t="str">
            <v>以实际交易渠道为准</v>
          </cell>
        </row>
        <row r="1386">
          <cell r="G1386" t="str">
            <v>LU0406674159 ISIN</v>
          </cell>
          <cell r="Y1386" t="str">
            <v>以实际交易渠道为准</v>
          </cell>
          <cell r="AB1386" t="str">
            <v>以实际交易渠道为准</v>
          </cell>
        </row>
        <row r="1387">
          <cell r="G1387" t="str">
            <v>LU0215049551 ISIN</v>
          </cell>
          <cell r="Y1387" t="str">
            <v>以实际交易渠道为准</v>
          </cell>
          <cell r="AB1387" t="str">
            <v>以实际交易渠道为准</v>
          </cell>
        </row>
        <row r="1388">
          <cell r="G1388" t="str">
            <v>LU0225506756 ISIN</v>
          </cell>
          <cell r="Y1388" t="str">
            <v>以实际交易渠道为准</v>
          </cell>
          <cell r="AB1388" t="str">
            <v>以实际交易渠道为准</v>
          </cell>
        </row>
        <row r="1389">
          <cell r="G1389" t="str">
            <v>LU0117843481 ISIN</v>
          </cell>
          <cell r="Y1389" t="str">
            <v>1:00 pm HKT</v>
          </cell>
          <cell r="AB1389" t="str">
            <v>1500 (USD)</v>
          </cell>
        </row>
        <row r="1390">
          <cell r="G1390" t="str">
            <v>LU0210528419 ISIN</v>
          </cell>
          <cell r="Y1390" t="str">
            <v>以实际交易渠道为准</v>
          </cell>
          <cell r="AB1390" t="str">
            <v>以实际交易渠道为准</v>
          </cell>
        </row>
        <row r="1391">
          <cell r="G1391" t="str">
            <v>LU0538203950 ISIN</v>
          </cell>
          <cell r="Y1391" t="str">
            <v>以实际交易渠道为准</v>
          </cell>
          <cell r="AB1391" t="str">
            <v>以实际交易渠道为准</v>
          </cell>
        </row>
        <row r="1392">
          <cell r="G1392" t="str">
            <v>LU0082616367 ISIN</v>
          </cell>
          <cell r="Y1392" t="str">
            <v>1:00 pm HKT</v>
          </cell>
          <cell r="AB1392" t="str">
            <v>1500 (USD)</v>
          </cell>
        </row>
        <row r="1393">
          <cell r="G1393" t="str">
            <v>LU1894109211 ISIN</v>
          </cell>
          <cell r="Y1393" t="str">
            <v>1:00 pm HKT</v>
          </cell>
          <cell r="AB1393" t="str">
            <v>8000 (HKD)</v>
          </cell>
        </row>
        <row r="1394">
          <cell r="G1394" t="str">
            <v>HK0000055555 ISIN</v>
          </cell>
          <cell r="Y1394" t="str">
            <v>1:00 pm HKT</v>
          </cell>
          <cell r="AB1394" t="str">
            <v>2000 (USD)</v>
          </cell>
        </row>
        <row r="1395">
          <cell r="G1395" t="str">
            <v>HK0000123940 ISIN</v>
          </cell>
          <cell r="Y1395" t="str">
            <v>以实际交易渠道为准</v>
          </cell>
          <cell r="AB1395" t="str">
            <v>以实际交易渠道为准</v>
          </cell>
        </row>
        <row r="1396">
          <cell r="G1396" t="str">
            <v>HK0000132412 ISIN</v>
          </cell>
          <cell r="Y1396" t="str">
            <v>以实际交易渠道为准</v>
          </cell>
          <cell r="AB1396" t="str">
            <v>以实际交易渠道为准</v>
          </cell>
        </row>
        <row r="1397">
          <cell r="G1397" t="str">
            <v>HK0000205630 ISIN</v>
          </cell>
          <cell r="Y1397" t="str">
            <v>以实际交易渠道为准</v>
          </cell>
          <cell r="AB1397" t="str">
            <v>以实际交易渠道为准</v>
          </cell>
        </row>
        <row r="1398">
          <cell r="G1398" t="str">
            <v>HK0000151867 ISIN</v>
          </cell>
          <cell r="Y1398" t="str">
            <v>以实际交易渠道为准</v>
          </cell>
          <cell r="AB1398" t="str">
            <v>以实际交易渠道为准</v>
          </cell>
        </row>
        <row r="1399">
          <cell r="G1399" t="str">
            <v>HK0000151891 ISIN</v>
          </cell>
          <cell r="Y1399" t="str">
            <v>1:00 pm HKT</v>
          </cell>
          <cell r="AB1399" t="str">
            <v>1500 (USD)</v>
          </cell>
        </row>
        <row r="1400">
          <cell r="G1400" t="str">
            <v>HK0000151818 ISIN</v>
          </cell>
          <cell r="Y1400" t="str">
            <v>以实际交易渠道为准</v>
          </cell>
          <cell r="AB1400" t="str">
            <v>以实际交易渠道为准</v>
          </cell>
        </row>
        <row r="1401">
          <cell r="G1401" t="str">
            <v>HK0000151826 ISIN</v>
          </cell>
          <cell r="Y1401" t="str">
            <v>以实际交易渠道为准</v>
          </cell>
          <cell r="AB1401" t="str">
            <v>以实际交易渠道为准</v>
          </cell>
        </row>
        <row r="1402">
          <cell r="G1402" t="str">
            <v>HK0000151834 ISIN</v>
          </cell>
          <cell r="Y1402" t="str">
            <v>以实际交易渠道为准</v>
          </cell>
          <cell r="AB1402" t="str">
            <v>以实际交易渠道为准</v>
          </cell>
        </row>
        <row r="1403">
          <cell r="G1403" t="str">
            <v>HK0000188034 ISIN</v>
          </cell>
          <cell r="Y1403" t="str">
            <v>以实际交易渠道为准</v>
          </cell>
          <cell r="AB1403" t="str">
            <v>以实际交易渠道为准</v>
          </cell>
        </row>
        <row r="1404">
          <cell r="G1404" t="str">
            <v>HK0000151859 ISIN</v>
          </cell>
          <cell r="Y1404" t="str">
            <v>以实际交易渠道为准</v>
          </cell>
          <cell r="AB1404" t="str">
            <v>以实际交易渠道为准</v>
          </cell>
        </row>
        <row r="1405">
          <cell r="G1405" t="str">
            <v>HK0000151875 ISIN</v>
          </cell>
          <cell r="Y1405" t="str">
            <v>以实际交易渠道为准</v>
          </cell>
          <cell r="AB1405" t="str">
            <v>以实际交易渠道为准</v>
          </cell>
        </row>
        <row r="1406">
          <cell r="G1406" t="str">
            <v>HK0000151842 ISIN</v>
          </cell>
          <cell r="Y1406" t="str">
            <v>以实际交易渠道为准</v>
          </cell>
          <cell r="AB1406" t="str">
            <v>以实际交易渠道为准</v>
          </cell>
        </row>
        <row r="1407">
          <cell r="G1407" t="str">
            <v>HK0000038148 ISIN</v>
          </cell>
          <cell r="Y1407" t="str">
            <v>1:00 pm HKT</v>
          </cell>
          <cell r="AB1407" t="str">
            <v>1500 (USD)</v>
          </cell>
        </row>
        <row r="1408">
          <cell r="G1408" t="str">
            <v>HK0000369725 ISIN</v>
          </cell>
          <cell r="Y1408" t="str">
            <v>以实际交易渠道为准</v>
          </cell>
          <cell r="AB1408" t="str">
            <v>以实际交易渠道为准</v>
          </cell>
        </row>
        <row r="1409">
          <cell r="G1409" t="str">
            <v>HK0000286606 ISIN</v>
          </cell>
          <cell r="Y1409" t="str">
            <v>以实际交易渠道为准</v>
          </cell>
          <cell r="AB1409" t="str">
            <v>以实际交易渠道为准</v>
          </cell>
        </row>
        <row r="1410">
          <cell r="G1410" t="str">
            <v>HK0000055647 ISIN</v>
          </cell>
          <cell r="Y1410" t="str">
            <v>1:00 pm HKT</v>
          </cell>
          <cell r="AB1410" t="str">
            <v>1500 (USD)</v>
          </cell>
        </row>
        <row r="1411">
          <cell r="G1411" t="str">
            <v>HK0000499746 ISIN</v>
          </cell>
          <cell r="Y1411" t="str">
            <v>以实际交易渠道为准</v>
          </cell>
          <cell r="AB1411" t="str">
            <v>以实际交易渠道为准</v>
          </cell>
        </row>
        <row r="1412">
          <cell r="G1412" t="str">
            <v>HK0000102936 ISIN</v>
          </cell>
          <cell r="Y1412" t="str">
            <v>1:00 pm HKT</v>
          </cell>
          <cell r="AB1412" t="str">
            <v>8000 (HKD)</v>
          </cell>
        </row>
        <row r="1413">
          <cell r="G1413" t="str">
            <v>HK0000055597 ISIN</v>
          </cell>
          <cell r="Y1413" t="str">
            <v>1:00 pm HKT</v>
          </cell>
          <cell r="AB1413" t="str">
            <v>1500 (USD)</v>
          </cell>
        </row>
        <row r="1414">
          <cell r="G1414" t="str">
            <v>HK0000105533 ISIN</v>
          </cell>
          <cell r="Y1414" t="str">
            <v>以实际交易渠道为准</v>
          </cell>
          <cell r="AB1414" t="str">
            <v>以实际交易渠道为准</v>
          </cell>
        </row>
        <row r="1415">
          <cell r="G1415" t="str">
            <v>HK0000203189 ISIN</v>
          </cell>
          <cell r="Y1415" t="str">
            <v>以实际交易渠道为准</v>
          </cell>
          <cell r="AB1415" t="str">
            <v>以实际交易渠道为准</v>
          </cell>
        </row>
        <row r="1416">
          <cell r="G1416" t="str">
            <v>HK0000132297 ISIN</v>
          </cell>
          <cell r="Y1416" t="str">
            <v>以实际交易渠道为准</v>
          </cell>
          <cell r="AB1416" t="str">
            <v>以实际交易渠道为准</v>
          </cell>
        </row>
        <row r="1417">
          <cell r="G1417" t="str">
            <v>HK0000132305 ISIN</v>
          </cell>
          <cell r="Y1417" t="str">
            <v>以实际交易渠道为准</v>
          </cell>
          <cell r="AB1417" t="str">
            <v>以实际交易渠道为准</v>
          </cell>
        </row>
        <row r="1418">
          <cell r="G1418" t="str">
            <v>HK0000219854 ISIN</v>
          </cell>
          <cell r="Y1418" t="str">
            <v>以实际交易渠道为准</v>
          </cell>
          <cell r="AB1418" t="str">
            <v>以实际交易渠道为准</v>
          </cell>
        </row>
        <row r="1419">
          <cell r="G1419" t="str">
            <v>HK0000132313 ISIN</v>
          </cell>
          <cell r="Y1419" t="str">
            <v>以实际交易渠道为准</v>
          </cell>
          <cell r="AB1419" t="str">
            <v>以实际交易渠道为准</v>
          </cell>
        </row>
        <row r="1420">
          <cell r="G1420" t="str">
            <v>HK0000055613 ISIN</v>
          </cell>
          <cell r="Y1420" t="str">
            <v>以实际交易渠道为准</v>
          </cell>
          <cell r="AB1420" t="str">
            <v>以实际交易渠道为准</v>
          </cell>
        </row>
        <row r="1421">
          <cell r="G1421" t="str">
            <v>HK0000964608 ISIN</v>
          </cell>
          <cell r="Y1421" t="str">
            <v>1:00 pm HKT</v>
          </cell>
          <cell r="AB1421" t="str">
            <v>1000 (USD)</v>
          </cell>
        </row>
        <row r="1422">
          <cell r="G1422" t="str">
            <v>HK0000123957 ISIN</v>
          </cell>
          <cell r="Y1422" t="str">
            <v>以实际交易渠道为准</v>
          </cell>
          <cell r="AB1422" t="str">
            <v>以实际交易渠道为准</v>
          </cell>
        </row>
        <row r="1423">
          <cell r="G1423" t="str">
            <v>HK0000964616 ISIN</v>
          </cell>
          <cell r="Y1423" t="str">
            <v>1:00 pm HKT</v>
          </cell>
          <cell r="AB1423" t="str">
            <v>8000 (HKD)</v>
          </cell>
        </row>
        <row r="1424">
          <cell r="G1424" t="str">
            <v>CNE100002458 ISIN</v>
          </cell>
          <cell r="Y1424" t="str">
            <v>1:00 pm HKT</v>
          </cell>
          <cell r="AB1424" t="str">
            <v>1500 (CNY)</v>
          </cell>
        </row>
        <row r="1425">
          <cell r="G1425" t="str">
            <v>HK0000053956 ISIN</v>
          </cell>
          <cell r="Y1425" t="str">
            <v>1:00 pm HKT</v>
          </cell>
          <cell r="AB1425" t="str">
            <v>1000 (USD)</v>
          </cell>
        </row>
        <row r="1426">
          <cell r="G1426" t="str">
            <v>HK0000302353 ISIN</v>
          </cell>
          <cell r="Y1426" t="str">
            <v>1:00 pm HKT</v>
          </cell>
          <cell r="AB1426" t="str">
            <v>1000 (USD)</v>
          </cell>
        </row>
        <row r="1427">
          <cell r="G1427" t="str">
            <v>HK0000302338 ISIN</v>
          </cell>
          <cell r="Y1427" t="str">
            <v>以实际交易渠道为准</v>
          </cell>
          <cell r="AB1427" t="str">
            <v>以实际交易渠道为准</v>
          </cell>
        </row>
        <row r="1428">
          <cell r="G1428" t="str">
            <v>HK0000302346 ISIN</v>
          </cell>
          <cell r="Y1428" t="str">
            <v>以实际交易渠道为准</v>
          </cell>
          <cell r="AB1428" t="str">
            <v>以实际交易渠道为准</v>
          </cell>
        </row>
        <row r="1429">
          <cell r="G1429" t="str">
            <v>HK0000369006 ISIN</v>
          </cell>
          <cell r="Y1429" t="str">
            <v>1:00 pm HKT</v>
          </cell>
          <cell r="AB1429" t="str">
            <v>1500 (AUD)</v>
          </cell>
        </row>
        <row r="1430">
          <cell r="G1430" t="str">
            <v>CNE100002466 ISIN</v>
          </cell>
          <cell r="Y1430" t="str">
            <v>1:00 pm HKT</v>
          </cell>
          <cell r="AB1430" t="str">
            <v>1500 (CNY)</v>
          </cell>
        </row>
        <row r="1431">
          <cell r="G1431" t="str">
            <v>HK0000055621 ISIN</v>
          </cell>
          <cell r="Y1431" t="str">
            <v>1:00 pm HKT</v>
          </cell>
          <cell r="AB1431" t="str">
            <v>1500 (USD)</v>
          </cell>
        </row>
        <row r="1432">
          <cell r="G1432" t="str">
            <v>CNE100002474 ISIN</v>
          </cell>
          <cell r="Y1432" t="str">
            <v>1:00 pm HKT</v>
          </cell>
          <cell r="AB1432" t="str">
            <v>1500 (CNY)</v>
          </cell>
        </row>
        <row r="1433">
          <cell r="G1433" t="str">
            <v>LU0107398538 ISIN</v>
          </cell>
          <cell r="Y1433" t="str">
            <v>以实际交易渠道为准</v>
          </cell>
          <cell r="AB1433" t="str">
            <v>以实际交易渠道为准</v>
          </cell>
        </row>
        <row r="1434">
          <cell r="G1434" t="str">
            <v>HK0000055829 ISIN</v>
          </cell>
          <cell r="Y1434" t="str">
            <v>1:00 pm HKT</v>
          </cell>
          <cell r="AB1434" t="str">
            <v>1000 (USD)</v>
          </cell>
        </row>
        <row r="1435">
          <cell r="G1435" t="str">
            <v>LU0994472909 ISIN</v>
          </cell>
          <cell r="Y1435" t="str">
            <v>以实际交易渠道为准</v>
          </cell>
          <cell r="AB1435" t="str">
            <v>以实际交易渠道为准</v>
          </cell>
        </row>
        <row r="1436">
          <cell r="G1436" t="str">
            <v>HK0000244373 ISIN</v>
          </cell>
          <cell r="Y1436" t="str">
            <v>以实际交易渠道为准</v>
          </cell>
          <cell r="AB1436" t="str">
            <v>以实际交易渠道为准</v>
          </cell>
        </row>
        <row r="1437">
          <cell r="G1437" t="str">
            <v>HK0000055654 ISIN</v>
          </cell>
          <cell r="Y1437" t="str">
            <v>1:00 pm HKT</v>
          </cell>
          <cell r="AB1437" t="str">
            <v>1500 (USD)</v>
          </cell>
        </row>
        <row r="1438">
          <cell r="G1438" t="str">
            <v>HK0000244407 ISIN</v>
          </cell>
          <cell r="Y1438" t="str">
            <v>以实际交易渠道为准</v>
          </cell>
          <cell r="AB1438" t="str">
            <v>以实际交易渠道为准</v>
          </cell>
        </row>
        <row r="1439">
          <cell r="G1439" t="str">
            <v>HK0000244340 ISIN</v>
          </cell>
          <cell r="Y1439" t="str">
            <v>以实际交易渠道为准</v>
          </cell>
          <cell r="AB1439" t="str">
            <v>以实际交易渠道为准</v>
          </cell>
        </row>
        <row r="1440">
          <cell r="G1440" t="str">
            <v>HK0000244357 ISIN</v>
          </cell>
          <cell r="Y1440" t="str">
            <v>以实际交易渠道为准</v>
          </cell>
          <cell r="AB1440" t="str">
            <v>以实际交易渠道为准</v>
          </cell>
        </row>
        <row r="1441">
          <cell r="G1441" t="str">
            <v>HK0000244365 ISIN</v>
          </cell>
          <cell r="Y1441" t="str">
            <v>以实际交易渠道为准</v>
          </cell>
          <cell r="AB1441" t="str">
            <v>以实际交易渠道为准</v>
          </cell>
        </row>
        <row r="1442">
          <cell r="G1442" t="str">
            <v>HK0000244399 ISIN</v>
          </cell>
          <cell r="Y1442" t="str">
            <v>1:00 pm HKT</v>
          </cell>
          <cell r="AB1442" t="str">
            <v>8000 (CNY)</v>
          </cell>
        </row>
        <row r="1443">
          <cell r="G1443" t="str">
            <v>HK0000244381 ISIN</v>
          </cell>
          <cell r="Y1443" t="str">
            <v>以实际交易渠道为准</v>
          </cell>
          <cell r="AB1443" t="str">
            <v>以实际交易渠道为准</v>
          </cell>
        </row>
        <row r="1444">
          <cell r="G1444" t="str">
            <v>MU0129U00005 ISIN</v>
          </cell>
          <cell r="Y1444" t="str">
            <v>1:00 pm HKT</v>
          </cell>
          <cell r="AB1444" t="str">
            <v>1000 (USD)</v>
          </cell>
        </row>
        <row r="1445">
          <cell r="G1445" t="str">
            <v>MU0204U00022 ISIN</v>
          </cell>
          <cell r="Y1445" t="str">
            <v>1:00 pm HKT</v>
          </cell>
          <cell r="AB1445" t="str">
            <v>1000 (USD)</v>
          </cell>
        </row>
        <row r="1446">
          <cell r="G1446" t="str">
            <v>HK0000055662 ISIN</v>
          </cell>
          <cell r="Y1446" t="str">
            <v>以实际交易渠道为准</v>
          </cell>
          <cell r="AB1446" t="str">
            <v>以实际交易渠道为准</v>
          </cell>
        </row>
        <row r="1447">
          <cell r="G1447" t="str">
            <v>HK0000055670 ISIN</v>
          </cell>
          <cell r="Y1447" t="str">
            <v>1:00 pm HKT</v>
          </cell>
          <cell r="AB1447" t="str">
            <v>100000 (JPY)</v>
          </cell>
        </row>
        <row r="1448">
          <cell r="G1448" t="str">
            <v>HK0000155496 ISIN</v>
          </cell>
          <cell r="Y1448" t="str">
            <v>1:00 pm HKT</v>
          </cell>
          <cell r="AB1448" t="str">
            <v>8000 (HKD)</v>
          </cell>
        </row>
        <row r="1449">
          <cell r="G1449" t="str">
            <v>HK0000238904 ISIN</v>
          </cell>
          <cell r="Y1449" t="str">
            <v>以实际交易渠道为准</v>
          </cell>
          <cell r="AB1449" t="str">
            <v>以实际交易渠道为准</v>
          </cell>
        </row>
        <row r="1450">
          <cell r="G1450" t="str">
            <v>HK0000155504 ISIN</v>
          </cell>
          <cell r="Y1450" t="str">
            <v>1:00 pm HKT</v>
          </cell>
          <cell r="AB1450" t="str">
            <v>1000 (USD)</v>
          </cell>
        </row>
        <row r="1451">
          <cell r="G1451" t="str">
            <v>HK0000055712 ISIN</v>
          </cell>
          <cell r="Y1451" t="str">
            <v>1:00 pm HKT</v>
          </cell>
          <cell r="AB1451" t="str">
            <v>1500 (USD)</v>
          </cell>
        </row>
        <row r="1452">
          <cell r="G1452" t="str">
            <v>HK0000055720 ISIN</v>
          </cell>
          <cell r="Y1452" t="str">
            <v>以实际交易渠道为准</v>
          </cell>
          <cell r="AB1452" t="str">
            <v>以实际交易渠道为准</v>
          </cell>
        </row>
        <row r="1453">
          <cell r="G1453" t="str">
            <v>HK0000115300 ISIN</v>
          </cell>
          <cell r="Y1453" t="str">
            <v>1:00 pm HKT</v>
          </cell>
          <cell r="AB1453" t="str">
            <v>1500 (AUD)</v>
          </cell>
        </row>
        <row r="1454">
          <cell r="G1454" t="str">
            <v>HK0000122470 ISIN</v>
          </cell>
          <cell r="Y1454" t="str">
            <v>1:00 pm HKT</v>
          </cell>
          <cell r="AB1454" t="str">
            <v>1500 (GBP)</v>
          </cell>
        </row>
        <row r="1455">
          <cell r="G1455" t="str">
            <v>HK0000084522 ISIN</v>
          </cell>
          <cell r="Y1455" t="str">
            <v>1:00 pm HKT</v>
          </cell>
          <cell r="AB1455" t="str">
            <v>8000 (HKD)</v>
          </cell>
        </row>
        <row r="1456">
          <cell r="G1456" t="str">
            <v>HK0000192325 ISIN</v>
          </cell>
          <cell r="Y1456" t="str">
            <v>1:00 pm HKT</v>
          </cell>
          <cell r="AB1456" t="str">
            <v>8000 (CNY)</v>
          </cell>
        </row>
        <row r="1457">
          <cell r="G1457" t="str">
            <v>HK0000084514 ISIN</v>
          </cell>
          <cell r="Y1457" t="str">
            <v>1:00 pm HKT</v>
          </cell>
          <cell r="AB1457" t="str">
            <v>1500 (USD)</v>
          </cell>
        </row>
        <row r="1458">
          <cell r="G1458" t="str">
            <v>HK0000095296 ISIN</v>
          </cell>
          <cell r="Y1458" t="str">
            <v>以实际交易渠道为准</v>
          </cell>
          <cell r="AB1458" t="str">
            <v>以实际交易渠道为准</v>
          </cell>
        </row>
        <row r="1459">
          <cell r="G1459" t="str">
            <v>HK0000115318 ISIN</v>
          </cell>
          <cell r="Y1459" t="str">
            <v>1:00 pm HKT</v>
          </cell>
          <cell r="AB1459" t="str">
            <v>1500 (CAD)</v>
          </cell>
        </row>
        <row r="1460">
          <cell r="G1460" t="str">
            <v>HK0000122462 ISIN</v>
          </cell>
          <cell r="Y1460" t="str">
            <v>以实际交易渠道为准</v>
          </cell>
          <cell r="AB1460" t="str">
            <v>以实际交易渠道为准</v>
          </cell>
        </row>
        <row r="1461">
          <cell r="G1461" t="str">
            <v>HK0000115326 ISIN</v>
          </cell>
          <cell r="Y1461" t="str">
            <v>以实际交易渠道为准</v>
          </cell>
          <cell r="AB1461" t="str">
            <v>以实际交易渠道为准</v>
          </cell>
        </row>
        <row r="1462">
          <cell r="G1462" t="str">
            <v>HK0000122488 ISIN</v>
          </cell>
          <cell r="Y1462" t="str">
            <v>1:00 pm HKT</v>
          </cell>
          <cell r="AB1462" t="str">
            <v>1500 (SGD)</v>
          </cell>
        </row>
        <row r="1463">
          <cell r="G1463" t="str">
            <v>HK0000055746 ISIN</v>
          </cell>
          <cell r="Y1463" t="str">
            <v>1:00 pm HKT</v>
          </cell>
          <cell r="AB1463" t="str">
            <v>2500 (USD)</v>
          </cell>
        </row>
        <row r="1464">
          <cell r="G1464" t="str">
            <v>HK0000055761 ISIN</v>
          </cell>
          <cell r="Y1464" t="str">
            <v>1:00 pm HKT</v>
          </cell>
          <cell r="AB1464" t="str">
            <v>1500 (USD)</v>
          </cell>
        </row>
        <row r="1465">
          <cell r="G1465" t="str">
            <v>HK0000416062 ISIN</v>
          </cell>
          <cell r="Y1465" t="str">
            <v>以实际交易渠道为准</v>
          </cell>
          <cell r="AB1465" t="str">
            <v>以实际交易渠道为准</v>
          </cell>
        </row>
        <row r="1466">
          <cell r="G1466" t="str">
            <v>HK0000416054 ISIN</v>
          </cell>
          <cell r="Y1466" t="str">
            <v>以实际交易渠道为准</v>
          </cell>
          <cell r="AB1466" t="str">
            <v>以实际交易渠道为准</v>
          </cell>
        </row>
        <row r="1467">
          <cell r="G1467" t="str">
            <v>HK0000416070 ISIN</v>
          </cell>
          <cell r="Y1467" t="str">
            <v>以实际交易渠道为准</v>
          </cell>
          <cell r="AB1467" t="str">
            <v>以实际交易渠道为准</v>
          </cell>
        </row>
        <row r="1468">
          <cell r="G1468" t="str">
            <v>HK0000055779 ISIN</v>
          </cell>
          <cell r="Y1468" t="str">
            <v>以实际交易渠道为准</v>
          </cell>
          <cell r="AB1468" t="str">
            <v>以实际交易渠道为准</v>
          </cell>
        </row>
        <row r="1469">
          <cell r="G1469" t="str">
            <v>HK0000055837 ISIN</v>
          </cell>
          <cell r="Y1469" t="str">
            <v>以实际交易渠道为准</v>
          </cell>
          <cell r="AB1469" t="str">
            <v>以实际交易渠道为准</v>
          </cell>
        </row>
        <row r="1470">
          <cell r="G1470" t="str">
            <v>HK0000854742 ISIN</v>
          </cell>
          <cell r="Y1470" t="str">
            <v>以实际交易渠道为准</v>
          </cell>
          <cell r="AB1470" t="str">
            <v>以实际交易渠道为准</v>
          </cell>
        </row>
        <row r="1471">
          <cell r="G1471" t="str">
            <v>HK0000854759 ISIN</v>
          </cell>
          <cell r="Y1471" t="str">
            <v>以实际交易渠道为准</v>
          </cell>
          <cell r="AB1471" t="str">
            <v>以实际交易渠道为准</v>
          </cell>
        </row>
        <row r="1472">
          <cell r="G1472" t="str">
            <v>HK0000854767 ISIN</v>
          </cell>
          <cell r="Y1472" t="str">
            <v>以实际交易渠道为准</v>
          </cell>
          <cell r="AB1472" t="str">
            <v>以实际交易渠道为准</v>
          </cell>
        </row>
        <row r="1473">
          <cell r="G1473" t="str">
            <v>HK0000306420 ISIN</v>
          </cell>
          <cell r="Y1473" t="str">
            <v>以实际交易渠道为准</v>
          </cell>
          <cell r="AB1473" t="str">
            <v>以实际交易渠道为准</v>
          </cell>
        </row>
        <row r="1474">
          <cell r="G1474" t="str">
            <v>HK0000306412 ISIN</v>
          </cell>
          <cell r="Y1474" t="str">
            <v>以实际交易渠道为准</v>
          </cell>
          <cell r="AB1474" t="str">
            <v>以实际交易渠道为准</v>
          </cell>
        </row>
        <row r="1475">
          <cell r="G1475" t="str">
            <v>HK0000055787 ISIN</v>
          </cell>
          <cell r="Y1475" t="str">
            <v>1:00 pm HKT</v>
          </cell>
          <cell r="AB1475" t="str">
            <v>2500 (USD)</v>
          </cell>
        </row>
        <row r="1476">
          <cell r="G1476" t="str">
            <v>HK0000055811 ISIN</v>
          </cell>
          <cell r="Y1476" t="str">
            <v>以实际交易渠道为准</v>
          </cell>
          <cell r="AB1476" t="str">
            <v>以实际交易渠道为准</v>
          </cell>
        </row>
        <row r="1477">
          <cell r="G1477" t="str">
            <v>IE0034004030 ISIN</v>
          </cell>
          <cell r="Y1477" t="str">
            <v>1:00 pm HKT</v>
          </cell>
          <cell r="AB1477" t="str">
            <v>1000 (USD)</v>
          </cell>
        </row>
        <row r="1478">
          <cell r="G1478" t="str">
            <v>IE00B2NF8W35 ISIN</v>
          </cell>
          <cell r="Y1478" t="str">
            <v>1:00 pm HKT</v>
          </cell>
          <cell r="AB1478" t="str">
            <v>1000 (USD)</v>
          </cell>
        </row>
        <row r="1479">
          <cell r="G1479" t="str">
            <v>IE00B06CFP96 ISIN</v>
          </cell>
          <cell r="Y1479" t="str">
            <v>以实际交易渠道为准</v>
          </cell>
          <cell r="AB1479" t="str">
            <v>以实际交易渠道为准</v>
          </cell>
        </row>
        <row r="1480">
          <cell r="G1480" t="str">
            <v>IE00B23T0K72 ISIN</v>
          </cell>
          <cell r="Y1480" t="str">
            <v>以实际交易渠道为准</v>
          </cell>
          <cell r="AB1480" t="str">
            <v>以实际交易渠道为准</v>
          </cell>
        </row>
        <row r="1481">
          <cell r="G1481" t="str">
            <v>IE00BYVJR809 ISIN</v>
          </cell>
          <cell r="Y1481" t="str">
            <v>1:00 pm HKT</v>
          </cell>
          <cell r="AB1481" t="str">
            <v>1000 (USD)</v>
          </cell>
        </row>
        <row r="1482">
          <cell r="G1482" t="str">
            <v>IE00BYVJR916 ISIN</v>
          </cell>
          <cell r="Y1482" t="str">
            <v>以实际交易渠道为准</v>
          </cell>
          <cell r="AB1482" t="str">
            <v>以实际交易渠道为准</v>
          </cell>
        </row>
        <row r="1483">
          <cell r="G1483" t="str">
            <v>IE00BYVJRB33 ISIN</v>
          </cell>
          <cell r="Y1483" t="str">
            <v>以实际交易渠道为准</v>
          </cell>
          <cell r="AB1483" t="str">
            <v>以实际交易渠道为准</v>
          </cell>
        </row>
        <row r="1484">
          <cell r="G1484" t="str">
            <v>IE00BYM85152 ISIN</v>
          </cell>
          <cell r="Y1484" t="str">
            <v>1:00 pm HKT</v>
          </cell>
          <cell r="AB1484" t="str">
            <v>1000 (USD)</v>
          </cell>
        </row>
        <row r="1485">
          <cell r="G1485" t="str">
            <v>IE0031385887 ISIN</v>
          </cell>
          <cell r="Y1485" t="str">
            <v>1:00 pm HKT</v>
          </cell>
          <cell r="AB1485" t="str">
            <v>1000 (USD)</v>
          </cell>
        </row>
        <row r="1486">
          <cell r="G1486" t="str">
            <v>IE0005263466 ISIN</v>
          </cell>
          <cell r="Y1486" t="str">
            <v>1:00 pm HKT</v>
          </cell>
          <cell r="AB1486" t="str">
            <v>1000 (USD)</v>
          </cell>
        </row>
        <row r="1487">
          <cell r="G1487" t="str">
            <v>IE00B42HMS87 ISIN</v>
          </cell>
          <cell r="Y1487" t="str">
            <v>以实际交易渠道为准</v>
          </cell>
          <cell r="AB1487" t="str">
            <v>以实际交易渠道为准</v>
          </cell>
        </row>
        <row r="1488">
          <cell r="G1488" t="str">
            <v>IE00B2899S33 ISIN</v>
          </cell>
          <cell r="Y1488" t="str">
            <v>以实际交易渠道为准</v>
          </cell>
          <cell r="AB1488" t="str">
            <v>以实际交易渠道为准</v>
          </cell>
        </row>
        <row r="1489">
          <cell r="G1489" t="str">
            <v>IE00B01FHV31 ISIN</v>
          </cell>
          <cell r="Y1489" t="str">
            <v>1:00 pm HKT</v>
          </cell>
          <cell r="AB1489" t="str">
            <v>800 (EUR)</v>
          </cell>
        </row>
        <row r="1490">
          <cell r="G1490" t="str">
            <v>IE0005264431 ISIN</v>
          </cell>
          <cell r="Y1490" t="str">
            <v>1:00 pm HKT</v>
          </cell>
          <cell r="AB1490" t="str">
            <v>1000 (USD)</v>
          </cell>
        </row>
        <row r="1491">
          <cell r="G1491" t="str">
            <v>LU1074970309 ISIN</v>
          </cell>
          <cell r="Y1491" t="str">
            <v>1:00 pm HKT</v>
          </cell>
          <cell r="AB1491" t="str">
            <v>1000 (AUD)</v>
          </cell>
        </row>
        <row r="1492">
          <cell r="G1492" t="str">
            <v>LU0853555547 ISIN</v>
          </cell>
          <cell r="Y1492" t="str">
            <v>1:00 pm HKT</v>
          </cell>
          <cell r="AB1492" t="str">
            <v>1000 (USD)</v>
          </cell>
        </row>
        <row r="1493">
          <cell r="G1493" t="str">
            <v>LU0459993191 ISIN</v>
          </cell>
          <cell r="Y1493" t="str">
            <v>1:00 pm HKT</v>
          </cell>
          <cell r="AB1493" t="str">
            <v>1000 (USD)</v>
          </cell>
        </row>
        <row r="1494">
          <cell r="G1494" t="str">
            <v>LU2112991349 ISIN</v>
          </cell>
          <cell r="Y1494" t="str">
            <v>1:00 pm HKT</v>
          </cell>
          <cell r="AB1494" t="str">
            <v>8000 (HKD)</v>
          </cell>
        </row>
        <row r="1495">
          <cell r="G1495" t="str">
            <v>LU0853555463 ISIN</v>
          </cell>
          <cell r="Y1495" t="str">
            <v>1:00 pm HKT</v>
          </cell>
          <cell r="AB1495" t="str">
            <v>1000 (USD)</v>
          </cell>
        </row>
        <row r="1496">
          <cell r="G1496" t="str">
            <v>LU0992293067 ISIN</v>
          </cell>
          <cell r="Y1496" t="str">
            <v>1:00 pm HKT</v>
          </cell>
          <cell r="AB1496" t="str">
            <v>1000 (USD)</v>
          </cell>
        </row>
        <row r="1497">
          <cell r="G1497" t="str">
            <v>LU0459992979 ISIN</v>
          </cell>
          <cell r="Y1497" t="str">
            <v>1:00 pm HKT</v>
          </cell>
          <cell r="AB1497" t="str">
            <v>1000 (USD)</v>
          </cell>
        </row>
        <row r="1498">
          <cell r="G1498" t="str">
            <v>LU1740285322 ISIN</v>
          </cell>
          <cell r="Y1498" t="str">
            <v>1:00 pm HKT</v>
          </cell>
          <cell r="AB1498" t="str">
            <v>8000 (HKD)</v>
          </cell>
        </row>
        <row r="1499">
          <cell r="G1499" t="str">
            <v>LU0750223876 ISIN</v>
          </cell>
          <cell r="Y1499" t="str">
            <v>以实际交易渠道为准</v>
          </cell>
          <cell r="AB1499" t="str">
            <v>以实际交易渠道为准</v>
          </cell>
        </row>
        <row r="1500">
          <cell r="G1500" t="str">
            <v>LU0260085492 ISIN</v>
          </cell>
          <cell r="Y1500" t="str">
            <v>1:00 pm HKT</v>
          </cell>
          <cell r="AB1500" t="str">
            <v>1000 (EUR)</v>
          </cell>
        </row>
        <row r="1501">
          <cell r="G1501" t="str">
            <v>LU0329190499 ISIN</v>
          </cell>
          <cell r="Y1501" t="str">
            <v>1:00 pm HKT</v>
          </cell>
          <cell r="AB1501" t="str">
            <v>1000 (GBP)</v>
          </cell>
        </row>
        <row r="1502">
          <cell r="G1502" t="str">
            <v>LU0966834136 ISIN</v>
          </cell>
          <cell r="Y1502" t="str">
            <v>1:00 pm HKT</v>
          </cell>
          <cell r="AB1502" t="str">
            <v>1000 (USD)</v>
          </cell>
        </row>
        <row r="1503">
          <cell r="G1503" t="str">
            <v>LU1740285595 ISIN</v>
          </cell>
          <cell r="Y1503" t="str">
            <v>以实际交易渠道为准</v>
          </cell>
          <cell r="AB1503" t="str">
            <v>以实际交易渠道为准</v>
          </cell>
        </row>
        <row r="1504">
          <cell r="G1504" t="str">
            <v>LU1074971299 ISIN</v>
          </cell>
          <cell r="Y1504" t="str">
            <v>以实际交易渠道为准</v>
          </cell>
          <cell r="AB1504" t="str">
            <v>以实际交易渠道为准</v>
          </cell>
        </row>
        <row r="1505">
          <cell r="G1505" t="str">
            <v>LU0262307720 ISIN</v>
          </cell>
          <cell r="Y1505" t="str">
            <v>1:00 pm HKT</v>
          </cell>
          <cell r="AB1505" t="str">
            <v>1000 (USD)</v>
          </cell>
        </row>
        <row r="1506">
          <cell r="G1506" t="str">
            <v>LU0262307480 ISIN</v>
          </cell>
          <cell r="Y1506" t="str">
            <v>1:00 pm HKT</v>
          </cell>
          <cell r="AB1506" t="str">
            <v>1000 (EUR)</v>
          </cell>
        </row>
        <row r="1507">
          <cell r="G1507" t="str">
            <v>LU0262308454 ISIN</v>
          </cell>
          <cell r="Y1507" t="str">
            <v>以实际交易渠道为准</v>
          </cell>
          <cell r="AB1507" t="str">
            <v>以实际交易渠道为准</v>
          </cell>
        </row>
        <row r="1508">
          <cell r="G1508" t="str">
            <v>LU1314348803 ISIN</v>
          </cell>
          <cell r="Y1508" t="str">
            <v>以实际交易渠道为准</v>
          </cell>
          <cell r="AB1508" t="str">
            <v>以实际交易渠道为准</v>
          </cell>
        </row>
        <row r="1509">
          <cell r="G1509" t="str">
            <v>LU0300038618 ISIN</v>
          </cell>
          <cell r="Y1509" t="str">
            <v>以实际交易渠道为准</v>
          </cell>
          <cell r="AB1509" t="str">
            <v>以实际交易渠道为准</v>
          </cell>
        </row>
        <row r="1510">
          <cell r="G1510" t="str">
            <v>LU0425094421 ISIN</v>
          </cell>
          <cell r="Y1510" t="str">
            <v>1:00 pm HKT</v>
          </cell>
          <cell r="AB1510" t="str">
            <v>1000 (USD)</v>
          </cell>
        </row>
        <row r="1511">
          <cell r="G1511" t="str">
            <v>LU0425094264 ISIN</v>
          </cell>
          <cell r="Y1511" t="str">
            <v>以实际交易渠道为准</v>
          </cell>
          <cell r="AB1511" t="str">
            <v>以实际交易渠道为准</v>
          </cell>
        </row>
        <row r="1512">
          <cell r="G1512" t="str">
            <v>LU0425094348 ISIN</v>
          </cell>
          <cell r="Y1512" t="str">
            <v>以实际交易渠道为准</v>
          </cell>
          <cell r="AB1512" t="str">
            <v>以实际交易渠道为准</v>
          </cell>
        </row>
        <row r="1513">
          <cell r="G1513" t="str">
            <v>LU0946220778 ISIN</v>
          </cell>
          <cell r="Y1513" t="str">
            <v>以实际交易渠道为准</v>
          </cell>
          <cell r="AB1513" t="str">
            <v>以实际交易渠道为准</v>
          </cell>
        </row>
        <row r="1514">
          <cell r="G1514" t="str">
            <v>LU0946220851 ISIN</v>
          </cell>
          <cell r="Y1514" t="str">
            <v>以实际交易渠道为准</v>
          </cell>
          <cell r="AB1514" t="str">
            <v>以实际交易渠道为准</v>
          </cell>
        </row>
        <row r="1515">
          <cell r="G1515" t="str">
            <v>LU0946221073 ISIN</v>
          </cell>
          <cell r="Y1515" t="str">
            <v>以实际交易渠道为准</v>
          </cell>
          <cell r="AB1515" t="str">
            <v>以实际交易渠道为准</v>
          </cell>
        </row>
        <row r="1516">
          <cell r="G1516" t="str">
            <v>LU0365089902 ISIN</v>
          </cell>
          <cell r="Y1516" t="str">
            <v>1:00 pm HKT</v>
          </cell>
          <cell r="AB1516" t="str">
            <v>1000 (USD)</v>
          </cell>
        </row>
        <row r="1517">
          <cell r="G1517" t="str">
            <v>LU0946219846 ISIN</v>
          </cell>
          <cell r="Y1517" t="str">
            <v>以实际交易渠道为准</v>
          </cell>
          <cell r="AB1517" t="str">
            <v>以实际交易渠道为准</v>
          </cell>
        </row>
        <row r="1518">
          <cell r="G1518" t="str">
            <v>LU0946219929 ISIN</v>
          </cell>
          <cell r="Y1518" t="str">
            <v>以实际交易渠道为准</v>
          </cell>
          <cell r="AB1518" t="str">
            <v>以实际交易渠道为准</v>
          </cell>
        </row>
        <row r="1519">
          <cell r="G1519" t="str">
            <v>LU0329070915 ISIN</v>
          </cell>
          <cell r="Y1519" t="str">
            <v>以实际交易渠道为准</v>
          </cell>
          <cell r="AB1519" t="str">
            <v>以实际交易渠道为准</v>
          </cell>
        </row>
        <row r="1520">
          <cell r="G1520" t="str">
            <v>LU0329071053 ISIN</v>
          </cell>
          <cell r="Y1520" t="str">
            <v>以实际交易渠道为准</v>
          </cell>
          <cell r="AB1520" t="str">
            <v>以实际交易渠道为准</v>
          </cell>
        </row>
        <row r="1521">
          <cell r="G1521" t="str">
            <v>IE00BF47CT44 ISIN</v>
          </cell>
          <cell r="Y1521" t="str">
            <v>以实际交易渠道为准</v>
          </cell>
          <cell r="AB1521" t="str">
            <v>以实际交易渠道为准</v>
          </cell>
        </row>
        <row r="1522">
          <cell r="G1522" t="str">
            <v>IE00BD26N745 ISIN</v>
          </cell>
          <cell r="Y1522" t="str">
            <v>以实际交易渠道为准</v>
          </cell>
          <cell r="AB1522" t="str">
            <v>以实际交易渠道为准</v>
          </cell>
        </row>
        <row r="1523">
          <cell r="G1523" t="str">
            <v>IE00BLP58H90 ISIN</v>
          </cell>
          <cell r="Y1523" t="str">
            <v>以实际交易渠道为准</v>
          </cell>
          <cell r="AB1523" t="str">
            <v>以实际交易渠道为准</v>
          </cell>
        </row>
        <row r="1524">
          <cell r="G1524" t="str">
            <v>IE00BLP5S353 ISIN</v>
          </cell>
          <cell r="Y1524" t="str">
            <v>1:00 pm HKT</v>
          </cell>
          <cell r="AB1524" t="str">
            <v>1000 (USD)</v>
          </cell>
        </row>
        <row r="1525">
          <cell r="G1525" t="str">
            <v>LU0511407883 ISIN</v>
          </cell>
          <cell r="Y1525" t="str">
            <v>1:00 pm HKT</v>
          </cell>
          <cell r="AB1525" t="str">
            <v>2000 (USD)</v>
          </cell>
        </row>
        <row r="1526">
          <cell r="G1526" t="str">
            <v>HK0000045358 ISIN</v>
          </cell>
          <cell r="Y1526" t="str">
            <v>1:00 pm HKT</v>
          </cell>
          <cell r="AB1526" t="str">
            <v>8000 (HKD)</v>
          </cell>
        </row>
        <row r="1527">
          <cell r="G1527" t="str">
            <v>HK0000039716 ISIN</v>
          </cell>
          <cell r="Y1527" t="str">
            <v>1:00 pm HKT</v>
          </cell>
          <cell r="AB1527" t="str">
            <v>10000 (USD)</v>
          </cell>
        </row>
        <row r="1528">
          <cell r="G1528" t="str">
            <v>HK0000039765 ISIN</v>
          </cell>
          <cell r="Y1528" t="str">
            <v>1:00 pm HKT</v>
          </cell>
          <cell r="AB1528" t="str">
            <v>1000 (USD)</v>
          </cell>
        </row>
        <row r="1529">
          <cell r="G1529" t="str">
            <v>HK0000039773 ISIN</v>
          </cell>
          <cell r="Y1529" t="str">
            <v>1:00 pm HKT</v>
          </cell>
          <cell r="AB1529" t="str">
            <v>8000 (HKD)</v>
          </cell>
        </row>
        <row r="1530">
          <cell r="G1530" t="str">
            <v>HK0000039799 ISIN</v>
          </cell>
          <cell r="Y1530" t="str">
            <v>1:00 pm HKT</v>
          </cell>
          <cell r="AB1530" t="str">
            <v>10000 (USD)</v>
          </cell>
        </row>
        <row r="1531">
          <cell r="G1531" t="str">
            <v>HK0000324837 ISIN</v>
          </cell>
          <cell r="Y1531" t="str">
            <v>1:00 pm HKT</v>
          </cell>
          <cell r="AB1531" t="str">
            <v>1000 (USD)</v>
          </cell>
        </row>
        <row r="1532">
          <cell r="G1532" t="str">
            <v>HK0000324845 ISIN</v>
          </cell>
          <cell r="Y1532" t="str">
            <v>1:00 pm HKT</v>
          </cell>
          <cell r="AB1532" t="str">
            <v>10000 (USD)</v>
          </cell>
        </row>
        <row r="1533">
          <cell r="G1533" t="str">
            <v>HK0000324894 ISIN</v>
          </cell>
          <cell r="Y1533" t="str">
            <v>1:00 pm HKT</v>
          </cell>
          <cell r="AB1533" t="str">
            <v>10000 (USD)</v>
          </cell>
        </row>
        <row r="1534">
          <cell r="G1534" t="str">
            <v>HK0000388840 ISIN</v>
          </cell>
          <cell r="Y1534" t="str">
            <v>1:00 pm HKT</v>
          </cell>
          <cell r="AB1534" t="str">
            <v>1000 (USD)</v>
          </cell>
        </row>
        <row r="1535">
          <cell r="G1535" t="str">
            <v>HK0000388873 ISIN</v>
          </cell>
          <cell r="Y1535" t="str">
            <v>1:00 pm HKT</v>
          </cell>
          <cell r="AB1535" t="str">
            <v>1400 (USD)</v>
          </cell>
        </row>
        <row r="1536">
          <cell r="G1536" t="str">
            <v>HK0000388857 ISIN</v>
          </cell>
          <cell r="Y1536" t="str">
            <v>以实际交易渠道为准</v>
          </cell>
          <cell r="AB1536" t="str">
            <v>以实际交易渠道为准</v>
          </cell>
        </row>
        <row r="1537">
          <cell r="G1537" t="str">
            <v>HK0000388915 ISIN</v>
          </cell>
          <cell r="Y1537" t="str">
            <v>以实际交易渠道为准</v>
          </cell>
          <cell r="AB1537" t="str">
            <v>以实际交易渠道为准</v>
          </cell>
        </row>
        <row r="1538">
          <cell r="G1538" t="str">
            <v>HK0000302999 ISIN</v>
          </cell>
          <cell r="Y1538" t="str">
            <v>1:00 pm HKT</v>
          </cell>
          <cell r="AB1538" t="str">
            <v>1000 (USD)</v>
          </cell>
        </row>
        <row r="1539">
          <cell r="G1539" t="str">
            <v>HK0000303005 ISIN</v>
          </cell>
          <cell r="Y1539" t="str">
            <v>以实际交易渠道为准</v>
          </cell>
          <cell r="AB1539" t="str">
            <v>以实际交易渠道为准</v>
          </cell>
        </row>
        <row r="1540">
          <cell r="G1540" t="str">
            <v>HK0000303054 ISIN</v>
          </cell>
          <cell r="Y1540" t="str">
            <v>以实际交易渠道为准</v>
          </cell>
          <cell r="AB1540" t="str">
            <v>以实际交易渠道为准</v>
          </cell>
        </row>
        <row r="1541">
          <cell r="G1541" t="str">
            <v>HK0000210283 ISIN</v>
          </cell>
          <cell r="Y1541" t="str">
            <v>1:00 pm HKT</v>
          </cell>
          <cell r="AB1541" t="str">
            <v>10000 (USD)</v>
          </cell>
        </row>
        <row r="1542">
          <cell r="G1542" t="str">
            <v>HK0000210291 ISIN</v>
          </cell>
          <cell r="Y1542" t="str">
            <v>1:00 pm HKT</v>
          </cell>
          <cell r="AB1542" t="str">
            <v>1000 (USD)</v>
          </cell>
        </row>
        <row r="1543">
          <cell r="G1543" t="str">
            <v>HK0000210309 ISIN</v>
          </cell>
          <cell r="Y1543" t="str">
            <v>以实际交易渠道为准</v>
          </cell>
          <cell r="AB1543" t="str">
            <v>以实际交易渠道为准</v>
          </cell>
        </row>
        <row r="1544">
          <cell r="G1544" t="str">
            <v>HK0000326873 ISIN</v>
          </cell>
          <cell r="Y1544" t="str">
            <v>以实际交易渠道为准</v>
          </cell>
          <cell r="AB1544" t="str">
            <v>以实际交易渠道为准</v>
          </cell>
        </row>
        <row r="1545">
          <cell r="G1545" t="str">
            <v>HK0000140357 ISIN</v>
          </cell>
          <cell r="Y1545" t="str">
            <v>1:00 pm HKT</v>
          </cell>
          <cell r="AB1545" t="str">
            <v>1000 (USD)</v>
          </cell>
        </row>
        <row r="1546">
          <cell r="G1546" t="str">
            <v>HK0000206646 ISIN</v>
          </cell>
          <cell r="Y1546" t="str">
            <v>1:00 pm HKT</v>
          </cell>
          <cell r="AB1546" t="str">
            <v>1400 (USD)</v>
          </cell>
        </row>
        <row r="1547">
          <cell r="G1547" t="str">
            <v>HK0000140340 ISIN</v>
          </cell>
          <cell r="Y1547" t="str">
            <v>1:00 pm HKT</v>
          </cell>
          <cell r="AB1547" t="str">
            <v>10000 (USD)</v>
          </cell>
        </row>
        <row r="1548">
          <cell r="G1548" t="str">
            <v>HK0000277647 ISIN</v>
          </cell>
          <cell r="Y1548" t="str">
            <v>1:00 pm HKT</v>
          </cell>
          <cell r="AB1548" t="str">
            <v>1000 (USD)</v>
          </cell>
        </row>
        <row r="1549">
          <cell r="G1549" t="str">
            <v>HK0000140365 ISIN</v>
          </cell>
          <cell r="Y1549" t="str">
            <v>1:00 pm HKT</v>
          </cell>
          <cell r="AB1549" t="str">
            <v>10000 (USD)</v>
          </cell>
        </row>
        <row r="1550">
          <cell r="G1550" t="str">
            <v>HK0000345766 ISIN</v>
          </cell>
          <cell r="Y1550" t="str">
            <v>1:00 pm HKT</v>
          </cell>
          <cell r="AB1550" t="str">
            <v>1000 (USD)</v>
          </cell>
        </row>
        <row r="1551">
          <cell r="G1551" t="str">
            <v>HK0000345824 ISIN</v>
          </cell>
          <cell r="Y1551" t="str">
            <v>1:00 pm HKT</v>
          </cell>
          <cell r="AB1551" t="str">
            <v>10000 (USD)</v>
          </cell>
        </row>
        <row r="1552">
          <cell r="G1552" t="str">
            <v>HK0000345758 ISIN</v>
          </cell>
          <cell r="Y1552" t="str">
            <v>以实际交易渠道为准</v>
          </cell>
          <cell r="AB1552" t="str">
            <v>以实际交易渠道为准</v>
          </cell>
        </row>
        <row r="1553">
          <cell r="G1553" t="str">
            <v>HK0000730819 ISIN</v>
          </cell>
          <cell r="Y1553" t="str">
            <v>1:00 pm HKT</v>
          </cell>
          <cell r="AB1553" t="str">
            <v>1000 (USD)</v>
          </cell>
        </row>
        <row r="1554">
          <cell r="G1554" t="str">
            <v>HK0000730827 ISIN</v>
          </cell>
          <cell r="Y1554" t="str">
            <v>1:00 pm HKT</v>
          </cell>
          <cell r="AB1554" t="str">
            <v>10000 (USD)</v>
          </cell>
        </row>
        <row r="1555">
          <cell r="G1555" t="str">
            <v>HK0000730892 ISIN</v>
          </cell>
          <cell r="Y1555" t="str">
            <v>1:00 pm HKT</v>
          </cell>
          <cell r="AB1555" t="str">
            <v>10000 (USD)</v>
          </cell>
        </row>
        <row r="1556">
          <cell r="G1556" t="str">
            <v>HK0000122496 ISIN</v>
          </cell>
          <cell r="Y1556" t="str">
            <v>1:00 pm HKT</v>
          </cell>
          <cell r="AB1556" t="str">
            <v>1000 (USD)</v>
          </cell>
        </row>
        <row r="1557">
          <cell r="G1557" t="str">
            <v>HK0000122504 ISIN</v>
          </cell>
          <cell r="Y1557" t="str">
            <v>以实际交易渠道为准</v>
          </cell>
          <cell r="AB1557" t="str">
            <v>以实际交易渠道为准</v>
          </cell>
        </row>
        <row r="1558">
          <cell r="G1558" t="str">
            <v>HK0000206885 ISIN</v>
          </cell>
          <cell r="Y1558" t="str">
            <v>以实际交易渠道为准</v>
          </cell>
          <cell r="AB1558" t="str">
            <v>以实际交易渠道为准</v>
          </cell>
        </row>
        <row r="1559">
          <cell r="G1559" t="str">
            <v>HK0000484078 ISIN</v>
          </cell>
          <cell r="Y1559" t="str">
            <v>1:00 pm HKT</v>
          </cell>
          <cell r="AB1559" t="str">
            <v>1000 (USD)</v>
          </cell>
        </row>
        <row r="1560">
          <cell r="G1560" t="str">
            <v>HK0000484177 ISIN</v>
          </cell>
          <cell r="Y1560" t="str">
            <v>1:00 pm HKT</v>
          </cell>
          <cell r="AB1560" t="str">
            <v>10000 (USD)</v>
          </cell>
        </row>
        <row r="1561">
          <cell r="G1561" t="str">
            <v>HK0000484086 ISIN</v>
          </cell>
          <cell r="Y1561" t="str">
            <v>1:00 pm HKT</v>
          </cell>
          <cell r="AB1561" t="str">
            <v>10000 (USD)</v>
          </cell>
        </row>
        <row r="1562">
          <cell r="G1562" t="str">
            <v>HK0000484102 ISIN</v>
          </cell>
          <cell r="Y1562" t="str">
            <v>1:00 pm HKT</v>
          </cell>
          <cell r="AB1562" t="str">
            <v>10000 (USD)</v>
          </cell>
        </row>
        <row r="1563">
          <cell r="G1563" t="str">
            <v>HK0000484094 ISIN</v>
          </cell>
          <cell r="Y1563" t="str">
            <v>以实际交易渠道为准</v>
          </cell>
          <cell r="AB1563" t="str">
            <v>以实际交易渠道为准</v>
          </cell>
        </row>
        <row r="1564">
          <cell r="G1564" t="str">
            <v>HK0000153848 ISIN</v>
          </cell>
          <cell r="Y1564" t="str">
            <v>1:00 pm HKT</v>
          </cell>
          <cell r="AB1564" t="str">
            <v>10000 (USD)</v>
          </cell>
        </row>
        <row r="1565">
          <cell r="G1565" t="str">
            <v>HK0000153855 ISIN</v>
          </cell>
          <cell r="Y1565" t="str">
            <v>1:00 pm HKT</v>
          </cell>
          <cell r="AB1565" t="str">
            <v>1000 (USD)</v>
          </cell>
        </row>
        <row r="1566">
          <cell r="G1566" t="str">
            <v>HK0000206778 ISIN</v>
          </cell>
          <cell r="Y1566" t="str">
            <v>以实际交易渠道为准</v>
          </cell>
          <cell r="AB1566" t="str">
            <v>以实际交易渠道为准</v>
          </cell>
        </row>
        <row r="1567">
          <cell r="G1567" t="str">
            <v>HK0000206810 ISIN</v>
          </cell>
          <cell r="Y1567" t="str">
            <v>以实际交易渠道为准</v>
          </cell>
          <cell r="AB1567" t="str">
            <v>以实际交易渠道为准</v>
          </cell>
        </row>
        <row r="1568">
          <cell r="G1568" t="str">
            <v>HK0000441698 ISIN</v>
          </cell>
          <cell r="Y1568" t="str">
            <v>1:00 pm HKT</v>
          </cell>
          <cell r="AB1568" t="str">
            <v>1000 (USD)</v>
          </cell>
        </row>
        <row r="1569">
          <cell r="G1569" t="str">
            <v>HK0000441706 ISIN</v>
          </cell>
          <cell r="Y1569" t="str">
            <v>1:00 pm HKT</v>
          </cell>
          <cell r="AB1569" t="str">
            <v>10000 (USD)</v>
          </cell>
        </row>
        <row r="1570">
          <cell r="G1570" t="str">
            <v>HK0000441714 ISIN</v>
          </cell>
          <cell r="Y1570" t="str">
            <v>以实际交易渠道为准</v>
          </cell>
          <cell r="AB1570" t="str">
            <v>以实际交易渠道为准</v>
          </cell>
        </row>
        <row r="1571">
          <cell r="G1571" t="str">
            <v>HK0000255064 ISIN</v>
          </cell>
          <cell r="Y1571" t="str">
            <v>1:00 pm HKT</v>
          </cell>
          <cell r="AB1571" t="str">
            <v>10000 (USD)</v>
          </cell>
        </row>
        <row r="1572">
          <cell r="G1572" t="str">
            <v>HK0000074358 ISIN</v>
          </cell>
          <cell r="Y1572" t="str">
            <v>1:00 pm HKT</v>
          </cell>
          <cell r="AB1572" t="str">
            <v>8000 (HKD)</v>
          </cell>
        </row>
        <row r="1573">
          <cell r="G1573" t="str">
            <v>HK0000270907 ISIN</v>
          </cell>
          <cell r="Y1573" t="str">
            <v>1:00 pm HKT</v>
          </cell>
          <cell r="AB1573" t="str">
            <v>8500 (USD)</v>
          </cell>
        </row>
        <row r="1574">
          <cell r="G1574" t="str">
            <v>HK0000265436 ISIN</v>
          </cell>
          <cell r="Y1574" t="str">
            <v>1:00 pm HKT</v>
          </cell>
          <cell r="AB1574" t="str">
            <v>10000 (USD)</v>
          </cell>
        </row>
        <row r="1575">
          <cell r="G1575" t="str">
            <v>HK0000216736 ISIN</v>
          </cell>
          <cell r="Y1575" t="str">
            <v>1:00 pm HKT</v>
          </cell>
          <cell r="AB1575" t="str">
            <v>10000 (USD)</v>
          </cell>
        </row>
        <row r="1576">
          <cell r="G1576" t="str">
            <v>HK0000270923 ISIN</v>
          </cell>
          <cell r="Y1576" t="str">
            <v>1:00 pm HKT</v>
          </cell>
          <cell r="AB1576" t="str">
            <v>8500 (USD)</v>
          </cell>
        </row>
        <row r="1577">
          <cell r="G1577" t="str">
            <v>IE00BGSXQT33 ISIN</v>
          </cell>
          <cell r="Y1577" t="str">
            <v>1:00 pm HKT</v>
          </cell>
          <cell r="AB1577" t="str">
            <v>1000 (USD)</v>
          </cell>
        </row>
        <row r="1578">
          <cell r="G1578" t="str">
            <v>IE00BGSXQR19 ISIN</v>
          </cell>
          <cell r="Y1578" t="str">
            <v>以实际交易渠道为准</v>
          </cell>
          <cell r="AB1578" t="str">
            <v>以实际交易渠道为准</v>
          </cell>
        </row>
        <row r="1579">
          <cell r="G1579" t="str">
            <v>IE00BGSXQS26 ISIN</v>
          </cell>
          <cell r="Y1579" t="str">
            <v>以实际交易渠道为准</v>
          </cell>
          <cell r="AB1579" t="str">
            <v>以实际交易渠道为准</v>
          </cell>
        </row>
        <row r="1580">
          <cell r="G1580" t="str">
            <v>IE00B464Q616 ISIN</v>
          </cell>
          <cell r="Y1580" t="str">
            <v>1:00 pm HKT</v>
          </cell>
          <cell r="AB1580" t="str">
            <v>1000 (USD)</v>
          </cell>
        </row>
        <row r="1581">
          <cell r="G1581" t="str">
            <v>IE00BN15GC88 ISIN</v>
          </cell>
          <cell r="Y1581" t="str">
            <v>以实际交易渠道为准</v>
          </cell>
          <cell r="AB1581" t="str">
            <v>以实际交易渠道为准</v>
          </cell>
        </row>
        <row r="1582">
          <cell r="G1582" t="str">
            <v>IE00B1D7YK27 ISIN</v>
          </cell>
          <cell r="Y1582" t="str">
            <v>1:00 pm HKT</v>
          </cell>
          <cell r="AB1582" t="str">
            <v>1000 (USD)</v>
          </cell>
        </row>
        <row r="1583">
          <cell r="G1583" t="str">
            <v>IE00B193MK07 ISIN</v>
          </cell>
          <cell r="Y1583" t="str">
            <v>1:00 pm HKT</v>
          </cell>
          <cell r="AB1583" t="str">
            <v>1000 (USD)</v>
          </cell>
        </row>
        <row r="1584">
          <cell r="G1584" t="str">
            <v>IE00B11XYX59 ISIN</v>
          </cell>
          <cell r="Y1584" t="str">
            <v>1:00 pm HKT</v>
          </cell>
          <cell r="AB1584" t="str">
            <v>1000 (USD)</v>
          </cell>
        </row>
        <row r="1585">
          <cell r="G1585" t="str">
            <v>IE00B0MD9S72 ISIN</v>
          </cell>
          <cell r="Y1585" t="str">
            <v>1:00 pm HKT</v>
          </cell>
          <cell r="AB1585" t="str">
            <v>1000 (USD)</v>
          </cell>
        </row>
        <row r="1586">
          <cell r="G1586" t="str">
            <v>IE00B11XZ210 ISIN</v>
          </cell>
          <cell r="Y1586" t="str">
            <v>1:00 pm HKT</v>
          </cell>
          <cell r="AB1586" t="str">
            <v>1000 (USD)</v>
          </cell>
        </row>
        <row r="1587">
          <cell r="G1587" t="str">
            <v>IE00B0MD9M11 ISIN</v>
          </cell>
          <cell r="Y1587" t="str">
            <v>1:00 pm HKT</v>
          </cell>
          <cell r="AB1587" t="str">
            <v>1000 (USD)</v>
          </cell>
        </row>
        <row r="1588">
          <cell r="G1588" t="str">
            <v>IE00B1D7YM41 ISIN</v>
          </cell>
          <cell r="Y1588" t="str">
            <v>1:00 pm HKT</v>
          </cell>
          <cell r="AB1588" t="str">
            <v>1000 (USD)</v>
          </cell>
        </row>
        <row r="1589">
          <cell r="G1589" t="str">
            <v>IE00B193ML14 ISIN</v>
          </cell>
          <cell r="Y1589" t="str">
            <v>1:00 pm HKT</v>
          </cell>
          <cell r="AB1589" t="str">
            <v>1000 (USD)</v>
          </cell>
        </row>
        <row r="1590">
          <cell r="G1590" t="str">
            <v>IE00B65YMD51 ISIN</v>
          </cell>
          <cell r="Y1590" t="str">
            <v>1:00 pm HKT</v>
          </cell>
          <cell r="AB1590" t="str">
            <v>1000 (GBP)</v>
          </cell>
        </row>
        <row r="1591">
          <cell r="G1591" t="str">
            <v>IE00B3K7XK29 ISIN</v>
          </cell>
          <cell r="Y1591" t="str">
            <v>1:00 pm HKT</v>
          </cell>
          <cell r="AB1591" t="str">
            <v>1000 (USD)</v>
          </cell>
        </row>
        <row r="1592">
          <cell r="G1592" t="str">
            <v>IE00B2R34T20 ISIN</v>
          </cell>
          <cell r="Y1592" t="str">
            <v>1:00 pm HKT</v>
          </cell>
          <cell r="AB1592" t="str">
            <v>1000 (USD)</v>
          </cell>
        </row>
        <row r="1593">
          <cell r="G1593" t="str">
            <v>IE00B11XZ657 ISIN</v>
          </cell>
          <cell r="Y1593" t="str">
            <v>1:00 pm HKT</v>
          </cell>
          <cell r="AB1593" t="str">
            <v>1000 (USD)</v>
          </cell>
        </row>
        <row r="1594">
          <cell r="G1594" t="str">
            <v>IE00B0MD9N28 ISIN</v>
          </cell>
          <cell r="Y1594" t="str">
            <v>1:00 pm HKT</v>
          </cell>
          <cell r="AB1594" t="str">
            <v>1000 (USD)</v>
          </cell>
        </row>
        <row r="1595">
          <cell r="G1595" t="str">
            <v>IE00BD8DFW88 ISIN</v>
          </cell>
          <cell r="Y1595" t="str">
            <v>1:00 pm HKT</v>
          </cell>
          <cell r="AB1595" t="str">
            <v>1500 (AUD)</v>
          </cell>
        </row>
        <row r="1596">
          <cell r="G1596" t="str">
            <v>IE00B84J9L26 ISIN</v>
          </cell>
          <cell r="Y1596" t="str">
            <v>1:00 pm HKT</v>
          </cell>
          <cell r="AB1596" t="str">
            <v>1000 (EUR)</v>
          </cell>
        </row>
        <row r="1597">
          <cell r="G1597" t="str">
            <v>IE00B8N0MW85 ISIN</v>
          </cell>
          <cell r="Y1597" t="str">
            <v>1:00 pm HKT</v>
          </cell>
          <cell r="AB1597" t="str">
            <v>1000 (EUR)</v>
          </cell>
        </row>
        <row r="1598">
          <cell r="G1598" t="str">
            <v>IE00BF01VX72 ISIN</v>
          </cell>
          <cell r="Y1598" t="str">
            <v>1:00 pm HKT</v>
          </cell>
          <cell r="AB1598" t="str">
            <v>1000 (GBP)</v>
          </cell>
        </row>
        <row r="1599">
          <cell r="G1599" t="str">
            <v>IE00B92ZW543 ISIN</v>
          </cell>
          <cell r="Y1599" t="str">
            <v>1:00 pm HKT</v>
          </cell>
          <cell r="AB1599" t="str">
            <v>8000 (HKD)</v>
          </cell>
        </row>
        <row r="1600">
          <cell r="G1600" t="str">
            <v>IE00BD0B0257 ISIN</v>
          </cell>
          <cell r="Y1600" t="str">
            <v>1:00 pm HKT</v>
          </cell>
          <cell r="AB1600" t="str">
            <v>120000 (USD)</v>
          </cell>
        </row>
        <row r="1601">
          <cell r="G1601" t="str">
            <v>IE000WYGJ8R2 ISIN</v>
          </cell>
          <cell r="Y1601" t="str">
            <v>1:00 pm HKT</v>
          </cell>
          <cell r="AB1601" t="str">
            <v>100000 (JPY)</v>
          </cell>
        </row>
        <row r="1602">
          <cell r="G1602" t="str">
            <v>IE00B8W6D244 ISIN</v>
          </cell>
          <cell r="Y1602" t="str">
            <v>1:00 pm HKT</v>
          </cell>
          <cell r="AB1602" t="str">
            <v>8000 (CNY)</v>
          </cell>
        </row>
        <row r="1603">
          <cell r="G1603" t="str">
            <v>IE00B91RQ825 ISIN</v>
          </cell>
          <cell r="Y1603" t="str">
            <v>1:00 pm HKT</v>
          </cell>
          <cell r="AB1603" t="str">
            <v>1500 (SGD)</v>
          </cell>
        </row>
        <row r="1604">
          <cell r="G1604" t="str">
            <v>IE00B9HH6X13 ISIN</v>
          </cell>
          <cell r="Y1604" t="str">
            <v>1:00 pm HKT</v>
          </cell>
          <cell r="AB1604" t="str">
            <v>1500 (SGD)</v>
          </cell>
        </row>
        <row r="1605">
          <cell r="G1605" t="str">
            <v>IE00B7KFL990 ISIN</v>
          </cell>
          <cell r="Y1605" t="str">
            <v>1:00 pm HKT</v>
          </cell>
          <cell r="AB1605" t="str">
            <v>1000 (USD)</v>
          </cell>
        </row>
        <row r="1606">
          <cell r="G1606" t="str">
            <v>IE00B8K7V925 ISIN</v>
          </cell>
          <cell r="Y1606" t="str">
            <v>1:00 pm HKT</v>
          </cell>
          <cell r="AB1606" t="str">
            <v>1000 (USD)</v>
          </cell>
        </row>
        <row r="1607">
          <cell r="G1607" t="str">
            <v>IE00B11XZ988 ISIN</v>
          </cell>
          <cell r="Y1607" t="str">
            <v>1:00 pm HKT</v>
          </cell>
          <cell r="AB1607" t="str">
            <v>1000 (USD)</v>
          </cell>
        </row>
        <row r="1608">
          <cell r="G1608" t="str">
            <v>IE00B0M2Y900 ISIN</v>
          </cell>
          <cell r="Y1608" t="str">
            <v>1:00 pm HKT</v>
          </cell>
          <cell r="AB1608" t="str">
            <v>1000 (USD)</v>
          </cell>
        </row>
        <row r="1609">
          <cell r="G1609" t="str">
            <v>IE00B11XZ871 ISIN</v>
          </cell>
          <cell r="Y1609" t="str">
            <v>1:00 pm HKT</v>
          </cell>
          <cell r="AB1609" t="str">
            <v>1000 (USD)</v>
          </cell>
        </row>
        <row r="1610">
          <cell r="G1610" t="str">
            <v>IE00B193MN38 ISIN</v>
          </cell>
          <cell r="Y1610" t="str">
            <v>以实际交易渠道为准</v>
          </cell>
          <cell r="AB1610" t="str">
            <v>以实际交易渠道为准</v>
          </cell>
        </row>
        <row r="1611">
          <cell r="G1611" t="str">
            <v>HK0000584737 ISIN</v>
          </cell>
          <cell r="Y1611" t="str">
            <v>11:00 am HKT</v>
          </cell>
          <cell r="AB1611" t="str">
            <v>1000 (USD)</v>
          </cell>
        </row>
        <row r="1612">
          <cell r="G1612" t="str">
            <v>HK0000584752 ISIN</v>
          </cell>
          <cell r="Y1612" t="str">
            <v>11:00 am HKT</v>
          </cell>
          <cell r="AB1612" t="str">
            <v>1000 (USD)</v>
          </cell>
        </row>
        <row r="1613">
          <cell r="G1613" t="str">
            <v>HK0000584778 ISIN</v>
          </cell>
          <cell r="Y1613" t="str">
            <v>11:00 am HKT</v>
          </cell>
          <cell r="AB1613" t="str">
            <v>1000 (USD)</v>
          </cell>
        </row>
        <row r="1614">
          <cell r="G1614" t="str">
            <v>HK0000478872 ISIN</v>
          </cell>
          <cell r="Y1614" t="str">
            <v>11:00 am HKT</v>
          </cell>
          <cell r="AB1614" t="str">
            <v>以实际交易渠道为准</v>
          </cell>
        </row>
        <row r="1615">
          <cell r="G1615" t="str">
            <v>HK0000478930 ISIN</v>
          </cell>
          <cell r="Y1615" t="str">
            <v>11:00 am HKT</v>
          </cell>
          <cell r="AB1615" t="str">
            <v>8000 (USD)</v>
          </cell>
        </row>
        <row r="1616">
          <cell r="G1616" t="str">
            <v>HK0000447943 ISIN</v>
          </cell>
          <cell r="Y1616" t="str">
            <v>1:00 pm HKT</v>
          </cell>
          <cell r="AB1616" t="str">
            <v>以实际交易渠道为准</v>
          </cell>
        </row>
        <row r="1617">
          <cell r="G1617" t="str">
            <v>HK0000447950 ISIN</v>
          </cell>
          <cell r="Y1617" t="str">
            <v>1:00 pm HKT</v>
          </cell>
          <cell r="AB1617" t="str">
            <v>1000 (USD)</v>
          </cell>
        </row>
        <row r="1618">
          <cell r="G1618" t="str">
            <v>HK0000447968 ISIN</v>
          </cell>
          <cell r="Y1618" t="str">
            <v>1:00 pm HKT</v>
          </cell>
          <cell r="AB1618" t="str">
            <v>以实际交易渠道为准</v>
          </cell>
        </row>
        <row r="1619">
          <cell r="G1619" t="str">
            <v>HK0000447976 ISIN</v>
          </cell>
          <cell r="Y1619" t="str">
            <v>1:00 pm HKT</v>
          </cell>
          <cell r="AB1619" t="str">
            <v>以实际交易渠道为准</v>
          </cell>
        </row>
        <row r="1620">
          <cell r="G1620" t="str">
            <v>HK0000448107 ISIN</v>
          </cell>
          <cell r="Y1620" t="str">
            <v>1:00 pm HKT</v>
          </cell>
          <cell r="AB1620" t="str">
            <v>以实际交易渠道为准</v>
          </cell>
        </row>
        <row r="1621">
          <cell r="G1621" t="str">
            <v>HK0000448115 ISIN</v>
          </cell>
          <cell r="Y1621" t="str">
            <v>1:00 pm HKT</v>
          </cell>
          <cell r="AB1621" t="str">
            <v>以实际交易渠道为准</v>
          </cell>
        </row>
        <row r="1622">
          <cell r="G1622" t="str">
            <v>HK0000448149 ISIN</v>
          </cell>
          <cell r="Y1622" t="str">
            <v>1:00 pm HKT</v>
          </cell>
          <cell r="AB1622" t="str">
            <v>以实际交易渠道为准</v>
          </cell>
        </row>
        <row r="1623">
          <cell r="G1623" t="str">
            <v>HK0000896388 ISIN</v>
          </cell>
          <cell r="Y1623" t="str">
            <v>以实际交易渠道为准</v>
          </cell>
          <cell r="AB1623" t="str">
            <v>6500 (USD)</v>
          </cell>
        </row>
        <row r="1624">
          <cell r="G1624" t="str">
            <v>HK0000896420 ISIN</v>
          </cell>
          <cell r="Y1624" t="str">
            <v>以实际交易渠道为准</v>
          </cell>
          <cell r="AB1624" t="str">
            <v>以实际交易渠道为准</v>
          </cell>
        </row>
        <row r="1625">
          <cell r="G1625" t="str">
            <v>HK0000896446 ISIN</v>
          </cell>
          <cell r="Y1625" t="str">
            <v>以实际交易渠道为准</v>
          </cell>
          <cell r="AB1625" t="str">
            <v>以实际交易渠道为准</v>
          </cell>
        </row>
        <row r="1626">
          <cell r="G1626" t="str">
            <v>HK0000896511 ISIN</v>
          </cell>
          <cell r="Y1626" t="str">
            <v>以实际交易渠道为准</v>
          </cell>
          <cell r="AB1626" t="str">
            <v>以实际交易渠道为准</v>
          </cell>
        </row>
        <row r="1627">
          <cell r="G1627" t="str">
            <v>HK0000720810 ISIN</v>
          </cell>
          <cell r="Y1627" t="str">
            <v>以实际交易渠道为准</v>
          </cell>
          <cell r="AB1627" t="str">
            <v>以实际交易渠道为准</v>
          </cell>
        </row>
        <row r="1628">
          <cell r="G1628" t="str">
            <v>HK0000720752 ISIN</v>
          </cell>
          <cell r="Y1628" t="str">
            <v>以实际交易渠道为准</v>
          </cell>
          <cell r="AB1628" t="str">
            <v>以实际交易渠道为准</v>
          </cell>
        </row>
        <row r="1629">
          <cell r="G1629" t="str">
            <v>HK0000720786 ISIN</v>
          </cell>
          <cell r="Y1629" t="str">
            <v>2:00 pm HKT</v>
          </cell>
          <cell r="AB1629" t="str">
            <v>150 (USD)</v>
          </cell>
        </row>
        <row r="1630">
          <cell r="G1630" t="str">
            <v>LU1676121723 ISIN</v>
          </cell>
          <cell r="Y1630" t="str">
            <v>1:00 pm HKT</v>
          </cell>
          <cell r="AB1630" t="str">
            <v>1000 (USD)</v>
          </cell>
        </row>
        <row r="1631">
          <cell r="G1631" t="str">
            <v>LU1670770301 ISIN</v>
          </cell>
          <cell r="Y1631" t="str">
            <v>以实际交易渠道为准</v>
          </cell>
          <cell r="AB1631" t="str">
            <v>以实际交易渠道为准</v>
          </cell>
        </row>
        <row r="1632">
          <cell r="G1632" t="str">
            <v>LU0143551892 ISIN</v>
          </cell>
          <cell r="Y1632" t="str">
            <v>1:00 pm HKT</v>
          </cell>
          <cell r="AB1632" t="str">
            <v>1000 (USD)</v>
          </cell>
        </row>
        <row r="1633">
          <cell r="G1633" t="str">
            <v>LU1670770640 ISIN</v>
          </cell>
          <cell r="Y1633" t="str">
            <v>1:00 pm HKT</v>
          </cell>
          <cell r="AB1633" t="str">
            <v>1000 (USD)</v>
          </cell>
        </row>
        <row r="1634">
          <cell r="G1634" t="str">
            <v>LU0174119429 ISIN</v>
          </cell>
          <cell r="Y1634" t="str">
            <v>1:00 pm HKT</v>
          </cell>
          <cell r="AB1634" t="str">
            <v>1000 (USD)</v>
          </cell>
        </row>
        <row r="1635">
          <cell r="G1635" t="str">
            <v>IE0030016467 ISIN</v>
          </cell>
          <cell r="Y1635" t="str">
            <v>1:00 pm HKT</v>
          </cell>
          <cell r="AB1635" t="str">
            <v>670 (GBP)</v>
          </cell>
        </row>
        <row r="1636">
          <cell r="G1636" t="str">
            <v>IE0030016244 ISIN</v>
          </cell>
          <cell r="Y1636" t="str">
            <v>1:00 pm HKT</v>
          </cell>
          <cell r="AB1636" t="str">
            <v>1000 (USD)</v>
          </cell>
        </row>
        <row r="1637">
          <cell r="G1637" t="str">
            <v>IE0004851352 ISIN</v>
          </cell>
          <cell r="Y1637" t="str">
            <v>1:00 pm HKT</v>
          </cell>
          <cell r="AB1637" t="str">
            <v>800 (EUR)</v>
          </cell>
        </row>
        <row r="1638">
          <cell r="G1638" t="str">
            <v>IE0000931182 ISIN</v>
          </cell>
          <cell r="Y1638" t="str">
            <v>1:00 pm HKT</v>
          </cell>
          <cell r="AB1638" t="str">
            <v>1000 (USD)</v>
          </cell>
        </row>
        <row r="1639">
          <cell r="G1639" t="str">
            <v>IE0000830236 ISIN</v>
          </cell>
          <cell r="Y1639" t="str">
            <v>1:00 pm HKT</v>
          </cell>
          <cell r="AB1639" t="str">
            <v>1000 (USD)</v>
          </cell>
        </row>
        <row r="1640">
          <cell r="G1640" t="str">
            <v>IE0004868604 ISIN</v>
          </cell>
          <cell r="Y1640" t="str">
            <v>1:00 pm HKT</v>
          </cell>
          <cell r="AB1640" t="str">
            <v>800 (EUR)</v>
          </cell>
        </row>
        <row r="1641">
          <cell r="G1641" t="str">
            <v>IE0000830129 ISIN</v>
          </cell>
          <cell r="Y1641" t="str">
            <v>1:00 pm HKT</v>
          </cell>
          <cell r="AB1641" t="str">
            <v>1000 (USD)</v>
          </cell>
        </row>
        <row r="1642">
          <cell r="G1642" t="str">
            <v>IE0000829451 ISIN</v>
          </cell>
          <cell r="Y1642" t="str">
            <v>1:00 pm HKT</v>
          </cell>
          <cell r="AB1642" t="str">
            <v>1000 (USD)</v>
          </cell>
        </row>
        <row r="1643">
          <cell r="G1643" t="str">
            <v>IE0004866889 ISIN</v>
          </cell>
          <cell r="Y1643" t="str">
            <v>1:00 pm HKT</v>
          </cell>
          <cell r="AB1643" t="str">
            <v>800 (EUR)</v>
          </cell>
        </row>
        <row r="1644">
          <cell r="G1644" t="str">
            <v>IE00B3YQ0H18 ISIN</v>
          </cell>
          <cell r="Y1644" t="str">
            <v>1:00 pm HKT</v>
          </cell>
          <cell r="AB1644" t="str">
            <v>1000 (GBP)</v>
          </cell>
        </row>
        <row r="1645">
          <cell r="G1645" t="str">
            <v>IE00B4YN5X00 ISIN</v>
          </cell>
          <cell r="Y1645" t="str">
            <v>1:00 pm HKT</v>
          </cell>
          <cell r="AB1645" t="str">
            <v>8000 (HKD)</v>
          </cell>
        </row>
        <row r="1646">
          <cell r="G1646" t="str">
            <v>IE0000829238 ISIN</v>
          </cell>
          <cell r="Y1646" t="str">
            <v>1:00 pm HKT</v>
          </cell>
          <cell r="AB1646" t="str">
            <v>1000 (USD)</v>
          </cell>
        </row>
        <row r="1647">
          <cell r="G1647" t="str">
            <v>IE0004851808 ISIN</v>
          </cell>
          <cell r="Y1647" t="str">
            <v>以实际交易渠道为准</v>
          </cell>
          <cell r="AB1647" t="str">
            <v>以实际交易渠道为准</v>
          </cell>
        </row>
        <row r="1648">
          <cell r="G1648" t="str">
            <v>IE0033156484 ISIN</v>
          </cell>
          <cell r="Y1648" t="str">
            <v>1:00 pm HKT</v>
          </cell>
          <cell r="AB1648" t="str">
            <v>1000 (GBP)</v>
          </cell>
        </row>
        <row r="1649">
          <cell r="G1649" t="str">
            <v>IE0000835953 ISIN</v>
          </cell>
          <cell r="Y1649" t="str">
            <v>1:00 pm HKT</v>
          </cell>
          <cell r="AB1649" t="str">
            <v>1000 (USD)</v>
          </cell>
        </row>
        <row r="1650">
          <cell r="G1650" t="str">
            <v>IE00BFM0MX98 ISIN</v>
          </cell>
          <cell r="Y1650" t="str">
            <v>1:00 pm HKT</v>
          </cell>
          <cell r="AB1650" t="str">
            <v>1500 (AUD)</v>
          </cell>
        </row>
        <row r="1651">
          <cell r="G1651" t="str">
            <v>IE00BFM0MT52 ISIN</v>
          </cell>
          <cell r="Y1651" t="str">
            <v>1:00 pm HKT</v>
          </cell>
          <cell r="AB1651" t="str">
            <v>1000 (GBP)</v>
          </cell>
        </row>
        <row r="1652">
          <cell r="G1652" t="str">
            <v>IE00BFM0MQ22 ISIN</v>
          </cell>
          <cell r="Y1652" t="str">
            <v>1:00 pm HKT</v>
          </cell>
          <cell r="AB1652" t="str">
            <v>1000 (USD)</v>
          </cell>
        </row>
        <row r="1653">
          <cell r="G1653" t="str">
            <v>IE00BFM0L657 ISIN</v>
          </cell>
          <cell r="Y1653" t="str">
            <v>1:00 pm HKT</v>
          </cell>
          <cell r="AB1653" t="str">
            <v>1000 (GBP)</v>
          </cell>
        </row>
        <row r="1654">
          <cell r="G1654" t="str">
            <v>IE00BFM0KR98 ISIN</v>
          </cell>
          <cell r="Y1654" t="str">
            <v>1:00 pm HKT</v>
          </cell>
          <cell r="AB1654" t="str">
            <v>8000 (HKD)</v>
          </cell>
        </row>
        <row r="1655">
          <cell r="G1655" t="str">
            <v>IE00BFM0L210 ISIN</v>
          </cell>
          <cell r="Y1655" t="str">
            <v>1:00 pm HKT</v>
          </cell>
          <cell r="AB1655" t="str">
            <v>1000 (USD)</v>
          </cell>
        </row>
        <row r="1656">
          <cell r="G1656" t="str">
            <v>LU0011890851 ISIN</v>
          </cell>
          <cell r="Y1656" t="str">
            <v>1:00 pm HKT</v>
          </cell>
          <cell r="AB1656" t="str">
            <v>2500 (USD)</v>
          </cell>
        </row>
        <row r="1657">
          <cell r="G1657" t="str">
            <v>LU0327786744 ISIN</v>
          </cell>
          <cell r="Y1657" t="str">
            <v>1:00 pm HKT</v>
          </cell>
          <cell r="AB1657" t="str">
            <v>2500 (USD)</v>
          </cell>
        </row>
        <row r="1658">
          <cell r="G1658" t="str">
            <v>LU0070992663 ISIN</v>
          </cell>
          <cell r="Y1658" t="str">
            <v>1:00 pm HKT</v>
          </cell>
          <cell r="AB1658" t="str">
            <v>2500 (USD)</v>
          </cell>
        </row>
        <row r="1659">
          <cell r="G1659" t="str">
            <v>LU0209158467 ISIN</v>
          </cell>
          <cell r="Y1659" t="str">
            <v>1:00 pm HKT</v>
          </cell>
          <cell r="AB1659" t="str">
            <v>2500 (USD)</v>
          </cell>
        </row>
        <row r="1660">
          <cell r="G1660" t="str">
            <v>LU0011889929 ISIN</v>
          </cell>
          <cell r="Y1660" t="str">
            <v>1:00 pm HKT</v>
          </cell>
          <cell r="AB1660" t="str">
            <v>2500 (USD)</v>
          </cell>
        </row>
        <row r="1661">
          <cell r="G1661" t="str">
            <v>LU0976556935 ISIN</v>
          </cell>
          <cell r="Y1661" t="str">
            <v>1:00 pm HKT</v>
          </cell>
          <cell r="AB1661" t="str">
            <v>2500 (USD)</v>
          </cell>
        </row>
        <row r="1662">
          <cell r="G1662" t="str">
            <v>LU0011890265 ISIN</v>
          </cell>
          <cell r="Y1662" t="str">
            <v>1:00 pm HKT</v>
          </cell>
          <cell r="AB1662" t="str">
            <v>2500 (USD)</v>
          </cell>
        </row>
        <row r="1663">
          <cell r="G1663" t="str">
            <v>LU0088927925 ISIN</v>
          </cell>
          <cell r="Y1663" t="str">
            <v>1:00 pm HKT</v>
          </cell>
          <cell r="AB1663" t="str">
            <v>2500 (EUR)</v>
          </cell>
        </row>
        <row r="1664">
          <cell r="G1664" t="str">
            <v>LU0088927925 ISIN</v>
          </cell>
          <cell r="Y1664" t="str">
            <v>1:00 pm HKT</v>
          </cell>
          <cell r="AB1664" t="str">
            <v>2500 (USD)</v>
          </cell>
        </row>
        <row r="1665">
          <cell r="G1665" t="str">
            <v>LU0046217351 ISIN</v>
          </cell>
          <cell r="Y1665" t="str">
            <v>1:00 pm HKT</v>
          </cell>
          <cell r="AB1665" t="str">
            <v>2500 (EUR)</v>
          </cell>
        </row>
        <row r="1666">
          <cell r="G1666" t="str">
            <v>IE00B775H168 ISIN</v>
          </cell>
          <cell r="Y1666" t="str">
            <v>1:00 pm HKT</v>
          </cell>
          <cell r="AB1666" t="str">
            <v>1000 (HKD)</v>
          </cell>
        </row>
        <row r="1667">
          <cell r="G1667" t="str">
            <v>IE0004445015 ISIN</v>
          </cell>
          <cell r="Y1667" t="str">
            <v>1:00 pm HKT</v>
          </cell>
          <cell r="AB1667" t="str">
            <v>1000 (USD)</v>
          </cell>
        </row>
        <row r="1668">
          <cell r="G1668" t="str">
            <v>IE00B7KXQ091 ISIN</v>
          </cell>
          <cell r="Y1668" t="str">
            <v>1:00 pm HKT</v>
          </cell>
          <cell r="AB1668" t="str">
            <v>1000 (USD)</v>
          </cell>
        </row>
        <row r="1669">
          <cell r="G1669" t="str">
            <v>IE0009355771 ISIN</v>
          </cell>
          <cell r="Y1669" t="str">
            <v>1:00 pm HKT</v>
          </cell>
          <cell r="AB1669" t="str">
            <v>1000 (USD)</v>
          </cell>
        </row>
        <row r="1670">
          <cell r="G1670" t="str">
            <v>IE00BHC8SV77 ISIN</v>
          </cell>
          <cell r="Y1670" t="str">
            <v>1:00 pm HKT</v>
          </cell>
          <cell r="AB1670" t="str">
            <v>1500 (AUD)</v>
          </cell>
        </row>
        <row r="1671">
          <cell r="G1671" t="str">
            <v>IE00B5949003 ISIN</v>
          </cell>
          <cell r="Y1671" t="str">
            <v>1:00 pm HKT</v>
          </cell>
          <cell r="AB1671" t="str">
            <v>8000 (HKD)</v>
          </cell>
        </row>
        <row r="1672">
          <cell r="G1672" t="str">
            <v>IE0009356076 ISIN</v>
          </cell>
          <cell r="Y1672" t="str">
            <v>1:00 pm HKT</v>
          </cell>
          <cell r="AB1672" t="str">
            <v>1000 (USD)</v>
          </cell>
        </row>
        <row r="1673">
          <cell r="G1673" t="str">
            <v>IE0004445239 ISIN</v>
          </cell>
          <cell r="Y1673" t="str">
            <v>1:00 pm HKT</v>
          </cell>
          <cell r="AB1673" t="str">
            <v>1000 (USD)</v>
          </cell>
        </row>
        <row r="1674">
          <cell r="G1674" t="str">
            <v>IE0009354923 ISIN</v>
          </cell>
          <cell r="Y1674" t="str">
            <v>1:00 pm HKT</v>
          </cell>
          <cell r="AB1674" t="str">
            <v>1000 (USD)</v>
          </cell>
        </row>
        <row r="1675">
          <cell r="G1675" t="str">
            <v>LU1254412205 ISIN</v>
          </cell>
          <cell r="Y1675" t="str">
            <v>1:00 pm HKT</v>
          </cell>
          <cell r="AB1675" t="str">
            <v>1000 (USD)</v>
          </cell>
        </row>
        <row r="1676">
          <cell r="G1676" t="str">
            <v>LU2675281013 ISIN</v>
          </cell>
          <cell r="Y1676" t="str">
            <v>1:00 pm HKT</v>
          </cell>
          <cell r="AB1676" t="str">
            <v>1000 (USD)</v>
          </cell>
        </row>
        <row r="1677">
          <cell r="G1677" t="str">
            <v>LU2675281104 ISIN</v>
          </cell>
          <cell r="Y1677" t="str">
            <v>1:00 pm HKT</v>
          </cell>
          <cell r="AB1677" t="str">
            <v>1000 (USD)</v>
          </cell>
        </row>
        <row r="1678">
          <cell r="G1678" t="str">
            <v>LU1254412114 ISIN</v>
          </cell>
          <cell r="Y1678" t="str">
            <v>1:00 pm HKT</v>
          </cell>
          <cell r="AB1678" t="str">
            <v>1000 (USD)</v>
          </cell>
        </row>
        <row r="1679">
          <cell r="Y1679" t="str">
            <v>以实际交易渠道为准</v>
          </cell>
          <cell r="AB1679" t="str">
            <v>以实际交易渠道为准</v>
          </cell>
        </row>
        <row r="1680">
          <cell r="Y1680" t="str">
            <v>以实际交易渠道为准</v>
          </cell>
          <cell r="AB1680" t="str">
            <v>以实际交易渠道为准</v>
          </cell>
        </row>
        <row r="1681">
          <cell r="Y1681" t="str">
            <v>以实际交易渠道为准</v>
          </cell>
          <cell r="AB1681" t="str">
            <v>以实际交易渠道为准</v>
          </cell>
        </row>
        <row r="1682">
          <cell r="Y1682" t="str">
            <v>以实际交易渠道为准</v>
          </cell>
          <cell r="AB1682" t="str">
            <v>以实际交易渠道为准</v>
          </cell>
        </row>
        <row r="1683">
          <cell r="Y1683" t="str">
            <v>以实际交易渠道为准</v>
          </cell>
          <cell r="AB1683" t="str">
            <v>以实际交易渠道为准</v>
          </cell>
        </row>
        <row r="1684">
          <cell r="Y1684" t="str">
            <v>以实际交易渠道为准</v>
          </cell>
          <cell r="AB1684" t="str">
            <v>以实际交易渠道为准</v>
          </cell>
        </row>
        <row r="1685">
          <cell r="Y1685" t="str">
            <v>以实际交易渠道为准</v>
          </cell>
          <cell r="AB1685" t="str">
            <v>以实际交易渠道为准</v>
          </cell>
        </row>
        <row r="1686">
          <cell r="Y1686" t="str">
            <v>以实际交易渠道为准</v>
          </cell>
          <cell r="AB1686" t="str">
            <v>以实际交易渠道为准</v>
          </cell>
        </row>
        <row r="1687">
          <cell r="Y1687" t="str">
            <v>以实际交易渠道为准</v>
          </cell>
          <cell r="AB1687" t="str">
            <v>以实际交易渠道为准</v>
          </cell>
        </row>
        <row r="1688">
          <cell r="Y1688" t="str">
            <v>以实际交易渠道为准</v>
          </cell>
          <cell r="AB1688" t="str">
            <v>以实际交易渠道为准</v>
          </cell>
        </row>
        <row r="1689">
          <cell r="Y1689" t="str">
            <v>以实际交易渠道为准</v>
          </cell>
          <cell r="AB1689" t="str">
            <v>以实际交易渠道为准</v>
          </cell>
        </row>
        <row r="1690">
          <cell r="Y1690" t="str">
            <v>以实际交易渠道为准</v>
          </cell>
          <cell r="AB1690" t="str">
            <v>以实际交易渠道为准</v>
          </cell>
        </row>
        <row r="1691">
          <cell r="Y1691" t="str">
            <v>1:00 pm HKT</v>
          </cell>
          <cell r="AB1691" t="str">
            <v>1000 (USD)</v>
          </cell>
        </row>
        <row r="1692">
          <cell r="Y1692" t="str">
            <v>1:00 pm HKT</v>
          </cell>
          <cell r="AB1692" t="str">
            <v>8000 (HKD)</v>
          </cell>
        </row>
        <row r="1693">
          <cell r="Y1693" t="str">
            <v>以实际交易渠道为准</v>
          </cell>
          <cell r="AB1693" t="str">
            <v>以实际交易渠道为准</v>
          </cell>
        </row>
        <row r="1694">
          <cell r="G1694" t="str">
            <v>HK0000772993 ISIN</v>
          </cell>
          <cell r="Y1694" t="str">
            <v>2:00 pm HKT</v>
          </cell>
          <cell r="AB1694" t="str">
            <v>1000 (HKD)</v>
          </cell>
        </row>
        <row r="1695">
          <cell r="G1695" t="str">
            <v>HK0000773033 ISIN</v>
          </cell>
          <cell r="Y1695" t="str">
            <v>前1日1:00 pm HKT</v>
          </cell>
          <cell r="AB1695" t="str">
            <v>8000 (USD)</v>
          </cell>
        </row>
        <row r="1696">
          <cell r="G1696" t="str">
            <v>HK0000369196 ISIN</v>
          </cell>
          <cell r="Y1696" t="str">
            <v>1:00 pm HKT</v>
          </cell>
          <cell r="AB1696" t="str">
            <v>1000 (USD)</v>
          </cell>
        </row>
        <row r="1697">
          <cell r="G1697" t="str">
            <v>HK0000369188 ISIN</v>
          </cell>
          <cell r="Y1697" t="str">
            <v>1:00 pm HKT</v>
          </cell>
          <cell r="AB1697" t="str">
            <v>8000 (HKD)</v>
          </cell>
        </row>
        <row r="1698">
          <cell r="G1698" t="str">
            <v>HK0000857273 ISIN</v>
          </cell>
          <cell r="Y1698" t="str">
            <v>2:00 pm HKT</v>
          </cell>
          <cell r="AB1698" t="str">
            <v>150 (USD)</v>
          </cell>
        </row>
        <row r="1699">
          <cell r="G1699" t="str">
            <v>HK0000857299 ISIN</v>
          </cell>
          <cell r="Y1699" t="str">
            <v>前1日1:00 pm HKT</v>
          </cell>
          <cell r="AB1699" t="str">
            <v>1000 (USD)</v>
          </cell>
        </row>
        <row r="1700">
          <cell r="Y1700" t="str">
            <v>1:00 pm HKT</v>
          </cell>
          <cell r="AB1700" t="str">
            <v>1000 (HKD)</v>
          </cell>
        </row>
        <row r="1701">
          <cell r="Y1701" t="str">
            <v>1:00 pm HKT</v>
          </cell>
          <cell r="AB1701" t="str">
            <v>1000 (CNY)</v>
          </cell>
        </row>
        <row r="1702">
          <cell r="Y1702" t="str">
            <v>1:00 pm HKT</v>
          </cell>
          <cell r="AB1702" t="str">
            <v>150 (USD)</v>
          </cell>
        </row>
        <row r="1703">
          <cell r="G1703" t="str">
            <v>LU1550201484 ISIN</v>
          </cell>
          <cell r="Y1703" t="str">
            <v>1:00 pm HKT</v>
          </cell>
          <cell r="AB1703" t="str">
            <v>200000 (USD)</v>
          </cell>
        </row>
        <row r="1704">
          <cell r="G1704" t="str">
            <v>LU1550201724 ISIN</v>
          </cell>
          <cell r="Y1704" t="str">
            <v>以实际交易渠道为准</v>
          </cell>
          <cell r="AB1704" t="str">
            <v>以实际交易渠道为准</v>
          </cell>
        </row>
        <row r="1705">
          <cell r="G1705" t="str">
            <v>LU2710798344 ISIN</v>
          </cell>
          <cell r="Y1705" t="str">
            <v>1:00 pm HKT</v>
          </cell>
          <cell r="AB1705" t="str">
            <v>1400 (USD)</v>
          </cell>
        </row>
        <row r="1706">
          <cell r="G1706" t="str">
            <v>LU2710802476 ISIN</v>
          </cell>
          <cell r="Y1706" t="str">
            <v>1:00 pm HKT</v>
          </cell>
          <cell r="AB1706" t="str">
            <v>11000 (USD)</v>
          </cell>
        </row>
        <row r="1707">
          <cell r="G1707" t="str">
            <v>LU2710802120 ISIN</v>
          </cell>
          <cell r="Y1707" t="str">
            <v>1:00 pm HKT</v>
          </cell>
          <cell r="AB1707" t="str">
            <v>11000 (USD)</v>
          </cell>
        </row>
        <row r="1708">
          <cell r="G1708" t="str">
            <v>LU1550201567 ISIN</v>
          </cell>
          <cell r="Y1708" t="str">
            <v>以实际交易渠道为准</v>
          </cell>
          <cell r="AB1708" t="str">
            <v>以实际交易渠道为准</v>
          </cell>
        </row>
        <row r="1709">
          <cell r="G1709" t="str">
            <v>LU1550201641 ISIN</v>
          </cell>
          <cell r="Y1709" t="str">
            <v>以实际交易渠道为准</v>
          </cell>
          <cell r="AB1709" t="str">
            <v>以实际交易渠道为准</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Set>
  </externalBook>
</externalLink>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L393"/>
  <sheetViews>
    <sheetView zoomScale="70" zoomScaleNormal="70" workbookViewId="0">
      <selection activeCell="D16" sqref="D16"/>
    </sheetView>
  </sheetViews>
  <sheetFormatPr defaultColWidth="9" defaultRowHeight="12.75"/>
  <cols>
    <col min="1" max="1" width="19.140625" style="24" customWidth="1"/>
    <col min="2" max="2" width="33.42578125" style="25" customWidth="1"/>
    <col min="3" max="3" width="21.7109375" style="25" customWidth="1"/>
    <col min="4" max="4" width="28.42578125" style="25" customWidth="1"/>
    <col min="5" max="5" width="32.7109375" style="25" customWidth="1"/>
    <col min="6" max="6" width="30.85546875" style="25" customWidth="1"/>
    <col min="7" max="7" width="30.7109375" style="25" customWidth="1"/>
    <col min="8" max="8" width="10.5703125" style="24" bestFit="1" customWidth="1"/>
    <col min="9" max="16384" width="9" style="24"/>
  </cols>
  <sheetData>
    <row r="1" spans="1:12" s="22" customFormat="1" ht="66.75" customHeight="1">
      <c r="B1" s="108"/>
      <c r="C1" s="112" t="s">
        <v>12342</v>
      </c>
      <c r="D1" s="108"/>
      <c r="E1" s="108"/>
      <c r="F1" s="108"/>
      <c r="G1" s="107" t="s">
        <v>8271</v>
      </c>
    </row>
    <row r="2" spans="1:12" s="22" customFormat="1" ht="27.75" customHeight="1">
      <c r="A2" s="168" t="s">
        <v>45</v>
      </c>
      <c r="B2" s="168" t="s">
        <v>101</v>
      </c>
      <c r="C2" s="168" t="s">
        <v>8272</v>
      </c>
      <c r="D2" s="167" t="s">
        <v>8276</v>
      </c>
      <c r="E2" s="164"/>
      <c r="F2" s="164"/>
      <c r="G2" s="164"/>
    </row>
    <row r="3" spans="1:12" s="22" customFormat="1" ht="36" customHeight="1">
      <c r="A3" s="168"/>
      <c r="B3" s="168" t="s">
        <v>101</v>
      </c>
      <c r="C3" s="168" t="s">
        <v>5758</v>
      </c>
      <c r="D3" s="106" t="s">
        <v>8273</v>
      </c>
      <c r="E3" s="106" t="s">
        <v>8274</v>
      </c>
      <c r="F3" s="106" t="s">
        <v>8275</v>
      </c>
      <c r="G3" s="106" t="s">
        <v>12825</v>
      </c>
    </row>
    <row r="4" spans="1:12" s="83" customFormat="1" ht="18">
      <c r="A4" s="105" t="s">
        <v>46</v>
      </c>
      <c r="B4" s="83" t="s">
        <v>47</v>
      </c>
      <c r="C4" s="84">
        <f ca="1">SUM(C5:C98)/2</f>
        <v>646</v>
      </c>
      <c r="D4" s="85"/>
      <c r="E4" s="85"/>
      <c r="F4" s="85"/>
      <c r="G4" s="85"/>
      <c r="H4" s="86"/>
      <c r="I4" s="86"/>
      <c r="J4" s="86"/>
      <c r="K4" s="86"/>
      <c r="L4" s="87"/>
    </row>
    <row r="5" spans="1:12" s="83" customFormat="1" ht="18">
      <c r="A5" s="99" t="s">
        <v>117</v>
      </c>
      <c r="B5" s="100" t="s">
        <v>47</v>
      </c>
      <c r="C5" s="101">
        <f ca="1">COUNTIF(公募基金!F:F,首页!A5)</f>
        <v>310</v>
      </c>
      <c r="D5" s="102">
        <f ca="1">AVERAGEIF(公募基金!$F:$F,$A$5,公募基金!M:M)</f>
        <v>4.4380265101530023</v>
      </c>
      <c r="E5" s="102">
        <f ca="1">AVERAGEIF(公募基金!$F:$F,$A$5,公募基金!N:N)</f>
        <v>32.003249340090996</v>
      </c>
      <c r="F5" s="102">
        <f ca="1">AVERAGEIF(公募基金!$F:$F,$A$5,公募基金!O:O)</f>
        <v>16.512027716450199</v>
      </c>
      <c r="G5" s="102">
        <f ca="1">AVERAGEIF(公募基金!$F:$F,$A$5,公募基金!P:P)</f>
        <v>5.4181444837883879</v>
      </c>
      <c r="H5" s="86"/>
      <c r="I5" s="86"/>
      <c r="J5" s="86"/>
      <c r="K5" s="86"/>
      <c r="L5" s="87"/>
    </row>
    <row r="6" spans="1:12" s="83" customFormat="1" ht="18">
      <c r="A6" s="89"/>
      <c r="B6" s="90" t="s">
        <v>13096</v>
      </c>
      <c r="C6" s="84">
        <f ca="1">COUNTIF(公募基金!G:G,首页!B6)</f>
        <v>17</v>
      </c>
      <c r="D6" s="85">
        <f ca="1">AVERAGEIF(公募基金!$G:$G,$B6,公募基金!M:M)</f>
        <v>13.076166489005749</v>
      </c>
      <c r="E6" s="85">
        <f ca="1">AVERAGEIF(公募基金!$G:$G,$B6,公募基金!N:N)</f>
        <v>53.930457412186293</v>
      </c>
      <c r="F6" s="85">
        <f ca="1">AVERAGEIF(公募基金!$G:$G,$B6,公募基金!O:O)</f>
        <v>28.500534149898201</v>
      </c>
      <c r="G6" s="85">
        <f ca="1">AVERAGEIF(公募基金!$G:$G,$B6,公募基金!P:P)</f>
        <v>11.584068829787972</v>
      </c>
    </row>
    <row r="7" spans="1:12" s="83" customFormat="1" ht="18">
      <c r="A7" s="88"/>
      <c r="B7" s="91" t="s">
        <v>60</v>
      </c>
      <c r="C7" s="84">
        <f ca="1">COUNTIF(公募基金!G:G,首页!B7)</f>
        <v>24</v>
      </c>
      <c r="D7" s="85">
        <f ca="1">AVERAGEIF(公募基金!$G:$G,$B7,公募基金!M:M)</f>
        <v>3.6953739353146968</v>
      </c>
      <c r="E7" s="85">
        <f ca="1">AVERAGEIF(公募基金!$G:$G,$B7,公募基金!N:N)</f>
        <v>11.843143632807916</v>
      </c>
      <c r="F7" s="85">
        <f ca="1">AVERAGEIF(公募基金!$G:$G,$B7,公募基金!O:O)</f>
        <v>11.403536359844388</v>
      </c>
      <c r="G7" s="85">
        <f ca="1">AVERAGEIF(公募基金!$G:$G,$B7,公募基金!P:P)</f>
        <v>7.2076264222441582</v>
      </c>
      <c r="H7" s="86"/>
      <c r="I7" s="86"/>
      <c r="J7" s="86"/>
      <c r="K7" s="86"/>
      <c r="L7" s="87"/>
    </row>
    <row r="8" spans="1:12" s="83" customFormat="1" ht="18">
      <c r="A8" s="88"/>
      <c r="B8" s="91" t="s">
        <v>12413</v>
      </c>
      <c r="C8" s="84">
        <f ca="1">COUNTIF(公募基金!G:G,首页!B8)</f>
        <v>6</v>
      </c>
      <c r="D8" s="85">
        <f ca="1">AVERAGEIF(公募基金!$G:$G,$B8,公募基金!M:M)</f>
        <v>2.5221616706936563</v>
      </c>
      <c r="E8" s="85">
        <f ca="1">AVERAGEIF(公募基金!$G:$G,$B8,公募基金!N:N)</f>
        <v>8.3808436350986781</v>
      </c>
      <c r="F8" s="85">
        <f ca="1">AVERAGEIF(公募基金!$G:$G,$B8,公募基金!O:O)</f>
        <v>7.7800373315144968</v>
      </c>
      <c r="G8" s="85">
        <f ca="1">AVERAGEIF(公募基金!$G:$G,$B8,公募基金!P:P)</f>
        <v>3.4803776627956009</v>
      </c>
      <c r="H8" s="95"/>
      <c r="I8" s="95"/>
      <c r="J8" s="95"/>
      <c r="K8" s="95"/>
      <c r="L8" s="87"/>
    </row>
    <row r="9" spans="1:12" s="83" customFormat="1" ht="18">
      <c r="A9" s="89"/>
      <c r="B9" s="90" t="s">
        <v>52</v>
      </c>
      <c r="C9" s="84">
        <f ca="1">COUNTIF(公募基金!G:G,首页!B9)</f>
        <v>33</v>
      </c>
      <c r="D9" s="85">
        <f ca="1">AVERAGEIF(公募基金!$G:$G,$B9,公募基金!M:M)</f>
        <v>-5.5268003007521015E-2</v>
      </c>
      <c r="E9" s="85">
        <f ca="1">AVERAGEIF(公募基金!$G:$G,$B9,公募基金!N:N)</f>
        <v>22.740710094311584</v>
      </c>
      <c r="F9" s="85">
        <f ca="1">AVERAGEIF(公募基金!$G:$G,$B9,公募基金!O:O)</f>
        <v>9.3299611661332094</v>
      </c>
      <c r="G9" s="85">
        <f ca="1">AVERAGEIF(公募基金!$G:$G,$B9,公募基金!P:P)</f>
        <v>-6.3467221640016911</v>
      </c>
    </row>
    <row r="10" spans="1:12" s="83" customFormat="1" ht="18">
      <c r="A10" s="88"/>
      <c r="B10" s="92" t="s">
        <v>13097</v>
      </c>
      <c r="C10" s="84">
        <f ca="1">COUNTIF(公募基金!G:G,首页!B10)</f>
        <v>4</v>
      </c>
      <c r="D10" s="85">
        <f ca="1">AVERAGEIF(公募基金!$G:$G,$B10,公募基金!M:M)</f>
        <v>2.8845244829118211</v>
      </c>
      <c r="E10" s="85">
        <f ca="1">AVERAGEIF(公募基金!$G:$G,$B10,公募基金!N:N)</f>
        <v>18.840976130264171</v>
      </c>
      <c r="F10" s="85">
        <f ca="1">AVERAGEIF(公募基金!$G:$G,$B10,公募基金!O:O)</f>
        <v>25.258558305090553</v>
      </c>
      <c r="G10" s="85">
        <f ca="1">AVERAGEIF(公募基金!$G:$G,$B10,公募基金!P:P)</f>
        <v>9.5221002176773482</v>
      </c>
      <c r="H10" s="86"/>
      <c r="I10" s="86"/>
      <c r="J10" s="86"/>
      <c r="K10" s="86"/>
      <c r="L10" s="87"/>
    </row>
    <row r="11" spans="1:12" s="83" customFormat="1" ht="18">
      <c r="A11" s="88"/>
      <c r="B11" s="92" t="s">
        <v>13098</v>
      </c>
      <c r="C11" s="84">
        <f ca="1">COUNTIF(公募基金!G:G,首页!B11)</f>
        <v>1</v>
      </c>
      <c r="D11" s="85">
        <f ca="1">AVERAGEIF(公募基金!$G:$G,$B11,公募基金!M:M)</f>
        <v>3.3442088091353961</v>
      </c>
      <c r="E11" s="85">
        <f ca="1">AVERAGEIF(公募基金!$G:$G,$B11,公募基金!N:N)</f>
        <v>29.077353209840417</v>
      </c>
      <c r="F11" s="85">
        <f ca="1">AVERAGEIF(公募基金!$G:$G,$B11,公募基金!O:O)</f>
        <v>17.080863882795594</v>
      </c>
      <c r="G11" s="85">
        <f ca="1">AVERAGEIF(公募基金!$G:$G,$B11,公募基金!P:P)</f>
        <v>14.330218736272137</v>
      </c>
      <c r="H11" s="95"/>
      <c r="I11" s="95"/>
      <c r="J11" s="95"/>
      <c r="K11" s="95"/>
      <c r="L11" s="87"/>
    </row>
    <row r="12" spans="1:12" s="83" customFormat="1" ht="18">
      <c r="A12" s="88"/>
      <c r="B12" s="92" t="s">
        <v>13099</v>
      </c>
      <c r="C12" s="84">
        <f ca="1">COUNTIF(公募基金!G:G,首页!B12)</f>
        <v>8</v>
      </c>
      <c r="D12" s="85">
        <f ca="1">AVERAGEIF(公募基金!$G:$G,$B12,公募基金!M:M)</f>
        <v>3.0084746772150379</v>
      </c>
      <c r="E12" s="85">
        <f ca="1">AVERAGEIF(公募基金!$G:$G,$B12,公募基金!N:N)</f>
        <v>62.149452975057976</v>
      </c>
      <c r="F12" s="85">
        <f ca="1">AVERAGEIF(公募基金!$G:$G,$B12,公募基金!O:O)</f>
        <v>13.637908109919401</v>
      </c>
      <c r="G12" s="85">
        <f ca="1">AVERAGEIF(公募基金!$G:$G,$B12,公募基金!P:P)</f>
        <v>7.1941742572471448</v>
      </c>
      <c r="H12" s="95"/>
      <c r="I12" s="95"/>
      <c r="J12" s="95"/>
      <c r="K12" s="95"/>
      <c r="L12" s="87"/>
    </row>
    <row r="13" spans="1:12" s="83" customFormat="1" ht="18">
      <c r="A13" s="88"/>
      <c r="B13" s="92" t="s">
        <v>13100</v>
      </c>
      <c r="C13" s="84">
        <f ca="1">COUNTIF(公募基金!G:G,首页!B13)</f>
        <v>4</v>
      </c>
      <c r="D13" s="85">
        <f ca="1">AVERAGEIF(公募基金!$G:$G,$B13,公募基金!M:M)</f>
        <v>-0.62979530585997867</v>
      </c>
      <c r="E13" s="85">
        <f ca="1">AVERAGEIF(公募基金!$G:$G,$B13,公募基金!N:N)</f>
        <v>45.375723777302909</v>
      </c>
      <c r="F13" s="85">
        <f ca="1">AVERAGEIF(公募基金!$G:$G,$B13,公募基金!O:O)</f>
        <v>15.894138417013492</v>
      </c>
      <c r="G13" s="85">
        <f ca="1">AVERAGEIF(公募基金!$G:$G,$B13,公募基金!P:P)</f>
        <v>11.891297643061437</v>
      </c>
      <c r="H13" s="95"/>
      <c r="I13" s="95"/>
      <c r="J13" s="95"/>
      <c r="K13" s="95"/>
      <c r="L13" s="87"/>
    </row>
    <row r="14" spans="1:12" s="83" customFormat="1" ht="18">
      <c r="A14" s="88"/>
      <c r="B14" s="92" t="s">
        <v>13101</v>
      </c>
      <c r="C14" s="84">
        <f ca="1">COUNTIF(公募基金!G:G,首页!B14)</f>
        <v>4</v>
      </c>
      <c r="D14" s="85">
        <f ca="1">AVERAGEIF(公募基金!$G:$G,$B14,公募基金!M:M)</f>
        <v>1.5383584710902176</v>
      </c>
      <c r="E14" s="85">
        <f ca="1">AVERAGEIF(公募基金!$G:$G,$B14,公募基金!N:N)</f>
        <v>6.2542137228274504</v>
      </c>
      <c r="F14" s="85">
        <f ca="1">AVERAGEIF(公募基金!$G:$G,$B14,公募基金!O:O)</f>
        <v>10.425335939698128</v>
      </c>
      <c r="G14" s="85">
        <f ca="1">AVERAGEIF(公募基金!$G:$G,$B14,公募基金!P:P)</f>
        <v>3.9724731502155555</v>
      </c>
      <c r="H14" s="95"/>
      <c r="I14" s="95"/>
      <c r="J14" s="95"/>
      <c r="K14" s="95"/>
      <c r="L14" s="87"/>
    </row>
    <row r="15" spans="1:12" s="83" customFormat="1" ht="18">
      <c r="A15" s="88"/>
      <c r="B15" s="92" t="s">
        <v>56</v>
      </c>
      <c r="C15" s="84">
        <f ca="1">COUNTIF(公募基金!G:G,首页!B15)</f>
        <v>13</v>
      </c>
      <c r="D15" s="85">
        <f ca="1">AVERAGEIF(公募基金!$G:$G,$B15,公募基金!M:M)</f>
        <v>7.5815725019455593</v>
      </c>
      <c r="E15" s="85">
        <f ca="1">AVERAGEIF(公募基金!$G:$G,$B15,公募基金!N:N)</f>
        <v>51.410271747745647</v>
      </c>
      <c r="F15" s="85">
        <f ca="1">AVERAGEIF(公募基金!$G:$G,$B15,公募基金!O:O)</f>
        <v>21.939904886026234</v>
      </c>
      <c r="G15" s="85">
        <f ca="1">AVERAGEIF(公募基金!$G:$G,$B15,公募基金!P:P)</f>
        <v>4.7995583636996741</v>
      </c>
      <c r="H15" s="95"/>
      <c r="I15" s="95"/>
      <c r="J15" s="95"/>
      <c r="K15" s="95"/>
      <c r="L15" s="87"/>
    </row>
    <row r="16" spans="1:12" s="83" customFormat="1" ht="18">
      <c r="A16" s="88"/>
      <c r="B16" s="92" t="s">
        <v>50</v>
      </c>
      <c r="C16" s="84">
        <f ca="1">COUNTIF(公募基金!G:G,首页!B16)</f>
        <v>14</v>
      </c>
      <c r="D16" s="85">
        <f ca="1">AVERAGEIF(公募基金!$G:$G,$B16,公募基金!M:M)</f>
        <v>4.5277840275696324</v>
      </c>
      <c r="E16" s="85">
        <f ca="1">AVERAGEIF(公募基金!$G:$G,$B16,公募基金!N:N)</f>
        <v>20.404805762441406</v>
      </c>
      <c r="F16" s="85">
        <f ca="1">AVERAGEIF(公募基金!$G:$G,$B16,公募基金!O:O)</f>
        <v>18.246089927114298</v>
      </c>
      <c r="G16" s="85">
        <f ca="1">AVERAGEIF(公募基金!$G:$G,$B16,公募基金!P:P)</f>
        <v>9.3180322807424325</v>
      </c>
      <c r="H16" s="95"/>
      <c r="I16" s="95"/>
      <c r="J16" s="95"/>
      <c r="K16" s="95"/>
      <c r="L16" s="87"/>
    </row>
    <row r="17" spans="1:12" s="83" customFormat="1" ht="18">
      <c r="A17" s="89"/>
      <c r="B17" s="90" t="s">
        <v>62</v>
      </c>
      <c r="C17" s="84">
        <f ca="1">COUNTIF(公募基金!G:G,首页!B17)</f>
        <v>4</v>
      </c>
      <c r="D17" s="85">
        <f ca="1">AVERAGEIF(公募基金!$G:$G,$B17,公募基金!M:M)</f>
        <v>1.9739404721724196</v>
      </c>
      <c r="E17" s="85">
        <f ca="1">AVERAGEIF(公募基金!$G:$G,$B17,公募基金!N:N)</f>
        <v>25.738603505582027</v>
      </c>
      <c r="F17" s="85">
        <f ca="1">AVERAGEIF(公募基金!$G:$G,$B17,公募基金!O:O)</f>
        <v>26.421971560675942</v>
      </c>
      <c r="G17" s="85">
        <f ca="1">AVERAGEIF(公募基金!$G:$G,$B17,公募基金!P:P)</f>
        <v>-3.1854059281382741</v>
      </c>
      <c r="H17" s="95"/>
      <c r="I17" s="95"/>
      <c r="J17" s="95"/>
      <c r="K17" s="95"/>
      <c r="L17" s="87"/>
    </row>
    <row r="18" spans="1:12" s="83" customFormat="1" ht="18">
      <c r="A18" s="89"/>
      <c r="B18" s="90" t="s">
        <v>13102</v>
      </c>
      <c r="C18" s="84">
        <f ca="1">COUNTIF(公募基金!G:G,首页!B18)</f>
        <v>1</v>
      </c>
      <c r="D18" s="85">
        <f ca="1">AVERAGEIF(公募基金!$G:$G,$B18,公募基金!M:M)</f>
        <v>6.3753406849049288</v>
      </c>
      <c r="E18" s="85">
        <f ca="1">AVERAGEIF(公募基金!$G:$G,$B18,公募基金!N:N)</f>
        <v>7.5007202701303788</v>
      </c>
      <c r="F18" s="85">
        <f ca="1">AVERAGEIF(公募基金!$G:$G,$B18,公募基金!O:O)</f>
        <v>6.5468808026179381</v>
      </c>
      <c r="G18" s="85">
        <f ca="1">AVERAGEIF(公募基金!$G:$G,$B18,公募基金!P:P)</f>
        <v>-2.3488844385178398</v>
      </c>
    </row>
    <row r="19" spans="1:12" s="83" customFormat="1" ht="18">
      <c r="A19" s="89"/>
      <c r="B19" s="90" t="s">
        <v>12548</v>
      </c>
      <c r="C19" s="84">
        <f ca="1">COUNTIF(公募基金!G:G,首页!B19)</f>
        <v>1</v>
      </c>
      <c r="D19" s="85">
        <f ca="1">AVERAGEIF(公募基金!$G:$G,$B19,公募基金!M:M)</f>
        <v>8.0894158330244927</v>
      </c>
      <c r="E19" s="85">
        <f ca="1">AVERAGEIF(公募基金!$G:$G,$B19,公募基金!N:N)</f>
        <v>22.989099101772158</v>
      </c>
      <c r="F19" s="85">
        <f ca="1">AVERAGEIF(公募基金!$G:$G,$B19,公募基金!O:O)</f>
        <v>22.552454119340972</v>
      </c>
      <c r="G19" s="85">
        <f ca="1">AVERAGEIF(公募基金!$G:$G,$B19,公募基金!P:P)</f>
        <v>15.364938568522856</v>
      </c>
      <c r="H19" s="86"/>
      <c r="I19" s="86"/>
      <c r="J19" s="86"/>
      <c r="K19" s="86"/>
      <c r="L19" s="87"/>
    </row>
    <row r="20" spans="1:12" s="83" customFormat="1" ht="18">
      <c r="A20" s="89"/>
      <c r="B20" s="90" t="s">
        <v>13103</v>
      </c>
      <c r="C20" s="84">
        <f ca="1">COUNTIF(公募基金!G:G,首页!B20)</f>
        <v>8</v>
      </c>
      <c r="D20" s="85">
        <f ca="1">AVERAGEIF(公募基金!$G:$G,$B20,公募基金!M:M)</f>
        <v>3.8768994505628567</v>
      </c>
      <c r="E20" s="85">
        <f ca="1">AVERAGEIF(公募基金!$G:$G,$B20,公募基金!N:N)</f>
        <v>9.7373043557524515</v>
      </c>
      <c r="F20" s="85">
        <f ca="1">AVERAGEIF(公募基金!$G:$G,$B20,公募基金!O:O)</f>
        <v>3.653091360741699</v>
      </c>
      <c r="G20" s="85">
        <f ca="1">AVERAGEIF(公募基金!$G:$G,$B20,公募基金!P:P)</f>
        <v>1.9082922639666378</v>
      </c>
      <c r="H20" s="95"/>
      <c r="I20" s="95"/>
      <c r="J20" s="95"/>
      <c r="K20" s="95"/>
      <c r="L20" s="87"/>
    </row>
    <row r="21" spans="1:12" s="83" customFormat="1" ht="18">
      <c r="A21" s="89"/>
      <c r="B21" s="90" t="s">
        <v>12411</v>
      </c>
      <c r="C21" s="84">
        <f ca="1">COUNTIF(公募基金!G:G,首页!B21)</f>
        <v>43</v>
      </c>
      <c r="D21" s="85">
        <f ca="1">AVERAGEIF(公募基金!$G:$G,$B21,公募基金!M:M)</f>
        <v>3.7263764764095599</v>
      </c>
      <c r="E21" s="85">
        <f ca="1">AVERAGEIF(公募基金!$G:$G,$B21,公募基金!N:N)</f>
        <v>19.469240961943608</v>
      </c>
      <c r="F21" s="85">
        <f ca="1">AVERAGEIF(公募基金!$G:$G,$B21,公募基金!O:O)</f>
        <v>14.50393749253104</v>
      </c>
      <c r="G21" s="85">
        <f ca="1">AVERAGEIF(公募基金!$G:$G,$B21,公募基金!P:P)</f>
        <v>7.3585097828743109</v>
      </c>
    </row>
    <row r="22" spans="1:12" s="83" customFormat="1" ht="18">
      <c r="A22" s="89"/>
      <c r="B22" s="90" t="s">
        <v>12412</v>
      </c>
      <c r="C22" s="84">
        <f ca="1">COUNTIF(公募基金!G:G,首页!B22)</f>
        <v>3</v>
      </c>
      <c r="D22" s="85">
        <f ca="1">AVERAGEIF(公募基金!$G:$G,$B22,公募基金!M:M)</f>
        <v>1.3921171495213953</v>
      </c>
      <c r="E22" s="85">
        <f ca="1">AVERAGEIF(公募基金!$G:$G,$B22,公募基金!N:N)</f>
        <v>12.090736100749405</v>
      </c>
      <c r="F22" s="85">
        <f ca="1">AVERAGEIF(公募基金!$G:$G,$B22,公募基金!O:O)</f>
        <v>13.890038013454529</v>
      </c>
      <c r="G22" s="85">
        <f ca="1">AVERAGEIF(公募基金!$G:$G,$B22,公募基金!P:P)</f>
        <v>8.0691400446457475</v>
      </c>
    </row>
    <row r="23" spans="1:12" s="83" customFormat="1" ht="18">
      <c r="A23" s="89"/>
      <c r="B23" s="90" t="s">
        <v>12457</v>
      </c>
      <c r="C23" s="84">
        <f ca="1">COUNTIF(公募基金!G:G,首页!B23)</f>
        <v>4</v>
      </c>
      <c r="D23" s="85">
        <f ca="1">AVERAGEIF(公募基金!$G:$G,$B23,公募基金!M:M)</f>
        <v>-2.1598089866334655</v>
      </c>
      <c r="E23" s="85">
        <f ca="1">AVERAGEIF(公募基金!$G:$G,$B23,公募基金!N:N)</f>
        <v>18.116069440070184</v>
      </c>
      <c r="F23" s="85">
        <f ca="1">AVERAGEIF(公募基金!$G:$G,$B23,公募基金!O:O)</f>
        <v>10.838536338051297</v>
      </c>
      <c r="G23" s="85">
        <f ca="1">AVERAGEIF(公募基金!$G:$G,$B23,公募基金!P:P)</f>
        <v>-2.8509241622901165</v>
      </c>
    </row>
    <row r="24" spans="1:12" s="83" customFormat="1" ht="18">
      <c r="A24" s="88"/>
      <c r="B24" s="94" t="s">
        <v>54</v>
      </c>
      <c r="C24" s="84">
        <f ca="1">COUNTIF(公募基金!G:G,首页!B24)</f>
        <v>12</v>
      </c>
      <c r="D24" s="85">
        <f ca="1">AVERAGEIF(公募基金!$G:$G,$B24,公募基金!M:M)</f>
        <v>5.6936060761212746</v>
      </c>
      <c r="E24" s="85">
        <f ca="1">AVERAGEIF(公募基金!$G:$G,$B24,公募基金!N:N)</f>
        <v>40.528778006200035</v>
      </c>
      <c r="F24" s="85">
        <f ca="1">AVERAGEIF(公募基金!$G:$G,$B24,公募基金!O:O)</f>
        <v>22.769555858826163</v>
      </c>
      <c r="G24" s="85">
        <f ca="1">AVERAGEIF(公募基金!$G:$G,$B24,公募基金!P:P)</f>
        <v>13.822137066361144</v>
      </c>
    </row>
    <row r="25" spans="1:12" s="83" customFormat="1" ht="18">
      <c r="A25" s="89"/>
      <c r="B25" s="93" t="s">
        <v>13104</v>
      </c>
      <c r="C25" s="84">
        <f ca="1">COUNTIF(公募基金!G:G,首页!B25)</f>
        <v>3</v>
      </c>
      <c r="D25" s="85">
        <f ca="1">AVERAGEIF(公募基金!$G:$G,$B25,公募基金!M:M)</f>
        <v>6.7477606817013021</v>
      </c>
      <c r="E25" s="85">
        <f ca="1">AVERAGEIF(公募基金!$G:$G,$B25,公募基金!N:N)</f>
        <v>50.915872335235427</v>
      </c>
      <c r="F25" s="85">
        <f ca="1">AVERAGEIF(公募基金!$G:$G,$B25,公募基金!O:O)</f>
        <v>21.635097750441247</v>
      </c>
      <c r="G25" s="85">
        <f ca="1">AVERAGEIF(公募基金!$G:$G,$B25,公募基金!P:P)</f>
        <v>9.9733894605054108</v>
      </c>
      <c r="H25" s="86"/>
      <c r="I25" s="86"/>
      <c r="J25" s="86"/>
      <c r="K25" s="86"/>
      <c r="L25" s="87"/>
    </row>
    <row r="26" spans="1:12" s="83" customFormat="1" ht="18">
      <c r="A26" s="89"/>
      <c r="B26" s="93" t="s">
        <v>66</v>
      </c>
      <c r="C26" s="84">
        <f ca="1">COUNTIF(公募基金!G:G,首页!B26)</f>
        <v>7</v>
      </c>
      <c r="D26" s="85">
        <f ca="1">AVERAGEIF(公募基金!$G:$G,$B26,公募基金!M:M)</f>
        <v>-0.75555659452447721</v>
      </c>
      <c r="E26" s="85">
        <f ca="1">AVERAGEIF(公募基金!$G:$G,$B26,公募基金!N:N)</f>
        <v>-14.432990848608174</v>
      </c>
      <c r="F26" s="85">
        <f ca="1">AVERAGEIF(公募基金!$G:$G,$B26,公募基金!O:O)</f>
        <v>4.7597406273358018</v>
      </c>
      <c r="G26" s="85">
        <f ca="1">AVERAGEIF(公募基金!$G:$G,$B26,公募基金!P:P)</f>
        <v>2.8076055495770604</v>
      </c>
      <c r="H26" s="95"/>
      <c r="I26" s="95"/>
      <c r="J26" s="95"/>
      <c r="K26" s="95"/>
      <c r="L26" s="87"/>
    </row>
    <row r="27" spans="1:12" s="83" customFormat="1" ht="18">
      <c r="A27" s="88"/>
      <c r="B27" s="94" t="s">
        <v>12350</v>
      </c>
      <c r="C27" s="84">
        <f ca="1">COUNTIF(公募基金!G:G,首页!B27)</f>
        <v>2</v>
      </c>
      <c r="D27" s="85">
        <f ca="1">AVERAGEIF(公募基金!$G:$G,$B27,公募基金!M:M)</f>
        <v>-5.6773283160865438</v>
      </c>
      <c r="E27" s="85">
        <f ca="1">AVERAGEIF(公募基金!$G:$G,$B27,公募基金!N:N)</f>
        <v>-10.454087628000552</v>
      </c>
      <c r="F27" s="85">
        <f ca="1">AVERAGEIF(公募基金!$G:$G,$B27,公募基金!O:O)</f>
        <v>-7.5302342014694599</v>
      </c>
      <c r="G27" s="85">
        <f ca="1">AVERAGEIF(公募基金!$G:$G,$B27,公募基金!P:P)</f>
        <v>-2.0073390392227108</v>
      </c>
    </row>
    <row r="28" spans="1:12" s="83" customFormat="1" ht="18">
      <c r="A28" s="88"/>
      <c r="B28" s="94" t="s">
        <v>58</v>
      </c>
      <c r="C28" s="84">
        <f ca="1">COUNTIF(公募基金!G:G,首页!B28)</f>
        <v>36</v>
      </c>
      <c r="D28" s="85">
        <f ca="1">AVERAGEIF(公募基金!$G:$G,$B28,公募基金!M:M)</f>
        <v>9.3960581418556863</v>
      </c>
      <c r="E28" s="85">
        <f ca="1">AVERAGEIF(公募基金!$G:$G,$B28,公募基金!N:N)</f>
        <v>51.95418771460362</v>
      </c>
      <c r="F28" s="85">
        <f ca="1">AVERAGEIF(公募基金!$G:$G,$B28,公募基金!O:O)</f>
        <v>21.202129359937089</v>
      </c>
      <c r="G28" s="85">
        <f ca="1">AVERAGEIF(公募基金!$G:$G,$B28,公募基金!P:P)</f>
        <v>5.9340790970545623</v>
      </c>
      <c r="H28" s="95"/>
      <c r="I28" s="95"/>
      <c r="J28" s="95"/>
      <c r="K28" s="95"/>
      <c r="L28" s="87"/>
    </row>
    <row r="29" spans="1:12" s="83" customFormat="1" ht="18">
      <c r="A29" s="89"/>
      <c r="B29" s="94" t="s">
        <v>13105</v>
      </c>
      <c r="C29" s="84">
        <f ca="1">COUNTIF(公募基金!G:G,首页!B29)</f>
        <v>1</v>
      </c>
      <c r="D29" s="85">
        <f ca="1">AVERAGEIF(公募基金!$G:$G,$B29,公募基金!M:M)</f>
        <v>0.14285714285715567</v>
      </c>
      <c r="E29" s="85">
        <f ca="1">AVERAGEIF(公募基金!$G:$G,$B29,公募基金!N:N)</f>
        <v>2.2611232676877258</v>
      </c>
      <c r="F29" s="85">
        <f ca="1">AVERAGEIF(公募基金!$G:$G,$B29,公募基金!O:O)</f>
        <v>5.2593908677828427</v>
      </c>
      <c r="G29" s="85">
        <f ca="1">AVERAGEIF(公募基金!$G:$G,$B29,公募基金!P:P)</f>
        <v>-0.87477898472932969</v>
      </c>
    </row>
    <row r="30" spans="1:12" s="83" customFormat="1" ht="18">
      <c r="A30" s="89"/>
      <c r="B30" s="94" t="s">
        <v>12433</v>
      </c>
      <c r="C30" s="84">
        <f ca="1">COUNTIF(公募基金!G:G,首页!B30)</f>
        <v>6</v>
      </c>
      <c r="D30" s="85">
        <f ca="1">AVERAGEIF(公募基金!$G:$G,$B30,公募基金!M:M)</f>
        <v>4.2517161429873669</v>
      </c>
      <c r="E30" s="85">
        <f ca="1">AVERAGEIF(公募基金!$G:$G,$B30,公募基金!N:N)</f>
        <v>51.921702363473457</v>
      </c>
      <c r="F30" s="85">
        <f ca="1">AVERAGEIF(公募基金!$G:$G,$B30,公募基金!O:O)</f>
        <v>19.633244172836854</v>
      </c>
      <c r="G30" s="85">
        <f ca="1">AVERAGEIF(公募基金!$G:$G,$B30,公募基金!P:P)</f>
        <v>-0.95606035398253164</v>
      </c>
    </row>
    <row r="31" spans="1:12" s="83" customFormat="1" ht="18">
      <c r="A31" s="89"/>
      <c r="B31" s="94" t="s">
        <v>13106</v>
      </c>
      <c r="C31" s="84">
        <f ca="1">COUNTIF(公募基金!G:G,首页!B31)</f>
        <v>7</v>
      </c>
      <c r="D31" s="85">
        <f ca="1">AVERAGEIF(公募基金!$G:$G,$B31,公募基金!M:M)</f>
        <v>-2.9948555026132615</v>
      </c>
      <c r="E31" s="85">
        <f ca="1">AVERAGEIF(公募基金!$G:$G,$B31,公募基金!N:N)</f>
        <v>71.065664775761633</v>
      </c>
      <c r="F31" s="85">
        <f ca="1">AVERAGEIF(公募基金!$G:$G,$B31,公募基金!O:O)</f>
        <v>39.726214493614741</v>
      </c>
      <c r="G31" s="85">
        <f ca="1">AVERAGEIF(公募基金!$G:$G,$B31,公募基金!P:P)</f>
        <v>14.985153768425961</v>
      </c>
    </row>
    <row r="32" spans="1:12" s="83" customFormat="1" ht="18">
      <c r="A32" s="89"/>
      <c r="B32" s="94" t="s">
        <v>13107</v>
      </c>
      <c r="C32" s="84">
        <f ca="1">COUNTIF(公募基金!G:G,首页!B32)</f>
        <v>1</v>
      </c>
      <c r="D32" s="85">
        <f ca="1">AVERAGEIF(公募基金!$G:$G,$B32,公募基金!M:M)</f>
        <v>1.2680115273775439</v>
      </c>
      <c r="E32" s="85">
        <f ca="1">AVERAGEIF(公募基金!$G:$G,$B32,公募基金!N:N)</f>
        <v>36.73151750972756</v>
      </c>
      <c r="F32" s="85">
        <f ca="1">AVERAGEIF(公募基金!$G:$G,$B32,公募基金!O:O)</f>
        <v>6.1434033617714823</v>
      </c>
      <c r="G32" s="85">
        <f ca="1">AVERAGEIF(公募基金!$G:$G,$B32,公募基金!P:P)</f>
        <v>2.1064574300384109</v>
      </c>
    </row>
    <row r="33" spans="1:12" s="83" customFormat="1" ht="18">
      <c r="A33" s="89"/>
      <c r="B33" s="94" t="s">
        <v>12431</v>
      </c>
      <c r="C33" s="84">
        <f ca="1">COUNTIF(公募基金!G:G,首页!B33)</f>
        <v>1</v>
      </c>
      <c r="D33" s="85">
        <f ca="1">AVERAGEIF(公募基金!$G:$G,$B33,公募基金!M:M)</f>
        <v>-6.5305025530771328</v>
      </c>
      <c r="E33" s="85">
        <f ca="1">AVERAGEIF(公募基金!$G:$G,$B33,公募基金!N:N)</f>
        <v>29.405928314523177</v>
      </c>
      <c r="F33" s="85">
        <f ca="1">AVERAGEIF(公募基金!$G:$G,$B33,公募基金!O:O)</f>
        <v>8.9462471212828465</v>
      </c>
      <c r="G33" s="85">
        <f ca="1">AVERAGEIF(公募基金!$G:$G,$B33,公募基金!P:P)</f>
        <v>0.33280956833314779</v>
      </c>
    </row>
    <row r="34" spans="1:12" s="83" customFormat="1" ht="18">
      <c r="A34" s="88"/>
      <c r="B34" s="94" t="s">
        <v>57</v>
      </c>
      <c r="C34" s="84">
        <f ca="1">COUNTIF(公募基金!G:G,首页!B34)</f>
        <v>5</v>
      </c>
      <c r="D34" s="85">
        <f ca="1">AVERAGEIF(公募基金!$G:$G,$B34,公募基金!M:M)</f>
        <v>-2.7130803040711355</v>
      </c>
      <c r="E34" s="85">
        <f ca="1">AVERAGEIF(公募基金!$G:$G,$B34,公募基金!N:N)</f>
        <v>26.500584745656386</v>
      </c>
      <c r="F34" s="85">
        <f ca="1">AVERAGEIF(公募基金!$G:$G,$B34,公募基金!O:O)</f>
        <v>11.37324162813246</v>
      </c>
      <c r="G34" s="85">
        <f ca="1">AVERAGEIF(公募基金!$G:$G,$B34,公募基金!P:P)</f>
        <v>5.2172170788301333</v>
      </c>
    </row>
    <row r="35" spans="1:12" s="83" customFormat="1" ht="18">
      <c r="A35" s="89"/>
      <c r="B35" s="94" t="s">
        <v>13108</v>
      </c>
      <c r="C35" s="84">
        <f ca="1">COUNTIF(公募基金!G:G,首页!B35)</f>
        <v>6</v>
      </c>
      <c r="D35" s="85">
        <f ca="1">AVERAGEIF(公募基金!$G:$G,$B35,公募基金!M:M)</f>
        <v>4.5656661933162237</v>
      </c>
      <c r="E35" s="85">
        <f ca="1">AVERAGEIF(公募基金!$G:$G,$B35,公募基金!N:N)</f>
        <v>37.515769003932874</v>
      </c>
      <c r="F35" s="85">
        <f ca="1">AVERAGEIF(公募基金!$G:$G,$B35,公募基金!O:O)</f>
        <v>17.390174390643349</v>
      </c>
      <c r="G35" s="85">
        <f ca="1">AVERAGEIF(公募基金!$G:$G,$B35,公募基金!P:P)</f>
        <v>5.0876633015425368</v>
      </c>
    </row>
    <row r="36" spans="1:12" s="83" customFormat="1" ht="18">
      <c r="A36" s="89"/>
      <c r="B36" s="94" t="s">
        <v>13109</v>
      </c>
      <c r="C36" s="84">
        <f ca="1">COUNTIF(公募基金!G:G,首页!B36)</f>
        <v>4</v>
      </c>
      <c r="D36" s="85">
        <f ca="1">AVERAGEIF(公募基金!$G:$G,$B36,公募基金!M:M)</f>
        <v>3.5770834795613213</v>
      </c>
      <c r="E36" s="85">
        <f ca="1">AVERAGEIF(公募基金!$G:$G,$B36,公募基金!N:N)</f>
        <v>23.621934129918337</v>
      </c>
      <c r="F36" s="85">
        <f ca="1">AVERAGEIF(公募基金!$G:$G,$B36,公募基金!O:O)</f>
        <v>14.425116978146789</v>
      </c>
      <c r="G36" s="85">
        <f ca="1">AVERAGEIF(公募基金!$G:$G,$B36,公募基金!P:P)</f>
        <v>5.9388608557552454</v>
      </c>
    </row>
    <row r="37" spans="1:12" s="83" customFormat="1" ht="18">
      <c r="B37" s="94" t="s">
        <v>13110</v>
      </c>
      <c r="C37" s="84">
        <f ca="1">COUNTIF(公募基金!G:G,首页!B37)</f>
        <v>4</v>
      </c>
      <c r="D37" s="85">
        <f ca="1">AVERAGEIF(公募基金!$G:$G,$B37,公募基金!M:M)</f>
        <v>10.730972065597527</v>
      </c>
      <c r="E37" s="85">
        <f ca="1">AVERAGEIF(公募基金!$G:$G,$B37,公募基金!N:N)</f>
        <v>62.58918863356066</v>
      </c>
      <c r="F37" s="85">
        <f ca="1">AVERAGEIF(公募基金!$G:$G,$B37,公募基金!O:O)</f>
        <v>21.244132612916168</v>
      </c>
      <c r="G37" s="85">
        <f ca="1">AVERAGEIF(公募基金!$G:$G,$B37,公募基金!P:P)</f>
        <v>8.7915900630867139</v>
      </c>
      <c r="H37" s="86"/>
      <c r="I37" s="86"/>
      <c r="J37" s="86"/>
      <c r="K37" s="86"/>
      <c r="L37" s="87"/>
    </row>
    <row r="38" spans="1:12" s="83" customFormat="1" ht="18">
      <c r="B38" s="94" t="s">
        <v>13111</v>
      </c>
      <c r="C38" s="84">
        <f ca="1">COUNTIF(公募基金!G:G,首页!B38)</f>
        <v>1</v>
      </c>
      <c r="D38" s="85">
        <f ca="1">AVERAGEIF(公募基金!$G:$G,$B38,公募基金!M:M)</f>
        <v>21.265979063247475</v>
      </c>
      <c r="E38" s="85">
        <f ca="1">AVERAGEIF(公募基金!$G:$G,$B38,公募基金!N:N)</f>
        <v>15.308609768226923</v>
      </c>
      <c r="F38" s="85">
        <f ca="1">AVERAGEIF(公募基金!$G:$G,$B38,公募基金!O:O)</f>
        <v>21.631747406867952</v>
      </c>
      <c r="G38" s="85">
        <f ca="1">AVERAGEIF(公募基金!$G:$G,$B38,公募基金!P:P)</f>
        <v>8.2352791857285723</v>
      </c>
      <c r="H38" s="95"/>
      <c r="I38" s="95"/>
      <c r="J38" s="95"/>
      <c r="K38" s="95"/>
      <c r="L38" s="87"/>
    </row>
    <row r="39" spans="1:12" s="83" customFormat="1" ht="18">
      <c r="B39" s="94" t="s">
        <v>13112</v>
      </c>
      <c r="C39" s="84">
        <f ca="1">COUNTIF(公募基金!G:G,首页!B39)</f>
        <v>1</v>
      </c>
      <c r="D39" s="85">
        <f ca="1">AVERAGEIF(公募基金!$G:$G,$B39,公募基金!M:M)</f>
        <v>-1.4939418891894762</v>
      </c>
      <c r="E39" s="85">
        <f ca="1">AVERAGEIF(公募基金!$G:$G,$B39,公募基金!N:N)</f>
        <v>-7.0255733336622939</v>
      </c>
      <c r="F39" s="85">
        <f ca="1">AVERAGEIF(公募基金!$G:$G,$B39,公募基金!O:O)</f>
        <v>-1.3949244647998849</v>
      </c>
      <c r="G39" s="85">
        <f ca="1">AVERAGEIF(公募基金!$G:$G,$B39,公募基金!P:P)</f>
        <v>-9.2976284482906841</v>
      </c>
      <c r="H39" s="95"/>
      <c r="I39" s="95"/>
      <c r="J39" s="95"/>
      <c r="K39" s="95"/>
      <c r="L39" s="87"/>
    </row>
    <row r="40" spans="1:12" s="83" customFormat="1" ht="18">
      <c r="A40" s="88"/>
      <c r="B40" s="94" t="s">
        <v>13113</v>
      </c>
      <c r="C40" s="84">
        <f ca="1">COUNTIF(公募基金!G:G,首页!B40)</f>
        <v>1</v>
      </c>
      <c r="D40" s="85">
        <f ca="1">AVERAGEIF(公募基金!$G:$G,$B40,公募基金!M:M)</f>
        <v>-1.2564866649714346</v>
      </c>
      <c r="E40" s="85">
        <f ca="1">AVERAGEIF(公募基金!$G:$G,$B40,公募基金!N:N)</f>
        <v>12.390221336664698</v>
      </c>
      <c r="F40" s="85">
        <f ca="1">AVERAGEIF(公募基金!$G:$G,$B40,公募基金!O:O)</f>
        <v>3.4442198319006634</v>
      </c>
      <c r="G40" s="85">
        <f ca="1">AVERAGEIF(公募基金!$G:$G,$B40,公募基金!P:P)</f>
        <v>-4.0869519014492317</v>
      </c>
    </row>
    <row r="41" spans="1:12" s="83" customFormat="1" ht="18">
      <c r="A41" s="88"/>
      <c r="B41" s="94" t="s">
        <v>53</v>
      </c>
      <c r="C41" s="84">
        <f ca="1">COUNTIF(公募基金!G:G,首页!B41)</f>
        <v>3</v>
      </c>
      <c r="D41" s="85">
        <f ca="1">AVERAGEIF(公募基金!$G:$G,$B41,公募基金!M:M)</f>
        <v>14.811543935186711</v>
      </c>
      <c r="E41" s="85">
        <f ca="1">AVERAGEIF(公募基金!$G:$G,$B41,公募基金!N:N)</f>
        <v>165.69961998094803</v>
      </c>
      <c r="F41" s="85">
        <f ca="1">AVERAGEIF(公募基金!$G:$G,$B41,公募基金!O:O)</f>
        <v>47.299804788215958</v>
      </c>
      <c r="G41" s="85">
        <f ca="1">AVERAGEIF(公募基金!$G:$G,$B41,公募基金!P:P)</f>
        <v>23.395173785626763</v>
      </c>
    </row>
    <row r="42" spans="1:12" s="83" customFormat="1" ht="18">
      <c r="A42" s="88"/>
      <c r="B42" s="94" t="s">
        <v>12680</v>
      </c>
      <c r="C42" s="84">
        <f ca="1">COUNTIF(公募基金!G:G,首页!B42)</f>
        <v>2</v>
      </c>
      <c r="D42" s="85">
        <f ca="1">AVERAGEIF(公募基金!$G:$G,$B42,公募基金!M:M)</f>
        <v>1.1266568069166039</v>
      </c>
      <c r="E42" s="85">
        <f ca="1">AVERAGEIF(公募基金!$G:$G,$B42,公募基金!N:N)</f>
        <v>26.085502300798403</v>
      </c>
      <c r="F42" s="85">
        <f ca="1">AVERAGEIF(公募基金!$G:$G,$B42,公募基金!O:O)</f>
        <v>22.508806285566418</v>
      </c>
      <c r="G42" s="85">
        <f ca="1">AVERAGEIF(公募基金!$G:$G,$B42,公募基金!P:P)</f>
        <v>12.311883089502462</v>
      </c>
    </row>
    <row r="43" spans="1:12" s="83" customFormat="1" ht="18">
      <c r="A43" s="88"/>
      <c r="B43" s="94" t="s">
        <v>13114</v>
      </c>
      <c r="C43" s="84">
        <f ca="1">COUNTIF(公募基金!G:G,首页!B43)</f>
        <v>1</v>
      </c>
      <c r="D43" s="85">
        <f ca="1">AVERAGEIF(公募基金!$G:$G,$B43,公募基金!M:M)</f>
        <v>0.56332874369904307</v>
      </c>
      <c r="E43" s="85">
        <f ca="1">AVERAGEIF(公募基金!$G:$G,$B43,公募基金!N:N)</f>
        <v>15.849721241626135</v>
      </c>
      <c r="F43" s="85">
        <f ca="1">AVERAGEIF(公募基金!$G:$G,$B43,公募基金!O:O)</f>
        <v>9.7694738867635689</v>
      </c>
      <c r="G43" s="85">
        <f ca="1">AVERAGEIF(公募基金!$G:$G,$B43,公募基金!P:P)</f>
        <v>0.49434578895981574</v>
      </c>
    </row>
    <row r="44" spans="1:12" s="83" customFormat="1" ht="18">
      <c r="A44" s="88"/>
      <c r="B44" s="94" t="s">
        <v>13115</v>
      </c>
      <c r="C44" s="84">
        <f ca="1">COUNTIF(公募基金!G:G,首页!B44)</f>
        <v>3</v>
      </c>
      <c r="D44" s="85">
        <f ca="1">AVERAGEIF(公募基金!$G:$G,$B44,公募基金!M:M)</f>
        <v>8.4129516865735514</v>
      </c>
      <c r="E44" s="85">
        <f ca="1">AVERAGEIF(公募基金!$G:$G,$B44,公募基金!N:N)</f>
        <v>17.677013028416482</v>
      </c>
      <c r="F44" s="85">
        <f ca="1">AVERAGEIF(公募基金!$G:$G,$B44,公募基金!O:O)</f>
        <v>13.269365345618304</v>
      </c>
      <c r="G44" s="85">
        <f ca="1">AVERAGEIF(公募基金!$G:$G,$B44,公募基金!P:P)</f>
        <v>1.9476415308246582</v>
      </c>
    </row>
    <row r="45" spans="1:12" s="83" customFormat="1" ht="18">
      <c r="A45" s="88"/>
      <c r="B45" s="94" t="s">
        <v>12549</v>
      </c>
      <c r="C45" s="84">
        <f ca="1">COUNTIF(公募基金!G:G,首页!B45)</f>
        <v>2</v>
      </c>
      <c r="D45" s="85">
        <f ca="1">AVERAGEIF(公募基金!$G:$G,$B45,公募基金!M:M)</f>
        <v>3.400402754734122</v>
      </c>
      <c r="E45" s="85">
        <f ca="1">AVERAGEIF(公募基金!$G:$G,$B45,公募基金!N:N)</f>
        <v>35.011279593960751</v>
      </c>
      <c r="F45" s="85">
        <f ca="1">AVERAGEIF(公募基金!$G:$G,$B45,公募基金!O:O)</f>
        <v>4.9038070455496241</v>
      </c>
      <c r="G45" s="85">
        <f ca="1">AVERAGEIF(公募基金!$G:$G,$B45,公募基金!P:P)</f>
        <v>1.0774260658893087</v>
      </c>
    </row>
    <row r="46" spans="1:12" s="83" customFormat="1" ht="18">
      <c r="A46" s="88"/>
      <c r="B46" s="94" t="s">
        <v>13116</v>
      </c>
      <c r="C46" s="84">
        <f ca="1">COUNTIF(公募基金!G:G,首页!B46)</f>
        <v>1</v>
      </c>
      <c r="D46" s="85">
        <f ca="1">AVERAGEIF(公募基金!$G:$G,$B46,公募基金!M:M)</f>
        <v>5.120960621578674</v>
      </c>
      <c r="E46" s="85">
        <f ca="1">AVERAGEIF(公募基金!$G:$G,$B46,公募基金!N:N)</f>
        <v>14.085856650057638</v>
      </c>
      <c r="F46" s="85">
        <f ca="1">AVERAGEIF(公募基金!$G:$G,$B46,公募基金!O:O)</f>
        <v>9.2039397436409089</v>
      </c>
      <c r="G46" s="85">
        <f ca="1">AVERAGEIF(公募基金!$G:$G,$B46,公募基金!P:P)</f>
        <v>-3.6895026552141719E-2</v>
      </c>
    </row>
    <row r="47" spans="1:12" s="83" customFormat="1" ht="18">
      <c r="A47" s="88"/>
      <c r="B47" s="94" t="s">
        <v>13117</v>
      </c>
      <c r="C47" s="84">
        <f ca="1">COUNTIF(公募基金!G:G,首页!B47)</f>
        <v>1</v>
      </c>
      <c r="D47" s="85">
        <f ca="1">AVERAGEIF(公募基金!$G:$G,$B47,公募基金!M:M)</f>
        <v>13.781634128705722</v>
      </c>
      <c r="E47" s="85">
        <f ca="1">AVERAGEIF(公募基金!$G:$G,$B47,公募基金!N:N)</f>
        <v>34.561402139761533</v>
      </c>
      <c r="F47" s="85">
        <f ca="1">AVERAGEIF(公募基金!$G:$G,$B47,公募基金!O:O)</f>
        <v>27.497848243730449</v>
      </c>
      <c r="G47" s="85">
        <f ca="1">AVERAGEIF(公募基金!$G:$G,$B47,公募基金!P:P)</f>
        <v>12.192013071705144</v>
      </c>
    </row>
    <row r="48" spans="1:12" s="83" customFormat="1" ht="18">
      <c r="A48" s="88"/>
      <c r="B48" s="94" t="s">
        <v>13118</v>
      </c>
      <c r="C48" s="84">
        <f ca="1">COUNTIF(公募基金!G:G,首页!B48)</f>
        <v>1</v>
      </c>
      <c r="D48" s="85">
        <f ca="1">AVERAGEIF(公募基金!$G:$G,$B48,公募基金!M:M)</f>
        <v>1.7463235294117752</v>
      </c>
      <c r="E48" s="85">
        <f ca="1">AVERAGEIF(公募基金!$G:$G,$B48,公募基金!N:N)</f>
        <v>-12.374670184696612</v>
      </c>
      <c r="F48" s="85">
        <f ca="1">AVERAGEIF(公募基金!$G:$G,$B48,公募基金!O:O)</f>
        <v>7.1109648354446664</v>
      </c>
      <c r="G48" s="85">
        <f ca="1">AVERAGEIF(公募基金!$G:$G,$B48,公募基金!P:P)</f>
        <v>3.5959379610063014</v>
      </c>
    </row>
    <row r="49" spans="1:12" s="83" customFormat="1" ht="18">
      <c r="A49" s="88"/>
      <c r="B49" s="94" t="s">
        <v>63</v>
      </c>
      <c r="C49" s="84">
        <f ca="1">COUNTIF(公募基金!G:G,首页!B49)</f>
        <v>1</v>
      </c>
      <c r="D49" s="85">
        <f ca="1">AVERAGEIF(公募基金!$G:$G,$B49,公募基金!M:M)</f>
        <v>14.614042476385269</v>
      </c>
      <c r="E49" s="85">
        <f ca="1">AVERAGEIF(公募基金!$G:$G,$B49,公募基金!N:N)</f>
        <v>157.7807848443839</v>
      </c>
      <c r="F49" s="85">
        <f ca="1">AVERAGEIF(公募基金!$G:$G,$B49,公募基金!O:O)</f>
        <v>40.589910131411777</v>
      </c>
      <c r="G49" s="85">
        <f ca="1">AVERAGEIF(公募基金!$G:$G,$B49,公募基金!P:P)</f>
        <v>14.239790388478845</v>
      </c>
    </row>
    <row r="50" spans="1:12" s="83" customFormat="1" ht="18">
      <c r="A50" s="88"/>
      <c r="B50" s="94" t="s">
        <v>12755</v>
      </c>
      <c r="C50" s="84">
        <f ca="1">COUNTIF(公募基金!G:G,首页!B50)</f>
        <v>1</v>
      </c>
      <c r="D50" s="85">
        <f ca="1">AVERAGEIF(公募基金!$G:$G,$B50,公募基金!M:M)</f>
        <v>0</v>
      </c>
      <c r="E50" s="85">
        <f ca="1">AVERAGEIF(公募基金!$G:$G,$B50,公募基金!N:N)</f>
        <v>0</v>
      </c>
      <c r="F50" s="85">
        <f ca="1">AVERAGEIF(公募基金!$G:$G,$B50,公募基金!O:O)</f>
        <v>9.1354103720669997</v>
      </c>
      <c r="G50" s="85">
        <f ca="1">AVERAGEIF(公募基金!$G:$G,$B50,公募基金!P:P)</f>
        <v>1.6088229373740992</v>
      </c>
    </row>
    <row r="51" spans="1:12" s="83" customFormat="1" ht="18">
      <c r="A51" s="88"/>
      <c r="B51" s="94" t="s">
        <v>13119</v>
      </c>
      <c r="C51" s="84">
        <f ca="1">COUNTIF(公募基金!G:G,首页!B51)</f>
        <v>1</v>
      </c>
      <c r="D51" s="85">
        <f ca="1">AVERAGEIF(公募基金!$G:$G,$B51,公募基金!M:M)</f>
        <v>25.48259969273936</v>
      </c>
      <c r="E51" s="85">
        <f ca="1">AVERAGEIF(公募基金!$G:$G,$B51,公募基金!N:N)</f>
        <v>103.02604560682988</v>
      </c>
      <c r="F51" s="85">
        <f ca="1">AVERAGEIF(公募基金!$G:$G,$B51,公募基金!O:O)</f>
        <v>35.409960674858979</v>
      </c>
      <c r="G51" s="85">
        <f ca="1">AVERAGEIF(公募基金!$G:$G,$B51,公募基金!P:P)</f>
        <v>6.9978851613815563</v>
      </c>
    </row>
    <row r="52" spans="1:12" s="83" customFormat="1" ht="18">
      <c r="A52" s="88"/>
      <c r="B52" s="94" t="s">
        <v>12756</v>
      </c>
      <c r="C52" s="84">
        <f ca="1">COUNTIF(公募基金!G:G,首页!B52)</f>
        <v>1</v>
      </c>
      <c r="D52" s="85">
        <f ca="1">AVERAGEIF(公募基金!$G:$G,$B52,公募基金!M:M)</f>
        <v>0</v>
      </c>
      <c r="E52" s="85">
        <f ca="1">AVERAGEIF(公募基金!$G:$G,$B52,公募基金!N:N)</f>
        <v>0</v>
      </c>
      <c r="F52" s="85">
        <f ca="1">AVERAGEIF(公募基金!$G:$G,$B52,公募基金!O:O)</f>
        <v>3.0436789702908973</v>
      </c>
      <c r="G52" s="85">
        <f ca="1">AVERAGEIF(公募基金!$G:$G,$B52,公募基金!P:P)</f>
        <v>-0.15553323619582615</v>
      </c>
    </row>
    <row r="53" spans="1:12" s="83" customFormat="1" ht="18">
      <c r="A53" s="88"/>
      <c r="B53" s="94" t="s">
        <v>13120</v>
      </c>
      <c r="C53" s="84">
        <f ca="1">COUNTIF(公募基金!G:G,首页!B53)</f>
        <v>1</v>
      </c>
      <c r="D53" s="85">
        <f ca="1">AVERAGEIF(公募基金!$G:$G,$B53,公募基金!M:M)</f>
        <v>0</v>
      </c>
      <c r="E53" s="85">
        <f ca="1">AVERAGEIF(公募基金!$G:$G,$B53,公募基金!N:N)</f>
        <v>18.018018018017901</v>
      </c>
      <c r="F53" s="85">
        <f ca="1">AVERAGEIF(公募基金!$G:$G,$B53,公募基金!O:O)</f>
        <v>10.984056659136465</v>
      </c>
      <c r="G53" s="85">
        <f ca="1">AVERAGEIF(公募基金!$G:$G,$B53,公募基金!P:P)</f>
        <v>7.2031376930591362</v>
      </c>
    </row>
    <row r="54" spans="1:12" s="83" customFormat="1" ht="18">
      <c r="A54" s="89"/>
      <c r="B54" s="94" t="s">
        <v>13009</v>
      </c>
      <c r="C54" s="84">
        <f ca="1">COUNTIF(公募基金!G:G,首页!B54)</f>
        <v>1</v>
      </c>
      <c r="D54" s="85">
        <f ca="1">AVERAGEIF(公募基金!$G:$G,$B54,公募基金!M:M)</f>
        <v>-1.4061395062623161</v>
      </c>
      <c r="E54" s="85">
        <f ca="1">AVERAGEIF(公募基金!$G:$G,$B54,公募基金!N:N)</f>
        <v>8.532672694361132</v>
      </c>
      <c r="F54" s="85">
        <f ca="1">AVERAGEIF(公募基金!$G:$G,$B54,公募基金!O:O)</f>
        <v>7.3502703638775202</v>
      </c>
      <c r="G54" s="85">
        <f ca="1">AVERAGEIF(公募基金!$G:$G,$B54,公募基金!P:P)</f>
        <v>2.1313705720596987</v>
      </c>
    </row>
    <row r="55" spans="1:12" s="83" customFormat="1" ht="18">
      <c r="A55" s="89"/>
      <c r="B55" s="94"/>
      <c r="C55" s="84"/>
      <c r="D55" s="85"/>
      <c r="E55" s="85"/>
      <c r="F55" s="85"/>
      <c r="G55" s="85"/>
    </row>
    <row r="56" spans="1:12" s="83" customFormat="1" ht="18">
      <c r="A56" s="103" t="s">
        <v>381</v>
      </c>
      <c r="B56" s="104" t="s">
        <v>47</v>
      </c>
      <c r="C56" s="101">
        <f ca="1">COUNTIF(公募基金!F:F,首页!A56)</f>
        <v>75</v>
      </c>
      <c r="D56" s="102">
        <f ca="1">AVERAGEIF(公募基金!$F:$F,$A$56,公募基金!M:M)</f>
        <v>2.4449560227930736</v>
      </c>
      <c r="E56" s="102">
        <f ca="1">AVERAGEIF(公募基金!$F:$F,$A$56,公募基金!N:N)</f>
        <v>21.011063526332052</v>
      </c>
      <c r="F56" s="102">
        <f ca="1">AVERAGEIF(公募基金!$F:$F,$A$56,公募基金!O:O)</f>
        <v>12.123164326301268</v>
      </c>
      <c r="G56" s="102">
        <f ca="1">AVERAGEIF(公募基金!$F:$F,$A$56,公募基金!P:P)</f>
        <v>3.9992853237423271</v>
      </c>
    </row>
    <row r="57" spans="1:12" s="83" customFormat="1" ht="18">
      <c r="B57" s="94" t="s">
        <v>12434</v>
      </c>
      <c r="C57" s="84">
        <f ca="1">COUNTIFS(公募基金!G:G,首页!B57,公募基金!F:F,首页!$A$56)</f>
        <v>9</v>
      </c>
      <c r="D57" s="85">
        <f ca="1">AVERAGEIF(公募基金!$G:$G,$B57,公募基金!M:M)</f>
        <v>4.7828711779323534</v>
      </c>
      <c r="E57" s="85">
        <f ca="1">AVERAGEIF(公募基金!$G:$G,$B57,公募基金!N:N)</f>
        <v>46.711757748893007</v>
      </c>
      <c r="F57" s="85">
        <f ca="1">AVERAGEIF(公募基金!$G:$G,$B57,公募基金!O:O)</f>
        <v>20.037715118128514</v>
      </c>
      <c r="G57" s="85">
        <f ca="1">AVERAGEIF(公募基金!$G:$G,$B57,公募基金!P:P)</f>
        <v>5.9832136787036001</v>
      </c>
      <c r="H57" s="86"/>
      <c r="I57" s="86"/>
      <c r="J57" s="86"/>
      <c r="K57" s="86"/>
      <c r="L57" s="87"/>
    </row>
    <row r="58" spans="1:12" s="83" customFormat="1" ht="18">
      <c r="A58" s="89"/>
      <c r="B58" s="94" t="s">
        <v>12550</v>
      </c>
      <c r="C58" s="84">
        <f ca="1">COUNTIFS(公募基金!G:G,首页!B58,公募基金!F:F,首页!$A$56)</f>
        <v>4</v>
      </c>
      <c r="D58" s="85">
        <f ca="1">AVERAGEIF(公募基金!$G:$G,$B58,公募基金!M:M)</f>
        <v>-5.0382495187438128</v>
      </c>
      <c r="E58" s="85">
        <f ca="1">AVERAGEIF(公募基金!$G:$G,$B58,公募基金!N:N)</f>
        <v>14.312975596994949</v>
      </c>
      <c r="F58" s="85">
        <f ca="1">AVERAGEIF(公募基金!$G:$G,$B58,公募基金!O:O)</f>
        <v>5.3975117304886968</v>
      </c>
      <c r="G58" s="85">
        <f ca="1">AVERAGEIF(公募基金!$G:$G,$B58,公募基金!P:P)</f>
        <v>-4.288851153039146</v>
      </c>
    </row>
    <row r="59" spans="1:12" s="83" customFormat="1" ht="18">
      <c r="A59" s="89"/>
      <c r="B59" s="94" t="s">
        <v>12553</v>
      </c>
      <c r="C59" s="84">
        <f ca="1">COUNTIFS(公募基金!G:G,首页!B59,公募基金!F:F,首页!$A$56)</f>
        <v>2</v>
      </c>
      <c r="D59" s="85">
        <f ca="1">AVERAGEIF(公募基金!$G:$G,$B59,公募基金!M:M)</f>
        <v>2.9462611491040236</v>
      </c>
      <c r="E59" s="85">
        <f ca="1">AVERAGEIF(公募基金!$G:$G,$B59,公募基金!N:N)</f>
        <v>11.591182676474066</v>
      </c>
      <c r="F59" s="85">
        <f ca="1">AVERAGEIF(公募基金!$G:$G,$B59,公募基金!O:O)</f>
        <v>12.029121748562243</v>
      </c>
      <c r="G59" s="85">
        <f ca="1">AVERAGEIF(公募基金!$G:$G,$B59,公募基金!P:P)</f>
        <v>6.1705647107415551</v>
      </c>
    </row>
    <row r="60" spans="1:12" s="83" customFormat="1" ht="18">
      <c r="A60" s="89"/>
      <c r="B60" s="94" t="s">
        <v>13121</v>
      </c>
      <c r="C60" s="84">
        <f ca="1">COUNTIFS(公募基金!G:G,首页!B60,公募基金!F:F,首页!$A$56)</f>
        <v>12</v>
      </c>
      <c r="D60" s="85">
        <f ca="1">AVERAGEIF(公募基金!$G:$G,$B60,公募基金!M:M)</f>
        <v>3.6095520800441858</v>
      </c>
      <c r="E60" s="85">
        <f ca="1">AVERAGEIF(公募基金!$G:$G,$B60,公募基金!N:N)</f>
        <v>17.256878848971848</v>
      </c>
      <c r="F60" s="85">
        <f ca="1">AVERAGEIF(公募基金!$G:$G,$B60,公募基金!O:O)</f>
        <v>11.675902909722657</v>
      </c>
      <c r="G60" s="85">
        <f ca="1">AVERAGEIF(公募基金!$G:$G,$B60,公募基金!P:P)</f>
        <v>5.2525758720014357</v>
      </c>
    </row>
    <row r="61" spans="1:12" s="83" customFormat="1" ht="18">
      <c r="A61" s="89"/>
      <c r="B61" s="94" t="s">
        <v>75</v>
      </c>
      <c r="C61" s="84">
        <f ca="1">COUNTIFS(公募基金!G:G,首页!B61,公募基金!F:F,首页!$A$56)</f>
        <v>33</v>
      </c>
      <c r="D61" s="85">
        <f ca="1">AVERAGEIF(公募基金!$G:$G,$B61,公募基金!M:M)</f>
        <v>2.3097969677984898</v>
      </c>
      <c r="E61" s="85">
        <f ca="1">AVERAGEIF(公募基金!$G:$G,$B61,公募基金!N:N)</f>
        <v>14.14247988747489</v>
      </c>
      <c r="F61" s="85">
        <f ca="1">AVERAGEIF(公募基金!$G:$G,$B61,公募基金!O:O)</f>
        <v>10.317963833800009</v>
      </c>
      <c r="G61" s="85">
        <f ca="1">AVERAGEIF(公募基金!$G:$G,$B61,公募基金!P:P)</f>
        <v>3.749199097867673</v>
      </c>
    </row>
    <row r="62" spans="1:12" s="83" customFormat="1" ht="18">
      <c r="A62" s="89"/>
      <c r="B62" s="94" t="s">
        <v>12552</v>
      </c>
      <c r="C62" s="84">
        <f ca="1">COUNTIFS(公募基金!G:G,首页!B62,公募基金!F:F,首页!$A$56)</f>
        <v>10</v>
      </c>
      <c r="D62" s="85">
        <f ca="1">AVERAGEIF(公募基金!$G:$G,$B62,公募基金!M:M)</f>
        <v>3.5931700975081853</v>
      </c>
      <c r="E62" s="85">
        <f ca="1">AVERAGEIF(公募基金!$G:$G,$B62,公募基金!N:N)</f>
        <v>36.817643207564586</v>
      </c>
      <c r="F62" s="85">
        <f ca="1">AVERAGEIF(公募基金!$G:$G,$B62,公募基金!O:O)</f>
        <v>16.648997738253072</v>
      </c>
      <c r="G62" s="85">
        <f ca="1">AVERAGEIF(公募基金!$G:$G,$B62,公募基金!P:P)</f>
        <v>5.8587366132138863</v>
      </c>
    </row>
    <row r="63" spans="1:12" s="83" customFormat="1" ht="18">
      <c r="A63" s="89"/>
      <c r="B63" s="94" t="s">
        <v>13122</v>
      </c>
      <c r="C63" s="84">
        <f ca="1">COUNTIFS(公募基金!G:G,首页!B63,公募基金!F:F,首页!$A$56)</f>
        <v>4</v>
      </c>
      <c r="D63" s="85">
        <f ca="1">AVERAGEIF(公募基金!$G:$G,$B63,公募基金!M:M)</f>
        <v>-5.5325954442586589E-2</v>
      </c>
      <c r="E63" s="85">
        <f ca="1">AVERAGEIF(公募基金!$G:$G,$B63,公募基金!N:N)</f>
        <v>6.5150733756256631</v>
      </c>
      <c r="F63" s="85">
        <f ca="1">AVERAGEIF(公募基金!$G:$G,$B63,公募基金!O:O)</f>
        <v>7.9172282606926938</v>
      </c>
      <c r="G63" s="85">
        <f ca="1">AVERAGEIF(公募基金!$G:$G,$B63,公募基金!P:P)</f>
        <v>1.6395941260738345</v>
      </c>
    </row>
    <row r="64" spans="1:12" s="83" customFormat="1" ht="18">
      <c r="A64" s="89"/>
      <c r="B64" s="94" t="s">
        <v>13123</v>
      </c>
      <c r="C64" s="84">
        <f ca="1">COUNTIFS(公募基金!G:G,首页!B64,公募基金!F:F,首页!$A$56)</f>
        <v>1</v>
      </c>
      <c r="D64" s="85">
        <f ca="1">AVERAGEIF(公募基金!$G:$G,$B64,公募基金!M:M)</f>
        <v>0.25316455696204887</v>
      </c>
      <c r="E64" s="85">
        <f ca="1">AVERAGEIF(公募基金!$G:$G,$B64,公募基金!N:N)</f>
        <v>11.157894736842188</v>
      </c>
      <c r="F64" s="85">
        <f ca="1">AVERAGEIF(公募基金!$G:$G,$B64,公募基金!O:O)</f>
        <v>7.2152061883348884</v>
      </c>
      <c r="G64" s="85">
        <f ca="1">AVERAGEIF(公募基金!$G:$G,$B64,公募基金!P:P)</f>
        <v>0.57775571076315035</v>
      </c>
    </row>
    <row r="65" spans="1:12" s="83" customFormat="1" ht="18">
      <c r="A65" s="89"/>
      <c r="B65" s="94"/>
      <c r="C65" s="84"/>
      <c r="D65" s="85"/>
      <c r="E65" s="85"/>
      <c r="F65" s="85"/>
      <c r="G65" s="135"/>
    </row>
    <row r="66" spans="1:12" s="83" customFormat="1" ht="18">
      <c r="A66" s="99" t="s">
        <v>422</v>
      </c>
      <c r="B66" s="104" t="s">
        <v>47</v>
      </c>
      <c r="C66" s="101">
        <f ca="1">COUNTIF(公募基金!F:F,首页!A66)</f>
        <v>241</v>
      </c>
      <c r="D66" s="102">
        <f ca="1">AVERAGEIF(公募基金!$F:$F,$A$66,公募基金!M:M)</f>
        <v>0.43657654822447911</v>
      </c>
      <c r="E66" s="102">
        <f ca="1">AVERAGEIF(公募基金!$F:$F,$A$66,公募基金!N:N)</f>
        <v>5.5742752251348735</v>
      </c>
      <c r="F66" s="102">
        <f ca="1">AVERAGEIF(公募基金!$F:$F,$A$66,公募基金!O:O)</f>
        <v>6.1336900126933891</v>
      </c>
      <c r="G66" s="102">
        <f ca="1">AVERAGEIF(公募基金!$F:$F,$A$66,公募基金!P:P)</f>
        <v>0.47342852140128855</v>
      </c>
    </row>
    <row r="67" spans="1:12" s="83" customFormat="1" ht="18">
      <c r="B67" s="94" t="s">
        <v>13124</v>
      </c>
      <c r="C67" s="84">
        <f ca="1">COUNTIF(公募基金!G:G,首页!B67)</f>
        <v>7</v>
      </c>
      <c r="D67" s="85">
        <f ca="1">AVERAGEIF(公募基金!$G:$G,$B67,公募基金!M:M)</f>
        <v>0.68047794263359174</v>
      </c>
      <c r="E67" s="85">
        <f ca="1">AVERAGEIF(公募基金!$G:$G,$B67,公募基金!N:N)</f>
        <v>6.7369414364419038</v>
      </c>
      <c r="F67" s="85">
        <f ca="1">AVERAGEIF(公募基金!$G:$G,$B67,公募基金!O:O)</f>
        <v>4.9635686868016977</v>
      </c>
      <c r="G67" s="85">
        <f ca="1">AVERAGEIF(公募基金!$G:$G,$B67,公募基金!P:P)</f>
        <v>-1.6396980809216097</v>
      </c>
      <c r="H67" s="86"/>
      <c r="I67" s="86"/>
      <c r="J67" s="86"/>
      <c r="K67" s="86"/>
      <c r="L67" s="87"/>
    </row>
    <row r="68" spans="1:12" s="83" customFormat="1" ht="18">
      <c r="B68" s="94" t="s">
        <v>13125</v>
      </c>
      <c r="C68" s="84">
        <f ca="1">COUNTIF(公募基金!G:G,首页!B68)</f>
        <v>4</v>
      </c>
      <c r="D68" s="85">
        <f ca="1">AVERAGEIF(公募基金!$G:$G,$B68,公募基金!M:M)</f>
        <v>0.3028952544530561</v>
      </c>
      <c r="E68" s="85">
        <f ca="1">AVERAGEIF(公募基金!$G:$G,$B68,公募基金!N:N)</f>
        <v>3.3654696743009911</v>
      </c>
      <c r="F68" s="85">
        <f ca="1">AVERAGEIF(公募基金!$G:$G,$B68,公募基金!O:O)</f>
        <v>1.963711809902291</v>
      </c>
      <c r="G68" s="85">
        <f ca="1">AVERAGEIF(公募基金!$G:$G,$B68,公募基金!P:P)</f>
        <v>-1.8319611318048434</v>
      </c>
      <c r="H68" s="95"/>
      <c r="I68" s="95"/>
      <c r="J68" s="95"/>
      <c r="K68" s="95"/>
      <c r="L68" s="87"/>
    </row>
    <row r="69" spans="1:12" s="83" customFormat="1" ht="18">
      <c r="A69" s="89"/>
      <c r="B69" s="94" t="s">
        <v>13126</v>
      </c>
      <c r="C69" s="84">
        <f ca="1">COUNTIF(公募基金!G:G,首页!B69)</f>
        <v>4</v>
      </c>
      <c r="D69" s="85">
        <f ca="1">AVERAGEIF(公募基金!$G:$G,$B69,公募基金!M:M)</f>
        <v>1.1445130959371663</v>
      </c>
      <c r="E69" s="85">
        <f ca="1">AVERAGEIF(公募基金!$G:$G,$B69,公募基金!N:N)</f>
        <v>2.3495210143279319</v>
      </c>
      <c r="F69" s="85">
        <f ca="1">AVERAGEIF(公募基金!$G:$G,$B69,公募基金!O:O)</f>
        <v>5.3211282072950112</v>
      </c>
      <c r="G69" s="85">
        <f ca="1">AVERAGEIF(公募基金!$G:$G,$B69,公募基金!P:P)</f>
        <v>0.5426969512688562</v>
      </c>
    </row>
    <row r="70" spans="1:12" s="83" customFormat="1" ht="18">
      <c r="A70" s="89"/>
      <c r="B70" s="94" t="s">
        <v>13127</v>
      </c>
      <c r="C70" s="84">
        <f ca="1">COUNTIF(公募基金!G:G,首页!B70)</f>
        <v>5</v>
      </c>
      <c r="D70" s="85">
        <f ca="1">AVERAGEIF(公募基金!$G:$G,$B70,公募基金!M:M)</f>
        <v>0.5496071611457376</v>
      </c>
      <c r="E70" s="85">
        <f ca="1">AVERAGEIF(公募基金!$G:$G,$B70,公募基金!N:N)</f>
        <v>5.5945311248621721</v>
      </c>
      <c r="F70" s="85">
        <f ca="1">AVERAGEIF(公募基金!$G:$G,$B70,公募基金!O:O)</f>
        <v>7.0790125059246547</v>
      </c>
      <c r="G70" s="85">
        <f ca="1">AVERAGEIF(公募基金!$G:$G,$B70,公募基金!P:P)</f>
        <v>3.0620593781200212</v>
      </c>
    </row>
    <row r="71" spans="1:12" s="83" customFormat="1" ht="18">
      <c r="A71" s="89"/>
      <c r="B71" s="94" t="s">
        <v>13128</v>
      </c>
      <c r="C71" s="84">
        <f ca="1">COUNTIF(公募基金!G:G,首页!B71)</f>
        <v>1</v>
      </c>
      <c r="D71" s="85">
        <f ca="1">AVERAGEIF(公募基金!$G:$G,$B71,公募基金!M:M)</f>
        <v>0.98406841857248128</v>
      </c>
      <c r="E71" s="85">
        <f ca="1">AVERAGEIF(公募基金!$G:$G,$B71,公募基金!N:N)</f>
        <v>1.3855894669027924</v>
      </c>
      <c r="F71" s="85">
        <f ca="1">AVERAGEIF(公募基金!$G:$G,$B71,公募基金!O:O)</f>
        <v>3.4931928356785713</v>
      </c>
      <c r="G71" s="85">
        <f ca="1">AVERAGEIF(公募基金!$G:$G,$B71,公募基金!P:P)</f>
        <v>-2.5416778519738781</v>
      </c>
    </row>
    <row r="72" spans="1:12" s="83" customFormat="1" ht="18">
      <c r="A72" s="89"/>
      <c r="B72" s="94" t="s">
        <v>13129</v>
      </c>
      <c r="C72" s="84">
        <f ca="1">COUNTIF(公募基金!G:G,首页!B72)</f>
        <v>47</v>
      </c>
      <c r="D72" s="85">
        <f ca="1">AVERAGEIF(公募基金!$G:$G,$B72,公募基金!M:M)</f>
        <v>0.62783500324522101</v>
      </c>
      <c r="E72" s="85">
        <f ca="1">AVERAGEIF(公募基金!$G:$G,$B72,公募基金!N:N)</f>
        <v>6.0458630880104112</v>
      </c>
      <c r="F72" s="85">
        <f ca="1">AVERAGEIF(公募基金!$G:$G,$B72,公募基金!O:O)</f>
        <v>5.279074895425695</v>
      </c>
      <c r="G72" s="85">
        <f ca="1">AVERAGEIF(公募基金!$G:$G,$B72,公募基金!P:P)</f>
        <v>0.6302826735078908</v>
      </c>
    </row>
    <row r="73" spans="1:12" s="83" customFormat="1" ht="18">
      <c r="A73" s="88"/>
      <c r="B73" s="94" t="s">
        <v>13130</v>
      </c>
      <c r="C73" s="84">
        <f ca="1">COUNTIF(公募基金!G:G,首页!B73)</f>
        <v>5</v>
      </c>
      <c r="D73" s="85">
        <f ca="1">AVERAGEIF(公募基金!$G:$G,$B73,公募基金!M:M)</f>
        <v>-0.45004724048928191</v>
      </c>
      <c r="E73" s="85">
        <f ca="1">AVERAGEIF(公募基金!$G:$G,$B73,公募基金!N:N)</f>
        <v>2.4064802343090674</v>
      </c>
      <c r="F73" s="85">
        <f ca="1">AVERAGEIF(公募基金!$G:$G,$B73,公募基金!O:O)</f>
        <v>3.9919921316631517</v>
      </c>
      <c r="G73" s="85">
        <f ca="1">AVERAGEIF(公募基金!$G:$G,$B73,公募基金!P:P)</f>
        <v>1.2801242459670359</v>
      </c>
      <c r="H73" s="86"/>
      <c r="I73" s="86"/>
      <c r="J73" s="86"/>
      <c r="K73" s="86"/>
      <c r="L73" s="87"/>
    </row>
    <row r="74" spans="1:12" s="83" customFormat="1" ht="18">
      <c r="A74" s="89"/>
      <c r="B74" s="94" t="s">
        <v>12432</v>
      </c>
      <c r="C74" s="84">
        <f ca="1">COUNTIF(公募基金!G:G,首页!B74)</f>
        <v>12</v>
      </c>
      <c r="D74" s="85">
        <f ca="1">AVERAGEIF(公募基金!$G:$G,$B74,公募基金!M:M)</f>
        <v>0.45346762376646627</v>
      </c>
      <c r="E74" s="85">
        <f ca="1">AVERAGEIF(公募基金!$G:$G,$B74,公募基金!N:N)</f>
        <v>6.6201373887962447</v>
      </c>
      <c r="F74" s="85">
        <f ca="1">AVERAGEIF(公募基金!$G:$G,$B74,公募基金!O:O)</f>
        <v>7.5207034929027641</v>
      </c>
      <c r="G74" s="85">
        <f ca="1">AVERAGEIF(公募基金!$G:$G,$B74,公募基金!P:P)</f>
        <v>2.9813387012816102</v>
      </c>
      <c r="H74" s="95"/>
      <c r="I74" s="124"/>
      <c r="J74" s="95"/>
      <c r="K74" s="95"/>
      <c r="L74" s="87"/>
    </row>
    <row r="75" spans="1:12" s="83" customFormat="1" ht="18">
      <c r="A75" s="88"/>
      <c r="B75" s="94" t="s">
        <v>13131</v>
      </c>
      <c r="C75" s="84">
        <f ca="1">COUNTIF(公募基金!G:G,首页!B75)</f>
        <v>36</v>
      </c>
      <c r="D75" s="85">
        <f ca="1">AVERAGEIF(公募基金!$G:$G,$B75,公募基金!M:M)</f>
        <v>0.17355489570956995</v>
      </c>
      <c r="E75" s="85">
        <f ca="1">AVERAGEIF(公募基金!$G:$G,$B75,公募基金!N:N)</f>
        <v>4.9078079723007901</v>
      </c>
      <c r="F75" s="85">
        <f ca="1">AVERAGEIF(公募基金!$G:$G,$B75,公募基金!O:O)</f>
        <v>5.1743479346301582</v>
      </c>
      <c r="G75" s="85">
        <f ca="1">AVERAGEIF(公募基金!$G:$G,$B75,公募基金!P:P)</f>
        <v>-1.202541553947813</v>
      </c>
      <c r="H75" s="95"/>
      <c r="I75" s="95"/>
      <c r="J75" s="95"/>
      <c r="K75" s="95"/>
      <c r="L75" s="87"/>
    </row>
    <row r="76" spans="1:12" s="83" customFormat="1" ht="18">
      <c r="A76" s="89"/>
      <c r="B76" s="94" t="s">
        <v>13132</v>
      </c>
      <c r="C76" s="84">
        <f ca="1">COUNTIF(公募基金!G:G,首页!B76)</f>
        <v>18</v>
      </c>
      <c r="D76" s="85">
        <f ca="1">AVERAGEIF(公募基金!$G:$G,$B76,公募基金!M:M)</f>
        <v>0.73964805326596472</v>
      </c>
      <c r="E76" s="85">
        <f ca="1">AVERAGEIF(公募基金!$G:$G,$B76,公募基金!N:N)</f>
        <v>8.2112413375248412</v>
      </c>
      <c r="F76" s="85">
        <f ca="1">AVERAGEIF(公募基金!$G:$G,$B76,公募基金!O:O)</f>
        <v>8.1413868491950474</v>
      </c>
      <c r="G76" s="85">
        <f ca="1">AVERAGEIF(公募基金!$G:$G,$B76,公募基金!P:P)</f>
        <v>-5.0217325856186941</v>
      </c>
    </row>
    <row r="77" spans="1:12" s="83" customFormat="1" ht="18">
      <c r="A77" s="89"/>
      <c r="B77" s="94" t="s">
        <v>13133</v>
      </c>
      <c r="C77" s="84">
        <f ca="1">COUNTIF(公募基金!G:G,首页!B77)</f>
        <v>13</v>
      </c>
      <c r="D77" s="85">
        <f ca="1">AVERAGEIF(公募基金!$G:$G,$B77,公募基金!M:M)</f>
        <v>0.39819832762854657</v>
      </c>
      <c r="E77" s="85">
        <f ca="1">AVERAGEIF(公募基金!$G:$G,$B77,公募基金!N:N)</f>
        <v>3.7366239066812388</v>
      </c>
      <c r="F77" s="85">
        <f ca="1">AVERAGEIF(公募基金!$G:$G,$B77,公募基金!O:O)</f>
        <v>4.8007370525615034</v>
      </c>
      <c r="G77" s="85">
        <f ca="1">AVERAGEIF(公募基金!$G:$G,$B77,公募基金!P:P)</f>
        <v>2.9272798161435913</v>
      </c>
    </row>
    <row r="78" spans="1:12" s="83" customFormat="1" ht="18">
      <c r="A78" s="89"/>
      <c r="B78" s="94" t="s">
        <v>13146</v>
      </c>
      <c r="C78" s="84">
        <f ca="1">COUNTIF(公募基金!G:G,首页!B78)</f>
        <v>3</v>
      </c>
      <c r="D78" s="85">
        <f ca="1">AVERAGEIF(公募基金!$G:$G,$B78,公募基金!M:M)</f>
        <v>0.45349699725284093</v>
      </c>
      <c r="E78" s="85">
        <f ca="1">AVERAGEIF(公募基金!$G:$G,$B78,公募基金!N:N)</f>
        <v>5.3893411169756433</v>
      </c>
      <c r="F78" s="85">
        <f ca="1">AVERAGEIF(公募基金!$G:$G,$B78,公募基金!O:O)</f>
        <v>7.9714557626289873</v>
      </c>
      <c r="G78" s="85">
        <f ca="1">AVERAGEIF(公募基金!$G:$G,$B78,公募基金!P:P)</f>
        <v>3.6464572504030013</v>
      </c>
    </row>
    <row r="79" spans="1:12" s="83" customFormat="1" ht="18">
      <c r="A79" s="89"/>
      <c r="B79" s="94" t="s">
        <v>13134</v>
      </c>
      <c r="C79" s="84">
        <f ca="1">COUNTIF(公募基金!G:G,首页!B79)</f>
        <v>6</v>
      </c>
      <c r="D79" s="85">
        <f ca="1">AVERAGEIF(公募基金!$G:$G,$B79,公募基金!M:M)</f>
        <v>-0.86266533966029757</v>
      </c>
      <c r="E79" s="85">
        <f ca="1">AVERAGEIF(公募基金!$G:$G,$B79,公募基金!N:N)</f>
        <v>-11.993797818246163</v>
      </c>
      <c r="F79" s="85">
        <f ca="1">AVERAGEIF(公募基金!$G:$G,$B79,公募基金!O:O)</f>
        <v>-1.4504275016429313</v>
      </c>
      <c r="G79" s="85">
        <f ca="1">AVERAGEIF(公募基金!$G:$G,$B79,公募基金!P:P)</f>
        <v>-1.9698576208942757</v>
      </c>
    </row>
    <row r="80" spans="1:12" s="83" customFormat="1" ht="18">
      <c r="A80" s="89"/>
      <c r="B80" s="94" t="s">
        <v>13135</v>
      </c>
      <c r="C80" s="84">
        <f ca="1">COUNTIF(公募基金!G:G,首页!B80)</f>
        <v>26</v>
      </c>
      <c r="D80" s="85">
        <f ca="1">AVERAGEIF(公募基金!$G:$G,$B80,公募基金!M:M)</f>
        <v>0.4450248332404389</v>
      </c>
      <c r="E80" s="85">
        <f ca="1">AVERAGEIF(公募基金!$G:$G,$B80,公募基金!N:N)</f>
        <v>6.2451366143041298</v>
      </c>
      <c r="F80" s="85">
        <f ca="1">AVERAGEIF(公募基金!$G:$G,$B80,公募基金!O:O)</f>
        <v>8.1015793183073903</v>
      </c>
      <c r="G80" s="85">
        <f ca="1">AVERAGEIF(公募基金!$G:$G,$B80,公募基金!P:P)</f>
        <v>2.7554259915250108</v>
      </c>
    </row>
    <row r="81" spans="1:12" s="83" customFormat="1" ht="18">
      <c r="A81" s="89"/>
      <c r="B81" s="94" t="s">
        <v>13136</v>
      </c>
      <c r="C81" s="84">
        <f ca="1">COUNTIF(公募基金!G:G,首页!B81)</f>
        <v>8</v>
      </c>
      <c r="D81" s="85">
        <f ca="1">AVERAGEIF(公募基金!$G:$G,$B81,公募基金!M:M)</f>
        <v>0.54263675047102056</v>
      </c>
      <c r="E81" s="85">
        <f ca="1">AVERAGEIF(公募基金!$G:$G,$B81,公募基金!N:N)</f>
        <v>5.3726489943828142</v>
      </c>
      <c r="F81" s="85">
        <f ca="1">AVERAGEIF(公募基金!$G:$G,$B81,公募基金!O:O)</f>
        <v>4.8271255844395569</v>
      </c>
      <c r="G81" s="85">
        <f ca="1">AVERAGEIF(公募基金!$G:$G,$B81,公募基金!P:P)</f>
        <v>-0.21495593423093429</v>
      </c>
    </row>
    <row r="82" spans="1:12" s="83" customFormat="1" ht="18">
      <c r="A82" s="89"/>
      <c r="B82" s="94" t="s">
        <v>13137</v>
      </c>
      <c r="C82" s="84">
        <f ca="1">COUNTIF(公募基金!G:G,首页!B82)</f>
        <v>6</v>
      </c>
      <c r="D82" s="85">
        <f ca="1">AVERAGEIF(公募基金!$G:$G,$B82,公募基金!M:M)</f>
        <v>0.29634019831567365</v>
      </c>
      <c r="E82" s="85">
        <f ca="1">AVERAGEIF(公募基金!$G:$G,$B82,公募基金!N:N)</f>
        <v>6.8746712589467078</v>
      </c>
      <c r="F82" s="85">
        <f ca="1">AVERAGEIF(公募基金!$G:$G,$B82,公募基金!O:O)</f>
        <v>7.8217736592890956</v>
      </c>
      <c r="G82" s="85">
        <f ca="1">AVERAGEIF(公募基金!$G:$G,$B82,公募基金!P:P)</f>
        <v>3.2661758594406671</v>
      </c>
    </row>
    <row r="83" spans="1:12" s="83" customFormat="1" ht="18">
      <c r="A83" s="89"/>
      <c r="B83" s="94" t="s">
        <v>13138</v>
      </c>
      <c r="C83" s="84">
        <f ca="1">COUNTIF(公募基金!G:G,首页!B83)</f>
        <v>1</v>
      </c>
      <c r="D83" s="85">
        <f ca="1">AVERAGEIF(公募基金!$G:$G,$B83,公募基金!M:M)</f>
        <v>0.20452855235721934</v>
      </c>
      <c r="E83" s="85">
        <f ca="1">AVERAGEIF(公募基金!$G:$G,$B83,公募基金!N:N)</f>
        <v>3.8697084231241519</v>
      </c>
      <c r="F83" s="85">
        <f ca="1">AVERAGEIF(公募基金!$G:$G,$B83,公募基金!O:O)</f>
        <v>4.6847131958686283</v>
      </c>
      <c r="G83" s="85">
        <f ca="1">AVERAGEIF(公募基金!$G:$G,$B83,公募基金!P:P)</f>
        <v>1.780979312248232</v>
      </c>
    </row>
    <row r="84" spans="1:12" s="83" customFormat="1" ht="18">
      <c r="A84" s="89"/>
      <c r="B84" s="94" t="s">
        <v>13139</v>
      </c>
      <c r="C84" s="84">
        <f ca="1">COUNTIF(公募基金!G:G,首页!B84)</f>
        <v>2</v>
      </c>
      <c r="D84" s="85">
        <f ca="1">AVERAGEIF(公募基金!$G:$G,$B84,公募基金!M:M)</f>
        <v>0.69263754782252773</v>
      </c>
      <c r="E84" s="85">
        <f ca="1">AVERAGEIF(公募基金!$G:$G,$B84,公募基金!N:N)</f>
        <v>-1.2145445108266872</v>
      </c>
      <c r="F84" s="85">
        <f ca="1">AVERAGEIF(公募基金!$G:$G,$B84,公募基金!O:O)</f>
        <v>5.1007442829724914</v>
      </c>
      <c r="G84" s="85">
        <f ca="1">AVERAGEIF(公募基金!$G:$G,$B84,公募基金!P:P)</f>
        <v>-8.3871943865105489</v>
      </c>
    </row>
    <row r="85" spans="1:12" s="83" customFormat="1" ht="18">
      <c r="A85" s="89"/>
      <c r="B85" s="94" t="s">
        <v>13140</v>
      </c>
      <c r="C85" s="84">
        <f ca="1">COUNTIF(公募基金!G:G,首页!B85)</f>
        <v>18</v>
      </c>
      <c r="D85" s="85">
        <f ca="1">AVERAGEIF(公募基金!$G:$G,$B85,公募基金!M:M)</f>
        <v>0.65104329436586927</v>
      </c>
      <c r="E85" s="85">
        <f ca="1">AVERAGEIF(公募基金!$G:$G,$B85,公募基金!N:N)</f>
        <v>12.388014730283754</v>
      </c>
      <c r="F85" s="85">
        <f ca="1">AVERAGEIF(公募基金!$G:$G,$B85,公募基金!O:O)</f>
        <v>10.659186376010291</v>
      </c>
      <c r="G85" s="85">
        <f ca="1">AVERAGEIF(公募基金!$G:$G,$B85,公募基金!P:P)</f>
        <v>2.0728798838572886</v>
      </c>
      <c r="H85" s="86"/>
      <c r="I85" s="86"/>
      <c r="J85" s="86"/>
      <c r="K85" s="86"/>
      <c r="L85" s="87"/>
    </row>
    <row r="86" spans="1:12" s="83" customFormat="1" ht="18">
      <c r="A86" s="89"/>
      <c r="B86" s="94" t="s">
        <v>13141</v>
      </c>
      <c r="C86" s="84">
        <f ca="1">COUNTIF(公募基金!G:G,首页!B86)</f>
        <v>13</v>
      </c>
      <c r="D86" s="85">
        <f ca="1">AVERAGEIF(公募基金!$G:$G,$B86,公募基金!M:M)</f>
        <v>0.33196809401641558</v>
      </c>
      <c r="E86" s="85">
        <f ca="1">AVERAGEIF(公募基金!$G:$G,$B86,公募基金!N:N)</f>
        <v>3.9996362651038742</v>
      </c>
      <c r="F86" s="85">
        <f ca="1">AVERAGEIF(公募基金!$G:$G,$B86,公募基金!O:O)</f>
        <v>4.5453561219372496</v>
      </c>
      <c r="G86" s="85">
        <f ca="1">AVERAGEIF(公募基金!$G:$G,$B86,公募基金!P:P)</f>
        <v>0.25078258308905121</v>
      </c>
      <c r="H86" s="95"/>
      <c r="I86" s="95"/>
      <c r="J86" s="95"/>
      <c r="K86" s="95"/>
      <c r="L86" s="87"/>
    </row>
    <row r="87" spans="1:12" s="83" customFormat="1" ht="18">
      <c r="A87" s="89"/>
      <c r="B87" s="94" t="s">
        <v>13142</v>
      </c>
      <c r="C87" s="84">
        <f ca="1">COUNTIF(公募基金!G:G,首页!B87)</f>
        <v>4</v>
      </c>
      <c r="D87" s="85">
        <f ca="1">AVERAGEIF(公募基金!$G:$G,$B87,公募基金!M:M)</f>
        <v>0.34165714962072768</v>
      </c>
      <c r="E87" s="85">
        <f ca="1">AVERAGEIF(公募基金!$G:$G,$B87,公募基金!N:N)</f>
        <v>5.2471376421861553</v>
      </c>
      <c r="F87" s="85">
        <f ca="1">AVERAGEIF(公募基金!$G:$G,$B87,公募基金!O:O)</f>
        <v>8.2231161913482129</v>
      </c>
      <c r="G87" s="85">
        <f ca="1">AVERAGEIF(公募基金!$G:$G,$B87,公募基金!P:P)</f>
        <v>5.3052280877754878</v>
      </c>
      <c r="H87" s="86"/>
      <c r="I87" s="86"/>
      <c r="J87" s="86"/>
      <c r="K87" s="86"/>
      <c r="L87" s="87"/>
    </row>
    <row r="88" spans="1:12" s="83" customFormat="1" ht="18">
      <c r="A88" s="89"/>
      <c r="B88" s="94" t="s">
        <v>13143</v>
      </c>
      <c r="C88" s="84">
        <f ca="1">COUNTIF(公募基金!G:G,首页!B88)</f>
        <v>2</v>
      </c>
      <c r="D88" s="85">
        <f ca="1">AVERAGEIF(公募基金!$G:$G,$B88,公募基金!M:M)</f>
        <v>0.31347421001404197</v>
      </c>
      <c r="E88" s="85">
        <f ca="1">AVERAGEIF(公募基金!$G:$G,$B88,公募基金!N:N)</f>
        <v>3.5588300170936393</v>
      </c>
      <c r="F88" s="85">
        <f ca="1">AVERAGEIF(公募基金!$G:$G,$B88,公募基金!O:O)</f>
        <v>5.8782707389511852</v>
      </c>
      <c r="G88" s="85">
        <f ca="1">AVERAGEIF(公募基金!$G:$G,$B88,公募基金!P:P)</f>
        <v>3.1762238063885673</v>
      </c>
      <c r="H88" s="86"/>
      <c r="I88" s="86"/>
      <c r="J88" s="86"/>
      <c r="K88" s="86"/>
      <c r="L88" s="87"/>
    </row>
    <row r="89" spans="1:12" s="83" customFormat="1" ht="18">
      <c r="A89" s="89"/>
      <c r="B89" s="94"/>
      <c r="C89" s="84"/>
      <c r="D89" s="85"/>
      <c r="E89" s="85"/>
      <c r="F89" s="85"/>
      <c r="G89" s="135"/>
      <c r="H89" s="95"/>
      <c r="I89" s="95"/>
      <c r="J89" s="95"/>
      <c r="K89" s="95"/>
      <c r="L89" s="87"/>
    </row>
    <row r="90" spans="1:12" s="83" customFormat="1" ht="18">
      <c r="A90" s="99" t="s">
        <v>717</v>
      </c>
      <c r="B90" s="104" t="s">
        <v>47</v>
      </c>
      <c r="C90" s="101">
        <f ca="1">COUNTIF(公募基金!F:F,首页!A90)</f>
        <v>19</v>
      </c>
      <c r="D90" s="102">
        <f ca="1">AVERAGEIF(公募基金!$F:$F,$A$90,公募基金!M:M)</f>
        <v>0.23043843852244592</v>
      </c>
      <c r="E90" s="102">
        <f ca="1">AVERAGEIF(公募基金!$F:$F,$A$90,公募基金!N:N)</f>
        <v>3.0110971612637933</v>
      </c>
      <c r="F90" s="102">
        <f ca="1">AVERAGEIF(公募基金!$F:$F,$A$90,公募基金!O:O)</f>
        <v>4.0514458511696008</v>
      </c>
      <c r="G90" s="102">
        <f ca="1">AVERAGEIF(公募基金!$F:$F,$A$90,公募基金!P:P)</f>
        <v>3.2338762320062036</v>
      </c>
      <c r="H90" s="95"/>
      <c r="I90" s="95"/>
      <c r="J90" s="95"/>
      <c r="K90" s="95"/>
      <c r="L90" s="87"/>
    </row>
    <row r="91" spans="1:12" s="83" customFormat="1" ht="18">
      <c r="B91" s="94" t="s">
        <v>12460</v>
      </c>
      <c r="C91" s="84">
        <f ca="1">COUNTIF(公募基金!G:G,首页!B91)</f>
        <v>1</v>
      </c>
      <c r="D91" s="85">
        <f ca="1">AVERAGEIF(公募基金!$G:$G,$B91,公募基金!M:M)</f>
        <v>0.16095668680000674</v>
      </c>
      <c r="E91" s="85">
        <f ca="1">AVERAGEIF(公募基金!$G:$G,$B91,公募基金!N:N)</f>
        <v>1.7499024627458448</v>
      </c>
      <c r="F91" s="85">
        <f ca="1">AVERAGEIF(公募基金!$G:$G,$B91,公募基金!O:O)</f>
        <v>2.8322763606727364</v>
      </c>
      <c r="G91" s="85">
        <f ca="1">AVERAGEIF(公募基金!$G:$G,$B91,公募基金!P:P)</f>
        <v>1.6496356552465397</v>
      </c>
    </row>
    <row r="92" spans="1:12" s="83" customFormat="1" ht="18">
      <c r="A92" s="88"/>
      <c r="B92" s="94" t="s">
        <v>90</v>
      </c>
      <c r="C92" s="84">
        <f ca="1">COUNTIF(公募基金!G:G,首页!B92)</f>
        <v>6</v>
      </c>
      <c r="D92" s="85">
        <f ca="1">AVERAGEIF(公募基金!$G:$G,$B92,公募基金!M:M)</f>
        <v>0.15932735996256517</v>
      </c>
      <c r="E92" s="85">
        <f ca="1">AVERAGEIF(公募基金!$G:$G,$B92,公募基金!N:N)</f>
        <v>1.8655873634608298</v>
      </c>
      <c r="F92" s="85">
        <f ca="1">AVERAGEIF(公募基金!$G:$G,$B92,公募基金!O:O)</f>
        <v>3.2990036928981432</v>
      </c>
      <c r="G92" s="85">
        <f ca="1">AVERAGEIF(公募基金!$G:$G,$B92,公募基金!P:P)</f>
        <v>2.6035389354665353</v>
      </c>
      <c r="H92" s="86"/>
      <c r="I92" s="86"/>
      <c r="J92" s="86"/>
      <c r="K92" s="86"/>
      <c r="L92" s="87"/>
    </row>
    <row r="93" spans="1:12" s="83" customFormat="1" ht="18">
      <c r="A93" s="88"/>
      <c r="B93" s="94" t="s">
        <v>13144</v>
      </c>
      <c r="C93" s="84">
        <f ca="1">COUNTIF(公募基金!G:G,首页!B93)</f>
        <v>0</v>
      </c>
      <c r="D93" s="85" t="e">
        <f ca="1">AVERAGEIF(公募基金!$G:$G,$B93,公募基金!M:M)</f>
        <v>#DIV/0!</v>
      </c>
      <c r="E93" s="85" t="e">
        <f ca="1">AVERAGEIF(公募基金!$G:$G,$B93,公募基金!N:N)</f>
        <v>#DIV/0!</v>
      </c>
      <c r="F93" s="85" t="e">
        <f ca="1">AVERAGEIF(公募基金!$G:$G,$B93,公募基金!O:O)</f>
        <v>#DIV/0!</v>
      </c>
      <c r="G93" s="85" t="e">
        <f ca="1">AVERAGEIF(公募基金!$G:$G,$B93,公募基金!P:P)</f>
        <v>#DIV/0!</v>
      </c>
      <c r="H93" s="95"/>
      <c r="I93" s="95"/>
      <c r="J93" s="95"/>
      <c r="K93" s="95"/>
      <c r="L93" s="87"/>
    </row>
    <row r="94" spans="1:12" s="83" customFormat="1" ht="18">
      <c r="A94" s="88"/>
      <c r="B94" s="94" t="s">
        <v>13145</v>
      </c>
      <c r="C94" s="84">
        <f ca="1">COUNTIF(公募基金!G:G,首页!B94)</f>
        <v>1</v>
      </c>
      <c r="D94" s="85">
        <f ca="1">AVERAGEIF(公募基金!$G:$G,$B94,公募基金!M:M)</f>
        <v>0.17981379591172075</v>
      </c>
      <c r="E94" s="85">
        <f ca="1">AVERAGEIF(公募基金!$G:$G,$B94,公募基金!N:N)</f>
        <v>2.2537480492063278</v>
      </c>
      <c r="F94" s="85">
        <f ca="1">AVERAGEIF(公募基金!$G:$G,$B94,公募基金!O:O)</f>
        <v>3.5673183343731818</v>
      </c>
      <c r="G94" s="85">
        <f ca="1">AVERAGEIF(公募基金!$G:$G,$B94,公募基金!P:P)</f>
        <v>2.7509363244365703</v>
      </c>
    </row>
    <row r="95" spans="1:12" s="83" customFormat="1" ht="18">
      <c r="A95" s="88"/>
      <c r="B95" s="94" t="s">
        <v>89</v>
      </c>
      <c r="C95" s="84">
        <f ca="1">COUNTIF(公募基金!G:G,首页!B95)</f>
        <v>11</v>
      </c>
      <c r="D95" s="85">
        <f ca="1">AVERAGEIF(公募基金!$G:$G,$B95,公募基金!M:M)</f>
        <v>0.2801450626763049</v>
      </c>
      <c r="E95" s="85">
        <f ca="1">AVERAGEIF(公募基金!$G:$G,$B95,公募基金!N:N)</f>
        <v>3.8194246701177206</v>
      </c>
      <c r="F95" s="85">
        <f ca="1">AVERAGEIF(公募基金!$G:$G,$B95,公募基金!O:O)</f>
        <v>4.6167140290716047</v>
      </c>
      <c r="G95" s="85">
        <f ca="1">AVERAGEIF(公募基金!$G:$G,$B95,公募基金!P:P)</f>
        <v>3.7656220741486859</v>
      </c>
    </row>
    <row r="96" spans="1:12" s="83" customFormat="1" ht="18">
      <c r="A96" s="88"/>
      <c r="B96" s="94"/>
      <c r="C96" s="84"/>
      <c r="D96" s="85"/>
      <c r="E96" s="85"/>
      <c r="F96" s="85"/>
      <c r="G96" s="135"/>
    </row>
    <row r="97" spans="1:12" s="83" customFormat="1" ht="18">
      <c r="A97" s="99" t="s">
        <v>12754</v>
      </c>
      <c r="B97" s="104" t="s">
        <v>47</v>
      </c>
      <c r="C97" s="101">
        <f ca="1">COUNTIF(公募基金!F:F,首页!A97)</f>
        <v>1</v>
      </c>
      <c r="D97" s="102">
        <f ca="1">AVERAGEIF(公募基金!$F:$F,$A$97,公募基金!M:M)</f>
        <v>3.2249466950959427</v>
      </c>
      <c r="E97" s="102">
        <f ca="1">AVERAGEIF(公募基金!$F:$F,$A$97,公募基金!N:N)</f>
        <v>18.331805682860015</v>
      </c>
      <c r="F97" s="102">
        <f ca="1">AVERAGEIF(公募基金!$F:$F,$A$97,公募基金!O:O)</f>
        <v>13.04610388914924</v>
      </c>
      <c r="G97" s="102">
        <f ca="1">AVERAGEIF(公募基金!$F:$F,$A$97,公募基金!P:P)</f>
        <v>5.3154267756998497</v>
      </c>
      <c r="H97" s="95"/>
      <c r="I97" s="95"/>
      <c r="J97" s="95"/>
      <c r="K97" s="95"/>
      <c r="L97" s="87"/>
    </row>
    <row r="98" spans="1:12" s="96" customFormat="1" ht="18">
      <c r="B98" s="127" t="s">
        <v>75</v>
      </c>
      <c r="C98" s="84">
        <f ca="1">COUNTIFS(公募基金!F:F,"FoF",公募基金!G:G,"环球多元资产")</f>
        <v>1</v>
      </c>
      <c r="D98" s="85">
        <f ca="1">AVERAGEIFS(公募基金!M:M,公募基金!$G:$G,$B98,公募基金!$F:$F,$A97)</f>
        <v>3.2249466950959427</v>
      </c>
      <c r="E98" s="85">
        <f ca="1">AVERAGEIFS(公募基金!N:N,公募基金!$G:$G,$B98,公募基金!$F:$F,$A97)</f>
        <v>18.331805682860015</v>
      </c>
      <c r="F98" s="85">
        <f ca="1">AVERAGEIFS(公募基金!O:O,公募基金!$G:$G,$B98,公募基金!$F:$F,$A97)</f>
        <v>13.04610388914924</v>
      </c>
      <c r="G98" s="85">
        <f ca="1">AVERAGEIFS(公募基金!P:P,公募基金!$G:$G,$B98,公募基金!$F:$F,$A97)</f>
        <v>5.3154267756998497</v>
      </c>
    </row>
    <row r="99" spans="1:12" s="96" customFormat="1" ht="18">
      <c r="G99" s="136"/>
    </row>
    <row r="100" spans="1:12" s="91" customFormat="1" ht="18">
      <c r="A100" s="83"/>
      <c r="B100" s="96"/>
      <c r="D100" s="85"/>
      <c r="E100" s="85"/>
      <c r="F100" s="85"/>
      <c r="G100" s="135"/>
    </row>
    <row r="101" spans="1:12" s="91" customFormat="1" ht="18">
      <c r="A101" s="97" t="s">
        <v>12341</v>
      </c>
      <c r="B101" s="98"/>
      <c r="D101" s="85"/>
      <c r="E101" s="85"/>
      <c r="F101" s="85"/>
      <c r="G101" s="135"/>
    </row>
    <row r="102" spans="1:12" s="91" customFormat="1" ht="18">
      <c r="A102" s="83"/>
      <c r="B102" s="90"/>
      <c r="D102" s="94"/>
      <c r="E102" s="94"/>
      <c r="F102" s="94"/>
      <c r="G102" s="137"/>
    </row>
    <row r="103" spans="1:12" s="91" customFormat="1" ht="18">
      <c r="B103" s="94"/>
      <c r="D103" s="94"/>
      <c r="E103" s="94"/>
      <c r="F103" s="94"/>
      <c r="G103" s="137"/>
    </row>
    <row r="104" spans="1:12" s="91" customFormat="1" ht="18">
      <c r="B104" s="94"/>
      <c r="D104" s="94"/>
      <c r="E104" s="94"/>
      <c r="F104" s="94"/>
      <c r="G104" s="137"/>
    </row>
    <row r="105" spans="1:12" s="91" customFormat="1" ht="18">
      <c r="B105" s="94"/>
      <c r="D105" s="94"/>
      <c r="E105" s="94"/>
      <c r="F105" s="94"/>
      <c r="G105" s="137"/>
    </row>
    <row r="106" spans="1:12" s="91" customFormat="1" ht="18">
      <c r="B106" s="94"/>
      <c r="D106" s="94"/>
      <c r="E106" s="94"/>
      <c r="F106" s="94"/>
      <c r="G106" s="137"/>
    </row>
    <row r="107" spans="1:12" s="91" customFormat="1" ht="18">
      <c r="B107" s="94"/>
      <c r="D107" s="94"/>
      <c r="E107" s="94"/>
      <c r="F107" s="94"/>
      <c r="G107" s="137"/>
    </row>
    <row r="108" spans="1:12" s="91" customFormat="1" ht="18">
      <c r="B108" s="94"/>
      <c r="D108" s="94"/>
      <c r="E108" s="94"/>
      <c r="F108" s="94"/>
      <c r="G108" s="137"/>
    </row>
    <row r="109" spans="1:12" s="91" customFormat="1" ht="18">
      <c r="B109" s="94"/>
      <c r="D109" s="94"/>
      <c r="E109" s="94"/>
      <c r="F109" s="94"/>
      <c r="G109" s="137"/>
    </row>
    <row r="110" spans="1:12" s="91" customFormat="1" ht="18">
      <c r="B110" s="94"/>
      <c r="D110" s="94"/>
      <c r="E110" s="94"/>
      <c r="F110" s="94"/>
      <c r="G110" s="137"/>
    </row>
    <row r="111" spans="1:12" s="91" customFormat="1" ht="18">
      <c r="B111" s="94"/>
      <c r="D111" s="94"/>
      <c r="E111" s="94"/>
      <c r="F111" s="94"/>
      <c r="G111" s="137"/>
    </row>
    <row r="112" spans="1:12" s="91" customFormat="1" ht="18">
      <c r="B112" s="94"/>
      <c r="D112" s="94"/>
      <c r="E112" s="94"/>
      <c r="F112" s="94"/>
      <c r="G112" s="137"/>
    </row>
    <row r="113" spans="2:7" s="91" customFormat="1" ht="18">
      <c r="B113" s="94"/>
      <c r="D113" s="94"/>
      <c r="E113" s="94"/>
      <c r="F113" s="94"/>
      <c r="G113" s="137"/>
    </row>
    <row r="114" spans="2:7" s="91" customFormat="1" ht="18">
      <c r="B114" s="94"/>
      <c r="D114" s="94"/>
      <c r="E114" s="94"/>
      <c r="F114" s="94"/>
      <c r="G114" s="137"/>
    </row>
    <row r="115" spans="2:7" s="91" customFormat="1" ht="18">
      <c r="B115" s="94"/>
      <c r="D115" s="94"/>
      <c r="E115" s="94"/>
      <c r="F115" s="94"/>
      <c r="G115" s="137"/>
    </row>
    <row r="116" spans="2:7" s="91" customFormat="1" ht="18">
      <c r="B116" s="94"/>
      <c r="D116" s="94"/>
      <c r="E116" s="94"/>
      <c r="F116" s="94"/>
      <c r="G116" s="137"/>
    </row>
    <row r="117" spans="2:7" s="91" customFormat="1" ht="18">
      <c r="B117" s="94"/>
      <c r="D117" s="94"/>
      <c r="E117" s="94"/>
      <c r="F117" s="94"/>
      <c r="G117" s="137"/>
    </row>
    <row r="118" spans="2:7" s="91" customFormat="1" ht="18">
      <c r="B118" s="94"/>
      <c r="D118" s="94"/>
      <c r="E118" s="94"/>
      <c r="F118" s="94"/>
      <c r="G118" s="137"/>
    </row>
    <row r="119" spans="2:7" s="91" customFormat="1" ht="18">
      <c r="B119" s="94"/>
      <c r="D119" s="94"/>
      <c r="E119" s="94"/>
      <c r="F119" s="94"/>
      <c r="G119" s="137"/>
    </row>
    <row r="120" spans="2:7" s="91" customFormat="1" ht="18">
      <c r="B120" s="94"/>
      <c r="D120" s="94"/>
      <c r="E120" s="94"/>
      <c r="F120" s="94"/>
      <c r="G120" s="137"/>
    </row>
    <row r="121" spans="2:7" s="91" customFormat="1" ht="18">
      <c r="B121" s="94"/>
      <c r="D121" s="94"/>
      <c r="E121" s="94"/>
      <c r="F121" s="94"/>
      <c r="G121" s="137"/>
    </row>
    <row r="122" spans="2:7" s="91" customFormat="1" ht="18">
      <c r="B122" s="94"/>
      <c r="D122" s="94"/>
      <c r="E122" s="94"/>
      <c r="F122" s="94"/>
      <c r="G122" s="137"/>
    </row>
    <row r="123" spans="2:7" s="91" customFormat="1" ht="18">
      <c r="B123" s="94"/>
      <c r="D123" s="94"/>
      <c r="E123" s="94"/>
      <c r="F123" s="94"/>
      <c r="G123" s="137"/>
    </row>
    <row r="124" spans="2:7" s="91" customFormat="1" ht="18">
      <c r="B124" s="94"/>
      <c r="D124" s="94"/>
      <c r="E124" s="94"/>
      <c r="F124" s="94"/>
      <c r="G124" s="137"/>
    </row>
    <row r="125" spans="2:7" s="91" customFormat="1" ht="18">
      <c r="B125" s="94"/>
      <c r="D125" s="94"/>
      <c r="E125" s="94"/>
      <c r="F125" s="94"/>
      <c r="G125" s="137"/>
    </row>
    <row r="126" spans="2:7" s="91" customFormat="1" ht="18">
      <c r="B126" s="94"/>
      <c r="D126" s="94"/>
      <c r="E126" s="94"/>
      <c r="F126" s="94"/>
      <c r="G126" s="137"/>
    </row>
    <row r="127" spans="2:7" s="91" customFormat="1" ht="18">
      <c r="B127" s="94"/>
      <c r="D127" s="94"/>
      <c r="E127" s="94"/>
      <c r="F127" s="94"/>
      <c r="G127" s="137"/>
    </row>
    <row r="128" spans="2:7" s="91" customFormat="1" ht="18">
      <c r="B128" s="94"/>
      <c r="D128" s="94"/>
      <c r="E128" s="94"/>
      <c r="F128" s="94"/>
      <c r="G128" s="137"/>
    </row>
    <row r="129" spans="2:7" s="91" customFormat="1" ht="18">
      <c r="B129" s="94"/>
      <c r="D129" s="94"/>
      <c r="E129" s="94"/>
      <c r="F129" s="94"/>
      <c r="G129" s="137"/>
    </row>
    <row r="130" spans="2:7" s="91" customFormat="1" ht="18">
      <c r="B130" s="94"/>
      <c r="D130" s="94"/>
      <c r="E130" s="94"/>
      <c r="F130" s="94"/>
      <c r="G130" s="137"/>
    </row>
    <row r="131" spans="2:7" s="91" customFormat="1" ht="18">
      <c r="B131" s="94"/>
      <c r="D131" s="94"/>
      <c r="E131" s="94"/>
      <c r="F131" s="94"/>
      <c r="G131" s="137"/>
    </row>
    <row r="132" spans="2:7" s="91" customFormat="1" ht="18">
      <c r="B132" s="94"/>
      <c r="D132" s="94"/>
      <c r="E132" s="94"/>
      <c r="F132" s="94"/>
      <c r="G132" s="137"/>
    </row>
    <row r="133" spans="2:7" s="91" customFormat="1" ht="18">
      <c r="B133" s="94"/>
      <c r="D133" s="94"/>
      <c r="E133" s="94"/>
      <c r="F133" s="94"/>
      <c r="G133" s="137"/>
    </row>
    <row r="134" spans="2:7" s="91" customFormat="1" ht="18">
      <c r="B134" s="94"/>
      <c r="D134" s="94"/>
      <c r="E134" s="94"/>
      <c r="F134" s="94"/>
      <c r="G134" s="137"/>
    </row>
    <row r="135" spans="2:7" s="91" customFormat="1" ht="18">
      <c r="B135" s="94"/>
      <c r="D135" s="94"/>
      <c r="E135" s="94"/>
      <c r="F135" s="94"/>
      <c r="G135" s="94"/>
    </row>
    <row r="136" spans="2:7" s="91" customFormat="1" ht="18">
      <c r="B136" s="94"/>
      <c r="D136" s="94"/>
      <c r="E136" s="94"/>
      <c r="F136" s="94"/>
      <c r="G136" s="94"/>
    </row>
    <row r="137" spans="2:7" s="91" customFormat="1" ht="18">
      <c r="B137" s="94"/>
      <c r="D137" s="94"/>
      <c r="E137" s="94"/>
      <c r="F137" s="94"/>
      <c r="G137" s="94"/>
    </row>
    <row r="138" spans="2:7" s="91" customFormat="1" ht="18">
      <c r="B138" s="94"/>
      <c r="D138" s="94"/>
      <c r="E138" s="94"/>
      <c r="F138" s="94"/>
      <c r="G138" s="94"/>
    </row>
    <row r="139" spans="2:7" s="91" customFormat="1" ht="18">
      <c r="B139" s="94"/>
      <c r="D139" s="94"/>
      <c r="E139" s="94"/>
      <c r="F139" s="94"/>
      <c r="G139" s="94"/>
    </row>
    <row r="140" spans="2:7" s="91" customFormat="1" ht="18">
      <c r="B140" s="94"/>
      <c r="D140" s="94"/>
      <c r="E140" s="94"/>
      <c r="F140" s="94"/>
      <c r="G140" s="94"/>
    </row>
    <row r="141" spans="2:7" ht="14.25">
      <c r="C141" s="22"/>
    </row>
    <row r="142" spans="2:7" ht="14.25">
      <c r="C142" s="22"/>
    </row>
    <row r="143" spans="2:7" ht="14.25">
      <c r="C143" s="22"/>
    </row>
    <row r="144" spans="2:7" ht="14.25">
      <c r="C144" s="22"/>
    </row>
    <row r="145" spans="3:3" ht="14.25">
      <c r="C145" s="22"/>
    </row>
    <row r="146" spans="3:3" ht="14.25">
      <c r="C146" s="22"/>
    </row>
    <row r="147" spans="3:3" ht="14.25">
      <c r="C147" s="22"/>
    </row>
    <row r="148" spans="3:3" ht="14.25">
      <c r="C148" s="22"/>
    </row>
    <row r="149" spans="3:3" ht="14.25">
      <c r="C149" s="22"/>
    </row>
    <row r="150" spans="3:3" ht="14.25">
      <c r="C150" s="22"/>
    </row>
    <row r="151" spans="3:3" ht="14.25">
      <c r="C151" s="22"/>
    </row>
    <row r="152" spans="3:3" ht="14.25">
      <c r="C152" s="22"/>
    </row>
    <row r="153" spans="3:3" ht="14.25">
      <c r="C153" s="22"/>
    </row>
    <row r="154" spans="3:3" ht="14.25">
      <c r="C154" s="22"/>
    </row>
    <row r="155" spans="3:3" ht="14.25">
      <c r="C155" s="22"/>
    </row>
    <row r="156" spans="3:3" ht="14.25">
      <c r="C156" s="22"/>
    </row>
    <row r="157" spans="3:3" ht="14.25">
      <c r="C157" s="22"/>
    </row>
    <row r="158" spans="3:3" ht="14.25">
      <c r="C158" s="22"/>
    </row>
    <row r="159" spans="3:3" ht="14.25">
      <c r="C159" s="22"/>
    </row>
    <row r="160" spans="3:3" ht="14.25">
      <c r="C160" s="22"/>
    </row>
    <row r="161" spans="3:3" ht="14.25">
      <c r="C161" s="22"/>
    </row>
    <row r="162" spans="3:3" ht="14.25">
      <c r="C162" s="22"/>
    </row>
    <row r="163" spans="3:3" ht="14.25">
      <c r="C163" s="22"/>
    </row>
    <row r="164" spans="3:3" ht="14.25">
      <c r="C164" s="22"/>
    </row>
    <row r="165" spans="3:3" ht="14.25">
      <c r="C165" s="22"/>
    </row>
    <row r="166" spans="3:3" ht="14.25">
      <c r="C166" s="22"/>
    </row>
    <row r="167" spans="3:3" ht="14.25">
      <c r="C167" s="22"/>
    </row>
    <row r="168" spans="3:3" ht="14.25">
      <c r="C168" s="22"/>
    </row>
    <row r="169" spans="3:3" ht="14.25">
      <c r="C169" s="22"/>
    </row>
    <row r="170" spans="3:3" ht="14.25">
      <c r="C170" s="22"/>
    </row>
    <row r="171" spans="3:3" ht="14.25">
      <c r="C171" s="22"/>
    </row>
    <row r="172" spans="3:3" ht="14.25">
      <c r="C172" s="22"/>
    </row>
    <row r="173" spans="3:3" ht="14.25">
      <c r="C173" s="22"/>
    </row>
    <row r="174" spans="3:3" ht="14.25">
      <c r="C174" s="22"/>
    </row>
    <row r="175" spans="3:3" ht="14.25">
      <c r="C175" s="22"/>
    </row>
    <row r="176" spans="3:3" ht="14.25">
      <c r="C176" s="22"/>
    </row>
    <row r="177" spans="2:3" ht="14.25">
      <c r="C177" s="22"/>
    </row>
    <row r="178" spans="2:3" ht="14.25">
      <c r="C178" s="22"/>
    </row>
    <row r="179" spans="2:3" ht="14.25">
      <c r="C179" s="22"/>
    </row>
    <row r="180" spans="2:3" ht="14.25">
      <c r="C180" s="22"/>
    </row>
    <row r="181" spans="2:3" ht="14.25">
      <c r="C181" s="22"/>
    </row>
    <row r="182" spans="2:3" ht="14.25">
      <c r="C182" s="22"/>
    </row>
    <row r="183" spans="2:3" ht="14.25">
      <c r="C183" s="22"/>
    </row>
    <row r="184" spans="2:3" ht="14.25">
      <c r="C184" s="22"/>
    </row>
    <row r="185" spans="2:3" ht="14.25">
      <c r="C185" s="22"/>
    </row>
    <row r="186" spans="2:3" ht="14.25">
      <c r="C186" s="22"/>
    </row>
    <row r="187" spans="2:3" ht="14.25">
      <c r="C187" s="22"/>
    </row>
    <row r="188" spans="2:3" ht="14.25">
      <c r="B188" s="25" t="s">
        <v>13146</v>
      </c>
      <c r="C188" s="22"/>
    </row>
    <row r="189" spans="2:3" ht="14.25">
      <c r="C189" s="22"/>
    </row>
    <row r="190" spans="2:3" ht="14.25">
      <c r="C190" s="22"/>
    </row>
    <row r="191" spans="2:3" ht="14.25">
      <c r="C191" s="22"/>
    </row>
    <row r="192" spans="2:3" ht="14.25">
      <c r="C192" s="22"/>
    </row>
    <row r="193" spans="3:3" ht="14.25">
      <c r="C193" s="22"/>
    </row>
    <row r="194" spans="3:3" ht="14.25">
      <c r="C194" s="22"/>
    </row>
    <row r="195" spans="3:3" ht="14.25">
      <c r="C195" s="22"/>
    </row>
    <row r="196" spans="3:3" ht="14.25">
      <c r="C196" s="22"/>
    </row>
    <row r="197" spans="3:3" ht="14.25">
      <c r="C197" s="22"/>
    </row>
    <row r="198" spans="3:3" ht="14.25">
      <c r="C198" s="22"/>
    </row>
    <row r="199" spans="3:3" ht="14.25">
      <c r="C199" s="22"/>
    </row>
    <row r="200" spans="3:3" ht="14.25">
      <c r="C200" s="22"/>
    </row>
    <row r="201" spans="3:3" ht="14.25">
      <c r="C201" s="22"/>
    </row>
    <row r="202" spans="3:3" ht="14.25">
      <c r="C202" s="22"/>
    </row>
    <row r="203" spans="3:3" ht="14.25">
      <c r="C203" s="22"/>
    </row>
    <row r="204" spans="3:3" ht="14.25">
      <c r="C204" s="22"/>
    </row>
    <row r="205" spans="3:3" ht="14.25">
      <c r="C205" s="22"/>
    </row>
    <row r="206" spans="3:3" ht="14.25">
      <c r="C206" s="22"/>
    </row>
    <row r="207" spans="3:3" ht="14.25">
      <c r="C207" s="22"/>
    </row>
    <row r="208" spans="3:3" ht="14.25">
      <c r="C208" s="22"/>
    </row>
    <row r="209" spans="3:3" ht="14.25">
      <c r="C209" s="22"/>
    </row>
    <row r="210" spans="3:3" ht="14.25">
      <c r="C210" s="22"/>
    </row>
    <row r="211" spans="3:3" ht="14.25">
      <c r="C211" s="22"/>
    </row>
    <row r="212" spans="3:3" ht="14.25">
      <c r="C212" s="22"/>
    </row>
    <row r="213" spans="3:3" ht="14.25">
      <c r="C213" s="22"/>
    </row>
    <row r="214" spans="3:3" ht="14.25">
      <c r="C214" s="22"/>
    </row>
    <row r="215" spans="3:3" ht="14.25">
      <c r="C215" s="22"/>
    </row>
    <row r="216" spans="3:3" ht="14.25">
      <c r="C216" s="22"/>
    </row>
    <row r="217" spans="3:3" ht="14.25">
      <c r="C217" s="22"/>
    </row>
    <row r="218" spans="3:3" ht="14.25">
      <c r="C218" s="22"/>
    </row>
    <row r="219" spans="3:3" ht="14.25">
      <c r="C219" s="22"/>
    </row>
    <row r="220" spans="3:3" ht="14.25">
      <c r="C220" s="22"/>
    </row>
    <row r="221" spans="3:3" ht="14.25">
      <c r="C221" s="22"/>
    </row>
    <row r="222" spans="3:3" ht="14.25">
      <c r="C222" s="22"/>
    </row>
    <row r="223" spans="3:3" ht="14.25">
      <c r="C223" s="22"/>
    </row>
    <row r="224" spans="3:3" ht="14.25">
      <c r="C224" s="22"/>
    </row>
    <row r="225" spans="3:3" ht="14.25">
      <c r="C225" s="22"/>
    </row>
    <row r="226" spans="3:3" ht="14.25">
      <c r="C226" s="22"/>
    </row>
    <row r="227" spans="3:3" ht="14.25">
      <c r="C227" s="22"/>
    </row>
    <row r="228" spans="3:3" ht="14.25">
      <c r="C228" s="22"/>
    </row>
    <row r="229" spans="3:3" ht="14.25">
      <c r="C229" s="22"/>
    </row>
    <row r="230" spans="3:3" ht="14.25">
      <c r="C230" s="22"/>
    </row>
    <row r="231" spans="3:3" ht="14.25">
      <c r="C231" s="22"/>
    </row>
    <row r="232" spans="3:3" ht="14.25">
      <c r="C232" s="22"/>
    </row>
    <row r="233" spans="3:3" ht="14.25">
      <c r="C233" s="22"/>
    </row>
    <row r="234" spans="3:3" ht="14.25">
      <c r="C234" s="22"/>
    </row>
    <row r="235" spans="3:3" ht="14.25">
      <c r="C235" s="22"/>
    </row>
    <row r="236" spans="3:3" ht="14.25">
      <c r="C236" s="22"/>
    </row>
    <row r="237" spans="3:3" ht="14.25">
      <c r="C237" s="22"/>
    </row>
    <row r="238" spans="3:3" ht="14.25">
      <c r="C238" s="22"/>
    </row>
    <row r="239" spans="3:3" ht="14.25">
      <c r="C239" s="22"/>
    </row>
    <row r="240" spans="3:3" ht="14.25">
      <c r="C240" s="22"/>
    </row>
    <row r="241" spans="3:3" ht="14.25">
      <c r="C241" s="22"/>
    </row>
    <row r="242" spans="3:3" ht="14.25">
      <c r="C242" s="22"/>
    </row>
    <row r="243" spans="3:3" ht="14.25">
      <c r="C243" s="22"/>
    </row>
    <row r="244" spans="3:3" ht="14.25">
      <c r="C244" s="22"/>
    </row>
    <row r="245" spans="3:3" ht="14.25">
      <c r="C245" s="22"/>
    </row>
    <row r="246" spans="3:3" ht="14.25">
      <c r="C246" s="22"/>
    </row>
    <row r="247" spans="3:3" ht="14.25">
      <c r="C247" s="22"/>
    </row>
    <row r="248" spans="3:3" ht="14.25">
      <c r="C248" s="22"/>
    </row>
    <row r="249" spans="3:3" ht="14.25">
      <c r="C249" s="22"/>
    </row>
    <row r="250" spans="3:3" ht="14.25">
      <c r="C250" s="22"/>
    </row>
    <row r="251" spans="3:3" ht="14.25">
      <c r="C251" s="22"/>
    </row>
    <row r="252" spans="3:3" ht="14.25">
      <c r="C252" s="22"/>
    </row>
    <row r="253" spans="3:3" ht="14.25">
      <c r="C253" s="22"/>
    </row>
    <row r="254" spans="3:3" ht="14.25">
      <c r="C254" s="22"/>
    </row>
    <row r="255" spans="3:3" ht="14.25">
      <c r="C255" s="22"/>
    </row>
    <row r="256" spans="3:3" ht="14.25">
      <c r="C256" s="22"/>
    </row>
    <row r="257" spans="3:3" ht="14.25">
      <c r="C257" s="22"/>
    </row>
    <row r="258" spans="3:3" ht="14.25">
      <c r="C258" s="22"/>
    </row>
    <row r="259" spans="3:3" ht="14.25">
      <c r="C259" s="22"/>
    </row>
    <row r="260" spans="3:3" ht="14.25">
      <c r="C260" s="22"/>
    </row>
    <row r="261" spans="3:3" ht="14.25">
      <c r="C261" s="22"/>
    </row>
    <row r="262" spans="3:3" ht="14.25">
      <c r="C262" s="22"/>
    </row>
    <row r="263" spans="3:3" ht="14.25">
      <c r="C263" s="22"/>
    </row>
    <row r="264" spans="3:3" ht="14.25">
      <c r="C264" s="22"/>
    </row>
    <row r="265" spans="3:3" ht="14.25">
      <c r="C265" s="22"/>
    </row>
    <row r="266" spans="3:3" ht="14.25">
      <c r="C266" s="22"/>
    </row>
    <row r="267" spans="3:3" ht="14.25">
      <c r="C267" s="22"/>
    </row>
    <row r="268" spans="3:3" ht="14.25">
      <c r="C268" s="22"/>
    </row>
    <row r="269" spans="3:3" ht="14.25">
      <c r="C269" s="22"/>
    </row>
    <row r="270" spans="3:3" ht="14.25">
      <c r="C270" s="22"/>
    </row>
    <row r="271" spans="3:3" ht="14.25">
      <c r="C271" s="22"/>
    </row>
    <row r="272" spans="3:3" ht="14.25">
      <c r="C272" s="22"/>
    </row>
    <row r="273" spans="3:3" ht="14.25">
      <c r="C273" s="22"/>
    </row>
    <row r="274" spans="3:3" ht="14.25">
      <c r="C274" s="22"/>
    </row>
    <row r="275" spans="3:3" ht="14.25">
      <c r="C275" s="22"/>
    </row>
    <row r="276" spans="3:3" ht="14.25">
      <c r="C276" s="22"/>
    </row>
    <row r="277" spans="3:3" ht="14.25">
      <c r="C277" s="22"/>
    </row>
    <row r="278" spans="3:3" ht="14.25">
      <c r="C278" s="22"/>
    </row>
    <row r="279" spans="3:3" ht="14.25">
      <c r="C279" s="22"/>
    </row>
    <row r="280" spans="3:3" ht="14.25">
      <c r="C280" s="22"/>
    </row>
    <row r="281" spans="3:3" ht="14.25">
      <c r="C281" s="22"/>
    </row>
    <row r="282" spans="3:3" ht="14.25">
      <c r="C282" s="22"/>
    </row>
    <row r="283" spans="3:3" ht="14.25">
      <c r="C283" s="22"/>
    </row>
    <row r="284" spans="3:3" ht="14.25">
      <c r="C284" s="22"/>
    </row>
    <row r="285" spans="3:3" ht="14.25">
      <c r="C285" s="22"/>
    </row>
    <row r="286" spans="3:3" ht="14.25">
      <c r="C286" s="22"/>
    </row>
    <row r="287" spans="3:3" ht="14.25">
      <c r="C287" s="22"/>
    </row>
    <row r="288" spans="3:3" ht="14.25">
      <c r="C288" s="22"/>
    </row>
    <row r="289" spans="3:3" ht="14.25">
      <c r="C289" s="22"/>
    </row>
    <row r="290" spans="3:3" ht="14.25">
      <c r="C290" s="22"/>
    </row>
    <row r="291" spans="3:3" ht="14.25">
      <c r="C291" s="22"/>
    </row>
    <row r="292" spans="3:3" ht="14.25">
      <c r="C292" s="22"/>
    </row>
    <row r="293" spans="3:3" ht="14.25">
      <c r="C293" s="22"/>
    </row>
    <row r="294" spans="3:3" ht="14.25">
      <c r="C294" s="22"/>
    </row>
    <row r="295" spans="3:3" ht="14.25">
      <c r="C295" s="22"/>
    </row>
    <row r="296" spans="3:3" ht="14.25">
      <c r="C296" s="22"/>
    </row>
    <row r="297" spans="3:3" ht="14.25">
      <c r="C297" s="22"/>
    </row>
    <row r="298" spans="3:3" ht="14.25">
      <c r="C298" s="22"/>
    </row>
    <row r="299" spans="3:3" ht="14.25">
      <c r="C299" s="22"/>
    </row>
    <row r="300" spans="3:3" ht="14.25">
      <c r="C300" s="22"/>
    </row>
    <row r="301" spans="3:3" ht="14.25">
      <c r="C301" s="22"/>
    </row>
    <row r="302" spans="3:3" ht="14.25">
      <c r="C302" s="22"/>
    </row>
    <row r="303" spans="3:3" ht="14.25">
      <c r="C303" s="22"/>
    </row>
    <row r="304" spans="3:3" ht="14.25">
      <c r="C304" s="22"/>
    </row>
    <row r="305" spans="3:3" ht="14.25">
      <c r="C305" s="22"/>
    </row>
    <row r="306" spans="3:3" ht="14.25">
      <c r="C306" s="22"/>
    </row>
    <row r="307" spans="3:3" ht="14.25">
      <c r="C307" s="22"/>
    </row>
    <row r="308" spans="3:3" ht="14.25">
      <c r="C308" s="22"/>
    </row>
    <row r="309" spans="3:3" ht="14.25">
      <c r="C309" s="22"/>
    </row>
    <row r="310" spans="3:3" ht="14.25">
      <c r="C310" s="22"/>
    </row>
    <row r="311" spans="3:3" ht="14.25">
      <c r="C311" s="22"/>
    </row>
    <row r="312" spans="3:3" ht="14.25">
      <c r="C312" s="22"/>
    </row>
    <row r="313" spans="3:3" ht="14.25">
      <c r="C313" s="22"/>
    </row>
    <row r="314" spans="3:3" ht="14.25">
      <c r="C314" s="22"/>
    </row>
    <row r="315" spans="3:3" ht="14.25">
      <c r="C315" s="22"/>
    </row>
    <row r="316" spans="3:3" ht="14.25">
      <c r="C316" s="22"/>
    </row>
    <row r="317" spans="3:3" ht="14.25">
      <c r="C317" s="22"/>
    </row>
    <row r="318" spans="3:3" ht="14.25">
      <c r="C318" s="22"/>
    </row>
    <row r="319" spans="3:3" ht="14.25">
      <c r="C319" s="22"/>
    </row>
    <row r="320" spans="3:3" ht="14.25">
      <c r="C320" s="22"/>
    </row>
    <row r="321" spans="3:3" ht="14.25">
      <c r="C321" s="22"/>
    </row>
    <row r="322" spans="3:3" ht="14.25">
      <c r="C322" s="22"/>
    </row>
    <row r="323" spans="3:3" ht="14.25">
      <c r="C323" s="22"/>
    </row>
    <row r="324" spans="3:3" ht="14.25">
      <c r="C324" s="22"/>
    </row>
    <row r="325" spans="3:3" ht="14.25">
      <c r="C325" s="22"/>
    </row>
    <row r="326" spans="3:3" ht="14.25">
      <c r="C326" s="22"/>
    </row>
    <row r="327" spans="3:3" ht="14.25">
      <c r="C327" s="22"/>
    </row>
    <row r="328" spans="3:3" ht="14.25">
      <c r="C328" s="22"/>
    </row>
    <row r="329" spans="3:3" ht="14.25">
      <c r="C329" s="22"/>
    </row>
    <row r="330" spans="3:3" ht="14.25">
      <c r="C330" s="22"/>
    </row>
    <row r="331" spans="3:3" ht="14.25">
      <c r="C331" s="22"/>
    </row>
    <row r="332" spans="3:3" ht="14.25">
      <c r="C332" s="22"/>
    </row>
    <row r="333" spans="3:3" ht="14.25">
      <c r="C333" s="22"/>
    </row>
    <row r="334" spans="3:3" ht="14.25">
      <c r="C334" s="22"/>
    </row>
    <row r="335" spans="3:3" ht="14.25">
      <c r="C335" s="22"/>
    </row>
    <row r="336" spans="3:3" ht="14.25">
      <c r="C336" s="22"/>
    </row>
    <row r="337" spans="3:3" ht="14.25">
      <c r="C337" s="22"/>
    </row>
    <row r="338" spans="3:3" ht="14.25">
      <c r="C338" s="22"/>
    </row>
    <row r="339" spans="3:3" ht="14.25">
      <c r="C339" s="22"/>
    </row>
    <row r="340" spans="3:3" ht="14.25">
      <c r="C340" s="22"/>
    </row>
    <row r="341" spans="3:3" ht="14.25">
      <c r="C341" s="22"/>
    </row>
    <row r="342" spans="3:3" ht="14.25">
      <c r="C342" s="22"/>
    </row>
    <row r="343" spans="3:3" ht="14.25">
      <c r="C343" s="22"/>
    </row>
    <row r="344" spans="3:3" ht="14.25">
      <c r="C344" s="22"/>
    </row>
    <row r="345" spans="3:3" ht="14.25">
      <c r="C345" s="22"/>
    </row>
    <row r="346" spans="3:3" ht="14.25">
      <c r="C346" s="22"/>
    </row>
    <row r="347" spans="3:3" ht="14.25">
      <c r="C347" s="22"/>
    </row>
    <row r="348" spans="3:3" ht="14.25">
      <c r="C348" s="22"/>
    </row>
    <row r="349" spans="3:3" ht="14.25">
      <c r="C349" s="22"/>
    </row>
    <row r="350" spans="3:3" ht="14.25">
      <c r="C350" s="22"/>
    </row>
    <row r="351" spans="3:3" ht="14.25">
      <c r="C351" s="22"/>
    </row>
    <row r="352" spans="3:3" ht="14.25">
      <c r="C352" s="22"/>
    </row>
    <row r="353" spans="3:3" ht="14.25">
      <c r="C353" s="22"/>
    </row>
    <row r="354" spans="3:3" ht="14.25">
      <c r="C354" s="22"/>
    </row>
    <row r="355" spans="3:3" ht="14.25">
      <c r="C355" s="22"/>
    </row>
    <row r="356" spans="3:3" ht="14.25">
      <c r="C356" s="22"/>
    </row>
    <row r="357" spans="3:3" ht="14.25">
      <c r="C357" s="22"/>
    </row>
    <row r="358" spans="3:3" ht="14.25">
      <c r="C358" s="22"/>
    </row>
    <row r="359" spans="3:3" ht="14.25">
      <c r="C359" s="22"/>
    </row>
    <row r="360" spans="3:3" ht="14.25">
      <c r="C360" s="22"/>
    </row>
    <row r="361" spans="3:3" ht="14.25">
      <c r="C361" s="22"/>
    </row>
    <row r="362" spans="3:3" ht="14.25">
      <c r="C362" s="22"/>
    </row>
    <row r="363" spans="3:3" ht="14.25">
      <c r="C363" s="22"/>
    </row>
    <row r="364" spans="3:3" ht="14.25">
      <c r="C364" s="22"/>
    </row>
    <row r="365" spans="3:3" ht="14.25">
      <c r="C365" s="22"/>
    </row>
    <row r="366" spans="3:3" ht="14.25">
      <c r="C366" s="22"/>
    </row>
    <row r="367" spans="3:3" ht="14.25">
      <c r="C367" s="22"/>
    </row>
    <row r="368" spans="3:3" ht="14.25">
      <c r="C368" s="22"/>
    </row>
    <row r="369" spans="3:3" ht="14.25">
      <c r="C369" s="22"/>
    </row>
    <row r="370" spans="3:3" ht="14.25">
      <c r="C370" s="22"/>
    </row>
    <row r="371" spans="3:3" ht="14.25">
      <c r="C371" s="22"/>
    </row>
    <row r="372" spans="3:3" ht="14.25">
      <c r="C372" s="22"/>
    </row>
    <row r="373" spans="3:3" ht="14.25">
      <c r="C373" s="22"/>
    </row>
    <row r="374" spans="3:3" ht="14.25">
      <c r="C374" s="22"/>
    </row>
    <row r="375" spans="3:3" ht="14.25">
      <c r="C375" s="22"/>
    </row>
    <row r="376" spans="3:3" ht="14.25">
      <c r="C376" s="22"/>
    </row>
    <row r="377" spans="3:3" ht="14.25">
      <c r="C377" s="22"/>
    </row>
    <row r="378" spans="3:3" ht="14.25">
      <c r="C378" s="22"/>
    </row>
    <row r="379" spans="3:3" ht="14.25">
      <c r="C379" s="22"/>
    </row>
    <row r="380" spans="3:3" ht="14.25">
      <c r="C380" s="22"/>
    </row>
    <row r="381" spans="3:3" ht="14.25">
      <c r="C381" s="22"/>
    </row>
    <row r="382" spans="3:3" ht="14.25">
      <c r="C382" s="22"/>
    </row>
    <row r="383" spans="3:3" ht="14.25">
      <c r="C383" s="22"/>
    </row>
    <row r="384" spans="3:3" ht="14.25">
      <c r="C384" s="22"/>
    </row>
    <row r="385" spans="3:3" ht="14.25">
      <c r="C385" s="22"/>
    </row>
    <row r="386" spans="3:3" ht="14.25">
      <c r="C386" s="22"/>
    </row>
    <row r="387" spans="3:3" ht="14.25">
      <c r="C387" s="22"/>
    </row>
    <row r="388" spans="3:3" ht="14.25">
      <c r="C388" s="22"/>
    </row>
    <row r="389" spans="3:3" ht="14.25">
      <c r="C389" s="22"/>
    </row>
    <row r="390" spans="3:3" ht="14.25">
      <c r="C390" s="22"/>
    </row>
    <row r="391" spans="3:3" ht="14.25">
      <c r="C391" s="22"/>
    </row>
    <row r="392" spans="3:3" ht="14.25">
      <c r="C392" s="22"/>
    </row>
    <row r="393" spans="3:3" ht="14.25">
      <c r="C393" s="22"/>
    </row>
  </sheetData>
  <mergeCells count="4">
    <mergeCell ref="D2:G2"/>
    <mergeCell ref="A2:A3"/>
    <mergeCell ref="B2:B3"/>
    <mergeCell ref="C2:C3"/>
  </mergeCells>
  <phoneticPr fontId="36" type="noConversion"/>
  <hyperlinks>
    <hyperlink ref="G1" location="注意事项及免责声明!A1" display="注意事项及免责声明" xr:uid="{E28F8027-861C-4461-863D-3871C3C1337A}"/>
  </hyperlink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K4687"/>
  <sheetViews>
    <sheetView zoomScale="85" zoomScaleNormal="85" workbookViewId="0">
      <selection activeCell="F29" sqref="F29"/>
    </sheetView>
  </sheetViews>
  <sheetFormatPr defaultColWidth="9" defaultRowHeight="12.75"/>
  <cols>
    <col min="1" max="1" width="19.85546875" style="24" customWidth="1"/>
    <col min="2" max="2" width="24.85546875" style="25" customWidth="1"/>
    <col min="3" max="3" width="27.42578125" style="25" customWidth="1"/>
    <col min="4" max="4" width="25.5703125" style="25" customWidth="1"/>
    <col min="5" max="8" width="21.42578125" style="25" customWidth="1"/>
    <col min="9" max="9" width="21.42578125" style="24" customWidth="1"/>
    <col min="10" max="16384" width="9" style="24"/>
  </cols>
  <sheetData>
    <row r="1" spans="1:11" ht="61.5" customHeight="1">
      <c r="A1" s="26"/>
      <c r="B1" s="80"/>
      <c r="C1" s="112" t="s">
        <v>12343</v>
      </c>
      <c r="F1" s="81"/>
      <c r="G1" s="169" t="s">
        <v>8271</v>
      </c>
      <c r="H1" s="169"/>
      <c r="I1" s="114" t="s">
        <v>92</v>
      </c>
      <c r="J1"/>
      <c r="K1"/>
    </row>
    <row r="2" spans="1:11" ht="18.75" customHeight="1">
      <c r="A2" s="168" t="s">
        <v>8249</v>
      </c>
      <c r="B2" s="168" t="s">
        <v>12344</v>
      </c>
      <c r="C2" s="171" t="s">
        <v>8250</v>
      </c>
      <c r="D2" s="168" t="s">
        <v>8251</v>
      </c>
      <c r="E2" s="170" t="s">
        <v>8252</v>
      </c>
      <c r="F2" s="170"/>
      <c r="G2" s="170"/>
      <c r="H2" s="170"/>
      <c r="I2" s="170"/>
    </row>
    <row r="3" spans="1:11" ht="36" customHeight="1">
      <c r="A3" s="168"/>
      <c r="B3" s="168" t="s">
        <v>101</v>
      </c>
      <c r="C3" s="168"/>
      <c r="D3" s="168" t="s">
        <v>0</v>
      </c>
      <c r="E3" s="106" t="s">
        <v>8253</v>
      </c>
      <c r="F3" s="106" t="s">
        <v>8254</v>
      </c>
      <c r="G3" s="106" t="s">
        <v>8255</v>
      </c>
      <c r="H3" s="106" t="s">
        <v>8256</v>
      </c>
      <c r="I3" s="106" t="s">
        <v>8257</v>
      </c>
    </row>
    <row r="4" spans="1:11" s="23" customFormat="1" ht="12.75" customHeight="1">
      <c r="A4" s="69" t="s">
        <v>8258</v>
      </c>
      <c r="B4" s="70"/>
      <c r="C4" s="71"/>
      <c r="D4" s="71"/>
      <c r="E4" s="72"/>
      <c r="F4" s="72"/>
      <c r="G4" s="72"/>
      <c r="H4" s="72"/>
      <c r="I4" s="79"/>
    </row>
    <row r="5" spans="1:11" s="23" customFormat="1" ht="15.75">
      <c r="A5" s="49" t="s">
        <v>8264</v>
      </c>
      <c r="B5" s="50" t="s">
        <v>1</v>
      </c>
      <c r="C5" s="51" t="s">
        <v>2</v>
      </c>
      <c r="D5" s="52" t="s">
        <v>3</v>
      </c>
      <c r="E5" s="48">
        <v>-0.58882849999999998</v>
      </c>
      <c r="F5" s="48">
        <v>-2.0722830000000001</v>
      </c>
      <c r="G5" s="48">
        <v>10.74531</v>
      </c>
      <c r="H5" s="48">
        <v>14.45168</v>
      </c>
      <c r="I5" s="48">
        <v>0.49380030000000003</v>
      </c>
    </row>
    <row r="6" spans="1:11" s="23" customFormat="1" ht="30">
      <c r="A6" s="47"/>
      <c r="B6" s="53" t="s">
        <v>4</v>
      </c>
      <c r="C6" s="54" t="s">
        <v>5</v>
      </c>
      <c r="D6" s="55" t="s">
        <v>6</v>
      </c>
      <c r="E6" s="48">
        <v>-4.6452470000000003</v>
      </c>
      <c r="F6" s="48">
        <v>-2.8747449999999999</v>
      </c>
      <c r="G6" s="48">
        <v>1.7858579999999999</v>
      </c>
      <c r="H6" s="48">
        <v>13.972200000000001</v>
      </c>
      <c r="I6" s="48">
        <v>-1.6209420000000001</v>
      </c>
    </row>
    <row r="7" spans="1:11" s="23" customFormat="1" ht="15.75">
      <c r="A7" s="56"/>
      <c r="B7" s="57" t="s">
        <v>8265</v>
      </c>
      <c r="C7" s="54" t="s">
        <v>7</v>
      </c>
      <c r="D7" s="58" t="s">
        <v>8</v>
      </c>
      <c r="E7" s="48">
        <v>-10.0326</v>
      </c>
      <c r="F7" s="48">
        <v>1.354722</v>
      </c>
      <c r="G7" s="48">
        <v>-4.5764969999999998</v>
      </c>
      <c r="H7" s="48">
        <v>10.82503</v>
      </c>
      <c r="I7" s="48">
        <v>-8.5491919999999997</v>
      </c>
    </row>
    <row r="8" spans="1:11" s="23" customFormat="1" ht="45">
      <c r="A8" s="47"/>
      <c r="B8" s="53" t="s">
        <v>9</v>
      </c>
      <c r="C8" s="51" t="s">
        <v>10</v>
      </c>
      <c r="D8" s="52" t="s">
        <v>11</v>
      </c>
      <c r="E8" s="48">
        <v>3.2597619999999998</v>
      </c>
      <c r="F8" s="48">
        <v>0.72451120000000002</v>
      </c>
      <c r="G8" s="48">
        <v>25.974599999999999</v>
      </c>
      <c r="H8" s="48">
        <v>11.64925</v>
      </c>
      <c r="I8" s="48">
        <v>5.4481619999999999</v>
      </c>
    </row>
    <row r="9" spans="1:11" s="23" customFormat="1" ht="15.75">
      <c r="A9" s="59"/>
      <c r="B9" s="57" t="s">
        <v>8266</v>
      </c>
      <c r="C9" s="51" t="s">
        <v>12</v>
      </c>
      <c r="D9" s="52" t="s">
        <v>13</v>
      </c>
      <c r="E9" s="48">
        <v>18.559539999999998</v>
      </c>
      <c r="F9" s="48">
        <v>8.6043230000000008</v>
      </c>
      <c r="G9" s="48">
        <v>59.936819999999997</v>
      </c>
      <c r="H9" s="48">
        <v>15.446809999999999</v>
      </c>
      <c r="I9" s="48">
        <v>1.4772179999999999</v>
      </c>
    </row>
    <row r="10" spans="1:11" s="23" customFormat="1" ht="30">
      <c r="A10" s="47"/>
      <c r="B10" s="53" t="s">
        <v>14</v>
      </c>
      <c r="C10" s="60" t="s">
        <v>15</v>
      </c>
      <c r="D10" s="61" t="s">
        <v>16</v>
      </c>
      <c r="E10" s="48">
        <v>6.678604</v>
      </c>
      <c r="F10" s="48">
        <v>3.4442719999999998</v>
      </c>
      <c r="G10" s="48">
        <v>31.624549999999999</v>
      </c>
      <c r="H10" s="48">
        <v>11.58867</v>
      </c>
      <c r="I10" s="48">
        <v>0.93549450000000001</v>
      </c>
    </row>
    <row r="11" spans="1:11" s="23" customFormat="1" ht="31.5">
      <c r="A11" s="56"/>
      <c r="B11" s="50" t="s">
        <v>17</v>
      </c>
      <c r="C11" s="51" t="s">
        <v>18</v>
      </c>
      <c r="D11" s="52" t="s">
        <v>19</v>
      </c>
      <c r="E11" s="48">
        <v>3.2730939999999999</v>
      </c>
      <c r="F11" s="48">
        <v>0.727935</v>
      </c>
      <c r="G11" s="48">
        <v>26.04523</v>
      </c>
      <c r="H11" s="48">
        <v>11.65808</v>
      </c>
      <c r="I11" s="48">
        <v>5.4525399999999999</v>
      </c>
    </row>
    <row r="12" spans="1:11" s="23" customFormat="1" ht="30">
      <c r="A12" s="47"/>
      <c r="B12" s="53" t="s">
        <v>8259</v>
      </c>
      <c r="C12" s="51" t="s">
        <v>20</v>
      </c>
      <c r="D12" s="52" t="s">
        <v>21</v>
      </c>
      <c r="E12" s="48">
        <v>18.487269999999999</v>
      </c>
      <c r="F12" s="48">
        <v>5.3850499999999997</v>
      </c>
      <c r="G12" s="48">
        <v>63.424930000000003</v>
      </c>
      <c r="H12" s="48">
        <v>15.58896</v>
      </c>
      <c r="I12" s="48">
        <v>5.4115130000000002</v>
      </c>
    </row>
    <row r="13" spans="1:11" s="23" customFormat="1" ht="30">
      <c r="A13" s="56"/>
      <c r="B13" s="62" t="s">
        <v>8267</v>
      </c>
      <c r="C13" s="51" t="s">
        <v>22</v>
      </c>
      <c r="D13" s="52" t="s">
        <v>23</v>
      </c>
      <c r="E13" s="48">
        <v>13.935219999999999</v>
      </c>
      <c r="F13" s="48">
        <v>5.1625249999999996</v>
      </c>
      <c r="G13" s="48">
        <v>45.784869999999998</v>
      </c>
      <c r="H13" s="48">
        <v>10.880269999999999</v>
      </c>
      <c r="I13" s="48">
        <v>6.2980780000000003</v>
      </c>
    </row>
    <row r="14" spans="1:11" s="23" customFormat="1" ht="30">
      <c r="A14" s="47"/>
      <c r="B14" s="62" t="s">
        <v>8268</v>
      </c>
      <c r="C14" s="60" t="s">
        <v>24</v>
      </c>
      <c r="D14" s="61" t="s">
        <v>25</v>
      </c>
      <c r="E14" s="48">
        <v>-3.4439099999999998</v>
      </c>
      <c r="F14" s="48">
        <v>-1.079472</v>
      </c>
      <c r="G14" s="48">
        <v>12.003780000000001</v>
      </c>
      <c r="H14" s="48">
        <v>7.8378110000000003</v>
      </c>
      <c r="I14" s="48">
        <v>-1.7078720000000001</v>
      </c>
    </row>
    <row r="15" spans="1:11" s="23" customFormat="1" ht="30">
      <c r="A15" s="49" t="s">
        <v>13095</v>
      </c>
      <c r="B15" s="50" t="s">
        <v>26</v>
      </c>
      <c r="C15" s="54" t="s">
        <v>27</v>
      </c>
      <c r="D15" s="58" t="s">
        <v>28</v>
      </c>
      <c r="E15" s="48">
        <v>6.0974779999999997</v>
      </c>
      <c r="F15" s="48">
        <v>3.2629079999999999</v>
      </c>
      <c r="G15" s="48">
        <v>22.386019999999998</v>
      </c>
      <c r="H15" s="48">
        <v>17.334689999999998</v>
      </c>
      <c r="I15" s="48">
        <v>10.027089999999999</v>
      </c>
    </row>
    <row r="16" spans="1:11" s="23" customFormat="1" ht="30">
      <c r="A16" s="56"/>
      <c r="B16" s="50" t="s">
        <v>29</v>
      </c>
      <c r="C16" s="54" t="s">
        <v>30</v>
      </c>
      <c r="D16" s="58" t="s">
        <v>31</v>
      </c>
      <c r="E16" s="48">
        <v>16.092300000000002</v>
      </c>
      <c r="F16" s="48">
        <v>9.2084340000000005</v>
      </c>
      <c r="G16" s="48">
        <v>41.819389999999999</v>
      </c>
      <c r="H16" s="48">
        <v>28.37481</v>
      </c>
      <c r="I16" s="48">
        <v>15.24614</v>
      </c>
    </row>
    <row r="17" spans="1:9" s="23" customFormat="1" ht="15.75">
      <c r="A17" s="56"/>
      <c r="B17" s="50" t="s">
        <v>32</v>
      </c>
      <c r="C17" s="54" t="s">
        <v>33</v>
      </c>
      <c r="D17" s="58" t="s">
        <v>34</v>
      </c>
      <c r="E17" s="48">
        <v>11.00013</v>
      </c>
      <c r="F17" s="48">
        <v>6.0662479999999999</v>
      </c>
      <c r="G17" s="48">
        <v>29.97775</v>
      </c>
      <c r="H17" s="48">
        <v>23.17971</v>
      </c>
      <c r="I17" s="48">
        <v>14.066420000000001</v>
      </c>
    </row>
    <row r="18" spans="1:9" s="23" customFormat="1" ht="15.75">
      <c r="A18" s="47"/>
      <c r="B18" s="53" t="s">
        <v>35</v>
      </c>
      <c r="C18" s="63" t="s">
        <v>36</v>
      </c>
      <c r="D18" s="64" t="s">
        <v>37</v>
      </c>
      <c r="E18" s="48">
        <v>18.949619999999999</v>
      </c>
      <c r="F18" s="48">
        <v>6.64628</v>
      </c>
      <c r="G18" s="48">
        <v>43.96799</v>
      </c>
      <c r="H18" s="48">
        <v>19.924009999999999</v>
      </c>
      <c r="I18" s="48">
        <v>6.7236419999999999</v>
      </c>
    </row>
    <row r="19" spans="1:9" s="23" customFormat="1" ht="15.75">
      <c r="A19" s="49" t="s">
        <v>13082</v>
      </c>
      <c r="B19" s="53" t="s">
        <v>13083</v>
      </c>
      <c r="C19" s="147" t="s">
        <v>13084</v>
      </c>
      <c r="D19" s="147" t="s">
        <v>13084</v>
      </c>
      <c r="E19" s="48">
        <v>-10.40681</v>
      </c>
      <c r="F19" s="48">
        <v>-1.610366</v>
      </c>
      <c r="G19" s="48">
        <v>-5.5893730000000001</v>
      </c>
      <c r="H19" s="48">
        <v>8.0931219999999993</v>
      </c>
      <c r="I19" s="48">
        <v>9.6678470000000001</v>
      </c>
    </row>
    <row r="20" spans="1:9" s="23" customFormat="1" ht="15.75">
      <c r="A20" s="49"/>
      <c r="B20" s="53" t="s">
        <v>13085</v>
      </c>
      <c r="C20" s="147" t="s">
        <v>13086</v>
      </c>
      <c r="D20" s="147" t="s">
        <v>13087</v>
      </c>
      <c r="E20" s="48">
        <v>-8.0613499999999991</v>
      </c>
      <c r="F20" s="48">
        <v>-0.55925899999999995</v>
      </c>
      <c r="G20" s="48">
        <v>-2.2820969999999998</v>
      </c>
      <c r="H20" s="48">
        <v>10.407109999999999</v>
      </c>
      <c r="I20" s="48">
        <v>10.818479999999999</v>
      </c>
    </row>
    <row r="21" spans="1:9" s="23" customFormat="1" ht="15.75">
      <c r="A21" s="49" t="s">
        <v>13088</v>
      </c>
      <c r="B21" s="53" t="s">
        <v>13089</v>
      </c>
      <c r="C21" s="147" t="s">
        <v>13090</v>
      </c>
      <c r="D21" s="148" t="s">
        <v>13091</v>
      </c>
      <c r="E21" s="48">
        <v>32.920439999999999</v>
      </c>
      <c r="F21" s="48">
        <v>7.9703980000000003</v>
      </c>
      <c r="G21" s="48">
        <v>74.560079999999999</v>
      </c>
      <c r="H21" s="48">
        <v>30.19509</v>
      </c>
      <c r="I21" s="48">
        <v>19.580279999999998</v>
      </c>
    </row>
    <row r="22" spans="1:9" s="23" customFormat="1" ht="30">
      <c r="A22" s="49"/>
      <c r="B22" s="53" t="s">
        <v>13092</v>
      </c>
      <c r="C22" s="149" t="s">
        <v>13093</v>
      </c>
      <c r="D22" s="150" t="s">
        <v>13094</v>
      </c>
      <c r="E22" s="48">
        <v>18.01857</v>
      </c>
      <c r="F22" s="48">
        <v>3.4445830000000002</v>
      </c>
      <c r="G22" s="48">
        <v>44.238129999999998</v>
      </c>
      <c r="H22" s="48">
        <v>24.910319999999999</v>
      </c>
      <c r="I22" s="48">
        <v>17.734290000000001</v>
      </c>
    </row>
    <row r="23" spans="1:9" s="23" customFormat="1" ht="15.75">
      <c r="A23" s="47"/>
      <c r="B23" s="53"/>
      <c r="C23" s="51"/>
      <c r="D23" s="52"/>
      <c r="E23" s="48"/>
      <c r="F23" s="48"/>
      <c r="G23" s="48"/>
      <c r="H23" s="48"/>
      <c r="I23" s="48"/>
    </row>
    <row r="24" spans="1:9" s="23" customFormat="1" ht="15.75">
      <c r="A24" s="69" t="s">
        <v>8260</v>
      </c>
      <c r="B24" s="73"/>
      <c r="C24" s="74"/>
      <c r="D24" s="75"/>
      <c r="E24" s="72"/>
      <c r="F24" s="72"/>
      <c r="G24" s="72"/>
      <c r="H24" s="72"/>
      <c r="I24" s="72"/>
    </row>
    <row r="25" spans="1:9" s="23" customFormat="1" ht="47.25">
      <c r="A25" s="56"/>
      <c r="B25" s="50" t="s">
        <v>8269</v>
      </c>
      <c r="C25" s="51" t="s">
        <v>38</v>
      </c>
      <c r="D25" s="52" t="s">
        <v>39</v>
      </c>
      <c r="E25" s="48">
        <v>1.0091870000000001</v>
      </c>
      <c r="F25" s="48">
        <v>0.3936172</v>
      </c>
      <c r="G25" s="48">
        <v>10.54354</v>
      </c>
      <c r="H25" s="48">
        <v>8.9073410000000006</v>
      </c>
      <c r="I25" s="48">
        <v>2.126163</v>
      </c>
    </row>
    <row r="26" spans="1:9" s="23" customFormat="1" ht="15.75">
      <c r="A26" s="69" t="s">
        <v>8261</v>
      </c>
      <c r="B26" s="73"/>
      <c r="C26" s="74"/>
      <c r="D26" s="75"/>
      <c r="E26" s="72"/>
      <c r="F26" s="72"/>
      <c r="G26" s="72"/>
      <c r="H26" s="72"/>
      <c r="I26" s="72"/>
    </row>
    <row r="27" spans="1:9" s="23" customFormat="1" ht="31.5">
      <c r="A27" s="56"/>
      <c r="B27" s="50" t="s">
        <v>40</v>
      </c>
      <c r="C27" s="51" t="s">
        <v>41</v>
      </c>
      <c r="D27" s="52" t="s">
        <v>42</v>
      </c>
      <c r="E27" s="48">
        <v>5.284281</v>
      </c>
      <c r="F27" s="48">
        <v>-11.721819999999999</v>
      </c>
      <c r="G27" s="48">
        <v>-18.487829999999999</v>
      </c>
      <c r="H27" s="48">
        <v>-4.2735269999999996</v>
      </c>
      <c r="I27" s="48">
        <v>-1.247266</v>
      </c>
    </row>
    <row r="28" spans="1:9" s="23" customFormat="1" ht="15.75">
      <c r="A28" s="69" t="s">
        <v>8262</v>
      </c>
      <c r="B28" s="76"/>
      <c r="C28" s="77"/>
      <c r="D28" s="78"/>
      <c r="E28" s="72"/>
      <c r="F28" s="72"/>
      <c r="G28" s="72"/>
      <c r="H28" s="72"/>
      <c r="I28" s="72"/>
    </row>
    <row r="29" spans="1:9" s="23" customFormat="1" ht="45">
      <c r="A29" s="47"/>
      <c r="B29" s="53" t="s">
        <v>8270</v>
      </c>
      <c r="C29" s="60" t="s">
        <v>43</v>
      </c>
      <c r="D29" s="61" t="s">
        <v>44</v>
      </c>
      <c r="E29" s="48">
        <v>4.4435000000000002</v>
      </c>
      <c r="F29" s="48">
        <v>-0.80589999999999995</v>
      </c>
      <c r="G29" s="48">
        <v>35.966900000000003</v>
      </c>
      <c r="H29" s="48">
        <v>132.15950000000001</v>
      </c>
      <c r="I29" s="48">
        <v>136.9667</v>
      </c>
    </row>
    <row r="30" spans="1:9" s="23" customFormat="1" ht="12.75" customHeight="1">
      <c r="A30" s="65"/>
      <c r="B30" s="66"/>
      <c r="C30" s="65"/>
      <c r="D30" s="65"/>
      <c r="E30" s="48"/>
      <c r="F30" s="48"/>
      <c r="G30" s="48"/>
      <c r="H30" s="48"/>
      <c r="I30" s="48"/>
    </row>
    <row r="31" spans="1:9" s="23" customFormat="1" ht="12.75" customHeight="1">
      <c r="A31" s="56"/>
      <c r="B31" s="67"/>
      <c r="C31" s="52"/>
      <c r="D31" s="52"/>
      <c r="E31" s="48"/>
      <c r="F31" s="48"/>
      <c r="G31" s="48"/>
      <c r="H31" s="48"/>
      <c r="I31" s="48"/>
    </row>
    <row r="32" spans="1:9" ht="20.25">
      <c r="A32" s="115" t="s">
        <v>12345</v>
      </c>
      <c r="B32" s="116">
        <v>46171</v>
      </c>
      <c r="C32" s="66"/>
      <c r="D32" s="65"/>
      <c r="E32" s="66"/>
      <c r="F32" s="66"/>
      <c r="G32" s="66"/>
      <c r="H32" s="66"/>
      <c r="I32" s="65"/>
    </row>
    <row r="33" spans="1:9" ht="15">
      <c r="A33" s="65"/>
      <c r="B33" s="66"/>
      <c r="C33" s="66"/>
      <c r="D33" s="65"/>
      <c r="E33" s="66"/>
      <c r="F33" s="66"/>
      <c r="G33" s="66"/>
      <c r="H33" s="66"/>
      <c r="I33" s="65"/>
    </row>
    <row r="34" spans="1:9" ht="15">
      <c r="A34" s="65"/>
      <c r="B34" s="66"/>
      <c r="C34" s="66"/>
      <c r="D34" s="65"/>
      <c r="E34" s="66"/>
      <c r="F34" s="66"/>
      <c r="G34" s="66"/>
      <c r="H34" s="66"/>
      <c r="I34" s="65"/>
    </row>
    <row r="35" spans="1:9" ht="15">
      <c r="A35" s="65"/>
      <c r="B35" s="66"/>
      <c r="C35" s="66"/>
      <c r="D35" s="65"/>
      <c r="E35" s="66"/>
      <c r="F35" s="66"/>
      <c r="G35" s="66"/>
      <c r="H35" s="66"/>
      <c r="I35" s="65"/>
    </row>
    <row r="36" spans="1:9" ht="15">
      <c r="A36" s="65"/>
      <c r="B36" s="65"/>
      <c r="C36" s="68"/>
      <c r="D36" s="65"/>
      <c r="E36" s="66"/>
      <c r="F36" s="66"/>
      <c r="G36" s="66"/>
      <c r="H36" s="66"/>
      <c r="I36" s="65"/>
    </row>
    <row r="37" spans="1:9" ht="15">
      <c r="A37" s="65"/>
      <c r="B37" s="65"/>
      <c r="C37" s="68"/>
      <c r="D37" s="65"/>
      <c r="E37" s="66"/>
      <c r="F37" s="66"/>
      <c r="G37" s="66"/>
      <c r="H37" s="66"/>
      <c r="I37" s="65"/>
    </row>
    <row r="38" spans="1:9" ht="15">
      <c r="A38" s="65"/>
      <c r="B38" s="65"/>
      <c r="C38" s="68"/>
      <c r="D38" s="65"/>
      <c r="E38" s="66"/>
      <c r="F38" s="66"/>
      <c r="G38" s="66"/>
      <c r="H38" s="66"/>
      <c r="I38" s="65"/>
    </row>
    <row r="39" spans="1:9" ht="15">
      <c r="A39" s="65"/>
      <c r="B39" s="65"/>
      <c r="C39" s="68"/>
      <c r="D39" s="65"/>
      <c r="E39" s="66"/>
      <c r="F39" s="66"/>
      <c r="G39" s="66"/>
      <c r="H39" s="66"/>
      <c r="I39" s="65"/>
    </row>
    <row r="40" spans="1:9" ht="15">
      <c r="A40" s="65"/>
      <c r="B40" s="65"/>
      <c r="C40" s="68"/>
      <c r="D40" s="65"/>
      <c r="E40" s="66"/>
      <c r="F40" s="66"/>
      <c r="G40" s="66"/>
      <c r="H40" s="66"/>
      <c r="I40" s="65"/>
    </row>
    <row r="41" spans="1:9" ht="15">
      <c r="A41" s="65"/>
      <c r="B41" s="65"/>
      <c r="C41" s="68"/>
      <c r="D41" s="65"/>
      <c r="E41" s="66"/>
      <c r="F41" s="66"/>
      <c r="G41" s="66"/>
      <c r="H41" s="66"/>
      <c r="I41" s="65"/>
    </row>
    <row r="42" spans="1:9" ht="15">
      <c r="A42" s="65"/>
      <c r="B42" s="65"/>
      <c r="C42" s="68"/>
      <c r="D42" s="65"/>
      <c r="E42" s="66"/>
      <c r="F42" s="66"/>
      <c r="G42" s="66"/>
      <c r="H42" s="66"/>
      <c r="I42" s="65"/>
    </row>
    <row r="43" spans="1:9" ht="15">
      <c r="A43" s="65"/>
      <c r="B43" s="65"/>
      <c r="C43" s="68"/>
      <c r="D43" s="65"/>
      <c r="E43" s="66"/>
      <c r="F43" s="66"/>
      <c r="G43" s="66"/>
      <c r="H43" s="66"/>
      <c r="I43" s="65"/>
    </row>
    <row r="44" spans="1:9" ht="15">
      <c r="A44" s="65"/>
      <c r="B44" s="65"/>
      <c r="C44" s="68"/>
      <c r="D44" s="65"/>
      <c r="E44" s="66"/>
      <c r="F44" s="66"/>
      <c r="G44" s="66"/>
      <c r="H44" s="66"/>
      <c r="I44" s="65"/>
    </row>
    <row r="45" spans="1:9" ht="15">
      <c r="A45" s="65"/>
      <c r="B45" s="66"/>
      <c r="C45" s="66"/>
      <c r="D45" s="65"/>
      <c r="E45" s="66"/>
      <c r="F45" s="66"/>
      <c r="G45" s="66"/>
      <c r="H45" s="66"/>
      <c r="I45" s="65"/>
    </row>
    <row r="46" spans="1:9" ht="15">
      <c r="A46" s="65"/>
      <c r="B46" s="66"/>
      <c r="C46" s="66"/>
      <c r="D46" s="65"/>
      <c r="E46" s="66"/>
      <c r="F46" s="66"/>
      <c r="G46" s="66"/>
      <c r="H46" s="66"/>
      <c r="I46" s="65"/>
    </row>
    <row r="47" spans="1:9" ht="15">
      <c r="A47" s="65"/>
      <c r="B47" s="66"/>
      <c r="C47" s="66"/>
      <c r="D47" s="65"/>
      <c r="E47" s="66"/>
      <c r="F47" s="66"/>
      <c r="G47" s="66"/>
      <c r="H47" s="66"/>
      <c r="I47" s="65"/>
    </row>
    <row r="48" spans="1:9" ht="15">
      <c r="A48" s="65"/>
      <c r="B48" s="66"/>
      <c r="C48" s="66"/>
      <c r="D48" s="65"/>
      <c r="E48" s="66"/>
      <c r="F48" s="66"/>
      <c r="G48" s="66"/>
      <c r="H48" s="66"/>
      <c r="I48" s="65"/>
    </row>
    <row r="49" spans="1:9" ht="15">
      <c r="A49" s="65"/>
      <c r="B49" s="66"/>
      <c r="C49" s="66"/>
      <c r="D49" s="65"/>
      <c r="E49" s="66"/>
      <c r="F49" s="66"/>
      <c r="G49" s="66"/>
      <c r="H49" s="66"/>
      <c r="I49" s="65"/>
    </row>
    <row r="50" spans="1:9" customFormat="1" ht="15"/>
    <row r="51" spans="1:9" customFormat="1" ht="15"/>
    <row r="52" spans="1:9" customFormat="1" ht="15"/>
    <row r="53" spans="1:9" customFormat="1" ht="15"/>
    <row r="54" spans="1:9" customFormat="1" ht="15"/>
    <row r="55" spans="1:9" customFormat="1" ht="15"/>
    <row r="56" spans="1:9" customFormat="1" ht="15"/>
    <row r="57" spans="1:9" customFormat="1" ht="15"/>
    <row r="58" spans="1:9" customFormat="1" ht="15"/>
    <row r="59" spans="1:9" customFormat="1" ht="15"/>
    <row r="60" spans="1:9" customFormat="1" ht="15"/>
    <row r="61" spans="1:9" customFormat="1" ht="15"/>
    <row r="62" spans="1:9" customFormat="1" ht="15"/>
    <row r="63" spans="1:9" customFormat="1" ht="15"/>
    <row r="64" spans="1:9" customFormat="1" ht="15"/>
    <row r="65" customFormat="1" ht="15"/>
    <row r="66" customFormat="1" ht="15"/>
    <row r="67" customFormat="1" ht="15"/>
    <row r="68" customFormat="1" ht="15"/>
    <row r="69" customFormat="1" ht="15"/>
    <row r="70" customFormat="1" ht="15"/>
    <row r="71" customFormat="1" ht="15"/>
    <row r="72" customFormat="1" ht="15"/>
    <row r="73" customFormat="1" ht="15"/>
    <row r="74" customFormat="1" ht="15"/>
    <row r="75" customFormat="1" ht="15"/>
    <row r="76" customFormat="1" ht="15"/>
    <row r="77" customFormat="1" ht="15"/>
    <row r="78" customFormat="1" ht="15"/>
    <row r="79" customFormat="1" ht="15"/>
    <row r="80" customFormat="1" ht="15"/>
    <row r="81" customFormat="1" ht="15"/>
    <row r="82" customFormat="1" ht="15"/>
    <row r="83" customFormat="1" ht="15"/>
    <row r="84" customFormat="1" ht="15"/>
    <row r="85" customFormat="1" ht="15"/>
    <row r="86" customFormat="1" ht="15"/>
    <row r="87" customFormat="1" ht="15"/>
    <row r="88" customFormat="1" ht="15"/>
    <row r="89" customFormat="1" ht="15"/>
    <row r="90" customFormat="1" ht="15"/>
    <row r="91" customFormat="1" ht="15"/>
    <row r="92" customFormat="1" ht="15"/>
    <row r="93" customFormat="1" ht="15"/>
    <row r="94" customFormat="1" ht="15"/>
    <row r="95" customFormat="1" ht="15"/>
    <row r="96" customFormat="1" ht="15"/>
    <row r="97" customFormat="1" ht="15"/>
    <row r="98" customFormat="1" ht="15"/>
    <row r="99" customFormat="1" ht="15"/>
    <row r="100" customFormat="1" ht="15"/>
    <row r="101" customFormat="1" ht="15"/>
    <row r="102" customFormat="1" ht="15"/>
    <row r="103" customFormat="1" ht="15"/>
    <row r="104" customFormat="1" ht="15"/>
    <row r="105" customFormat="1" ht="15"/>
    <row r="106" customFormat="1" ht="15"/>
    <row r="107" customFormat="1" ht="15"/>
    <row r="108" customFormat="1" ht="15"/>
    <row r="109" customFormat="1" ht="15"/>
    <row r="110" customFormat="1" ht="15"/>
    <row r="111" customFormat="1" ht="15"/>
    <row r="112" customFormat="1" ht="15"/>
    <row r="113" customFormat="1" ht="15"/>
    <row r="114" customFormat="1" ht="15"/>
    <row r="115" customFormat="1" ht="15"/>
    <row r="116" customFormat="1" ht="15"/>
    <row r="117" customFormat="1" ht="15"/>
    <row r="118" customFormat="1" ht="15"/>
    <row r="119" customFormat="1" ht="15"/>
    <row r="120" customFormat="1" ht="15"/>
    <row r="121" customFormat="1" ht="15"/>
    <row r="122" customFormat="1" ht="15"/>
    <row r="123" customFormat="1" ht="15"/>
    <row r="124" customFormat="1" ht="15"/>
    <row r="125" customFormat="1" ht="15"/>
    <row r="126" customFormat="1" ht="15"/>
    <row r="127" customFormat="1" ht="15"/>
    <row r="128" customFormat="1" ht="15"/>
    <row r="129" customFormat="1" ht="15"/>
    <row r="130" customFormat="1" ht="15"/>
    <row r="131" customFormat="1" ht="15"/>
    <row r="132" customFormat="1" ht="15"/>
    <row r="133" customFormat="1" ht="15"/>
    <row r="134" customFormat="1" ht="15"/>
    <row r="135" customFormat="1" ht="15"/>
    <row r="136" customFormat="1" ht="15"/>
    <row r="137" customFormat="1" ht="15"/>
    <row r="138" customFormat="1" ht="15"/>
    <row r="139" customFormat="1" ht="15"/>
    <row r="140" customFormat="1" ht="15"/>
    <row r="141" customFormat="1" ht="15"/>
    <row r="142" customFormat="1" ht="15"/>
    <row r="143" customFormat="1" ht="15"/>
    <row r="144" customFormat="1" ht="15"/>
    <row r="145" customFormat="1" ht="15"/>
    <row r="146" customFormat="1" ht="15"/>
    <row r="147" customFormat="1" ht="15"/>
    <row r="148" customFormat="1" ht="15"/>
    <row r="149" customFormat="1" ht="15"/>
    <row r="150" customFormat="1" ht="15"/>
    <row r="151" customFormat="1" ht="15"/>
    <row r="152" customFormat="1" ht="15"/>
    <row r="153" customFormat="1" ht="15"/>
    <row r="154" customFormat="1" ht="15"/>
    <row r="155" customFormat="1" ht="15"/>
    <row r="156" customFormat="1" ht="15"/>
    <row r="157" customFormat="1" ht="15"/>
    <row r="158" customFormat="1" ht="15"/>
    <row r="159" customFormat="1" ht="15"/>
    <row r="160" customFormat="1" ht="15"/>
    <row r="161" customFormat="1" ht="15"/>
    <row r="162" customFormat="1" ht="15"/>
    <row r="163" customFormat="1" ht="15"/>
    <row r="164" customFormat="1" ht="15"/>
    <row r="165" customFormat="1" ht="15"/>
    <row r="166" customFormat="1" ht="15"/>
    <row r="167" customFormat="1" ht="15"/>
    <row r="168" customFormat="1" ht="15"/>
    <row r="169" customFormat="1" ht="15"/>
    <row r="170" customFormat="1" ht="15"/>
    <row r="171" customFormat="1" ht="15"/>
    <row r="172" customFormat="1" ht="15"/>
    <row r="173" customFormat="1" ht="15"/>
    <row r="174" customFormat="1" ht="15"/>
    <row r="175" customFormat="1" ht="15"/>
    <row r="176" customFormat="1" ht="15"/>
    <row r="177" customFormat="1" ht="15"/>
    <row r="178" customFormat="1" ht="15"/>
    <row r="179" customFormat="1" ht="15"/>
    <row r="180" customFormat="1" ht="15"/>
    <row r="181" customFormat="1" ht="15"/>
    <row r="182" customFormat="1" ht="15"/>
    <row r="183" customFormat="1" ht="15"/>
    <row r="184" customFormat="1" ht="15"/>
    <row r="185" customFormat="1" ht="15"/>
    <row r="186" customFormat="1" ht="15"/>
    <row r="187" customFormat="1" ht="15"/>
    <row r="188" customFormat="1" ht="15"/>
    <row r="189" customFormat="1" ht="15"/>
    <row r="190" customFormat="1" ht="15"/>
    <row r="191" customFormat="1" ht="15"/>
    <row r="192" customFormat="1" ht="15"/>
    <row r="193" customFormat="1" ht="15"/>
    <row r="194" customFormat="1" ht="15"/>
    <row r="195" customFormat="1" ht="15"/>
    <row r="196" customFormat="1" ht="15"/>
    <row r="197" customFormat="1" ht="15"/>
    <row r="198" customFormat="1" ht="15"/>
    <row r="199" customFormat="1" ht="15"/>
    <row r="200" customFormat="1" ht="15"/>
    <row r="201" customFormat="1" ht="15"/>
    <row r="202" customFormat="1" ht="15"/>
    <row r="203" customFormat="1" ht="15"/>
    <row r="204" customFormat="1" ht="15"/>
    <row r="205" customFormat="1" ht="15"/>
    <row r="206" customFormat="1" ht="15"/>
    <row r="207" customFormat="1" ht="15"/>
    <row r="208" customFormat="1" ht="15"/>
    <row r="209" customFormat="1" ht="15"/>
    <row r="210" customFormat="1" ht="15"/>
    <row r="211" customFormat="1" ht="15"/>
    <row r="212" customFormat="1" ht="15"/>
    <row r="213" customFormat="1" ht="15"/>
    <row r="214" customFormat="1" ht="15"/>
    <row r="215" customFormat="1" ht="15"/>
    <row r="216" customFormat="1" ht="15"/>
    <row r="217" customFormat="1" ht="15"/>
    <row r="218" customFormat="1" ht="15"/>
    <row r="219" customFormat="1" ht="15"/>
    <row r="220" customFormat="1" ht="15"/>
    <row r="221" customFormat="1" ht="15"/>
    <row r="222" customFormat="1" ht="15"/>
    <row r="223" customFormat="1" ht="15"/>
    <row r="224" customFormat="1" ht="15"/>
    <row r="225" customFormat="1" ht="15"/>
    <row r="226" customFormat="1" ht="15"/>
    <row r="227" customFormat="1" ht="15"/>
    <row r="228" customFormat="1" ht="15"/>
    <row r="229" customFormat="1" ht="15"/>
    <row r="230" customFormat="1" ht="15"/>
    <row r="231" customFormat="1" ht="15"/>
    <row r="232" customFormat="1" ht="15"/>
    <row r="233" customFormat="1" ht="15"/>
    <row r="234" customFormat="1" ht="15"/>
    <row r="235" customFormat="1" ht="15"/>
    <row r="236" customFormat="1" ht="15"/>
    <row r="237" customFormat="1" ht="15"/>
    <row r="238" customFormat="1" ht="15"/>
    <row r="239" customFormat="1" ht="15"/>
    <row r="240" customFormat="1" ht="15"/>
    <row r="241" customFormat="1" ht="15"/>
    <row r="242" customFormat="1" ht="15"/>
    <row r="243" customFormat="1" ht="15"/>
    <row r="244" customFormat="1" ht="15"/>
    <row r="245" customFormat="1" ht="15"/>
    <row r="246" customFormat="1" ht="15"/>
    <row r="247" customFormat="1" ht="15"/>
    <row r="248" customFormat="1" ht="15"/>
    <row r="249" customFormat="1" ht="15"/>
    <row r="250" customFormat="1" ht="15"/>
    <row r="251" customFormat="1" ht="15"/>
    <row r="252" customFormat="1" ht="15"/>
    <row r="253" customFormat="1" ht="15"/>
    <row r="254" customFormat="1" ht="15"/>
    <row r="255" customFormat="1" ht="15"/>
    <row r="256" customFormat="1" ht="15"/>
    <row r="257" customFormat="1" ht="15"/>
    <row r="258" customFormat="1" ht="15"/>
    <row r="259" customFormat="1" ht="15"/>
    <row r="260" customFormat="1" ht="15"/>
    <row r="261" customFormat="1" ht="15"/>
    <row r="262" customFormat="1" ht="15"/>
    <row r="263" customFormat="1" ht="15"/>
    <row r="264" customFormat="1" ht="15"/>
    <row r="265" customFormat="1" ht="15"/>
    <row r="266" customFormat="1" ht="15"/>
    <row r="267" customFormat="1" ht="15"/>
    <row r="268" customFormat="1" ht="15"/>
    <row r="269" customFormat="1" ht="15"/>
    <row r="270" customFormat="1" ht="15"/>
    <row r="271" customFormat="1" ht="15"/>
    <row r="272" customFormat="1" ht="15"/>
    <row r="273" customFormat="1" ht="15"/>
    <row r="274" customFormat="1" ht="15"/>
    <row r="275" customFormat="1" ht="15"/>
    <row r="276" customFormat="1" ht="15"/>
    <row r="277" customFormat="1" ht="15"/>
    <row r="278" customFormat="1" ht="15"/>
    <row r="279" customFormat="1" ht="15"/>
    <row r="280" customFormat="1" ht="15"/>
    <row r="281" customFormat="1" ht="15"/>
    <row r="282" customFormat="1" ht="15"/>
    <row r="283" customFormat="1" ht="15"/>
    <row r="284" customFormat="1" ht="15"/>
    <row r="285" customFormat="1" ht="15"/>
    <row r="286" customFormat="1" ht="15"/>
    <row r="287" customFormat="1" ht="15"/>
    <row r="288" customFormat="1" ht="15"/>
    <row r="289" customFormat="1" ht="15"/>
    <row r="290" customFormat="1" ht="15"/>
    <row r="291" customFormat="1" ht="15"/>
    <row r="292" customFormat="1" ht="15"/>
    <row r="293" customFormat="1" ht="15"/>
    <row r="294" customFormat="1" ht="15"/>
    <row r="295" customFormat="1" ht="15"/>
    <row r="296" customFormat="1" ht="15"/>
    <row r="297" customFormat="1" ht="15"/>
    <row r="298" customFormat="1" ht="15"/>
    <row r="299" customFormat="1" ht="15"/>
    <row r="300" customFormat="1" ht="15"/>
    <row r="301" customFormat="1" ht="15"/>
    <row r="302" customFormat="1" ht="15"/>
    <row r="303" customFormat="1" ht="15"/>
    <row r="304" customFormat="1" ht="15"/>
    <row r="305" customFormat="1" ht="15"/>
    <row r="306" customFormat="1" ht="15"/>
    <row r="307" customFormat="1" ht="15"/>
    <row r="308" customFormat="1" ht="15"/>
    <row r="309" customFormat="1" ht="15"/>
    <row r="310" customFormat="1" ht="15"/>
    <row r="311" customFormat="1" ht="15"/>
    <row r="312" customFormat="1" ht="15"/>
    <row r="313" customFormat="1" ht="15"/>
    <row r="314" customFormat="1" ht="15"/>
    <row r="315" customFormat="1" ht="15"/>
    <row r="316" customFormat="1" ht="15"/>
    <row r="317" customFormat="1" ht="15"/>
    <row r="318" customFormat="1" ht="15"/>
    <row r="319" customFormat="1" ht="15"/>
    <row r="320" customFormat="1" ht="15"/>
    <row r="321" customFormat="1" ht="15"/>
    <row r="322" customFormat="1" ht="15"/>
    <row r="323" customFormat="1" ht="15"/>
    <row r="324" customFormat="1" ht="15"/>
    <row r="325" customFormat="1" ht="15"/>
    <row r="326" customFormat="1" ht="15"/>
    <row r="327" customFormat="1" ht="15"/>
    <row r="328" customFormat="1" ht="15"/>
    <row r="329" customFormat="1" ht="15"/>
    <row r="330" customFormat="1" ht="15"/>
    <row r="331" customFormat="1" ht="15"/>
    <row r="332" customFormat="1" ht="15"/>
    <row r="333" customFormat="1" ht="15"/>
    <row r="334" customFormat="1" ht="15"/>
    <row r="335" customFormat="1" ht="15"/>
    <row r="336" customFormat="1" ht="15"/>
    <row r="337" customFormat="1" ht="15"/>
    <row r="338" customFormat="1" ht="15"/>
    <row r="339" customFormat="1" ht="15"/>
    <row r="340" customFormat="1" ht="15"/>
    <row r="341" customFormat="1" ht="15"/>
    <row r="342" customFormat="1" ht="15"/>
    <row r="343" customFormat="1" ht="15"/>
    <row r="344" customFormat="1" ht="15"/>
    <row r="345" customFormat="1" ht="15"/>
    <row r="346" customFormat="1" ht="15"/>
    <row r="347" customFormat="1" ht="15"/>
    <row r="348" customFormat="1" ht="15"/>
    <row r="349" customFormat="1" ht="15"/>
    <row r="350" customFormat="1" ht="15"/>
    <row r="351" customFormat="1" ht="15"/>
    <row r="352" customFormat="1" ht="15"/>
    <row r="353" customFormat="1" ht="15"/>
    <row r="354" customFormat="1" ht="15"/>
    <row r="355" customFormat="1" ht="15"/>
    <row r="356" customFormat="1" ht="15"/>
    <row r="357" customFormat="1" ht="15"/>
    <row r="358" customFormat="1" ht="15"/>
    <row r="359" customFormat="1" ht="15"/>
    <row r="360" customFormat="1" ht="15"/>
    <row r="361" customFormat="1" ht="15"/>
    <row r="362" customFormat="1" ht="15"/>
    <row r="363" customFormat="1" ht="15"/>
    <row r="364" customFormat="1" ht="15"/>
    <row r="365" customFormat="1" ht="15"/>
    <row r="366" customFormat="1" ht="15"/>
    <row r="367" customFormat="1" ht="15"/>
    <row r="368" customFormat="1" ht="15"/>
    <row r="369" customFormat="1" ht="15"/>
    <row r="370" customFormat="1" ht="15"/>
    <row r="371" customFormat="1" ht="15"/>
    <row r="372" customFormat="1" ht="15"/>
    <row r="373" customFormat="1" ht="15"/>
    <row r="374" customFormat="1" ht="15"/>
    <row r="375" customFormat="1" ht="15"/>
    <row r="376" customFormat="1" ht="15"/>
    <row r="377" customFormat="1" ht="15"/>
    <row r="378" customFormat="1" ht="15"/>
    <row r="379" customFormat="1" ht="15"/>
    <row r="380" customFormat="1" ht="15"/>
    <row r="381" customFormat="1" ht="15"/>
    <row r="382" customFormat="1" ht="15"/>
    <row r="383" customFormat="1" ht="15"/>
    <row r="384" customFormat="1" ht="15"/>
    <row r="385" customFormat="1" ht="15"/>
    <row r="386" customFormat="1" ht="15"/>
    <row r="387" customFormat="1" ht="15"/>
    <row r="388" customFormat="1" ht="15"/>
    <row r="389" customFormat="1" ht="15"/>
    <row r="390" customFormat="1" ht="15"/>
    <row r="391" customFormat="1" ht="15"/>
    <row r="392" customFormat="1" ht="15"/>
    <row r="393" customFormat="1" ht="15"/>
    <row r="394" customFormat="1" ht="15"/>
    <row r="395" customFormat="1" ht="15"/>
    <row r="396" customFormat="1" ht="15"/>
    <row r="397" customFormat="1" ht="15"/>
    <row r="398" customFormat="1" ht="15"/>
    <row r="399" customFormat="1" ht="15"/>
    <row r="400" customFormat="1" ht="15"/>
    <row r="401" customFormat="1" ht="15"/>
    <row r="402" customFormat="1" ht="15"/>
    <row r="403" customFormat="1" ht="15"/>
    <row r="404" customFormat="1" ht="15"/>
    <row r="405" customFormat="1" ht="15"/>
    <row r="406" customFormat="1" ht="15"/>
    <row r="407" customFormat="1" ht="15"/>
    <row r="408" customFormat="1" ht="15"/>
    <row r="409" customFormat="1" ht="15"/>
    <row r="410" customFormat="1" ht="15"/>
    <row r="411" customFormat="1" ht="15"/>
    <row r="412" customFormat="1" ht="15"/>
    <row r="413" customFormat="1" ht="15"/>
    <row r="414" customFormat="1" ht="15"/>
    <row r="415" customFormat="1" ht="15"/>
    <row r="416" customFormat="1" ht="15"/>
    <row r="417" customFormat="1" ht="15"/>
    <row r="418" customFormat="1" ht="15"/>
    <row r="419" customFormat="1" ht="15"/>
    <row r="420" customFormat="1" ht="15"/>
    <row r="421" customFormat="1" ht="15"/>
    <row r="422" customFormat="1" ht="15"/>
    <row r="423" customFormat="1" ht="15"/>
    <row r="424" customFormat="1" ht="15"/>
    <row r="425" customFormat="1" ht="15"/>
    <row r="426" customFormat="1" ht="15"/>
    <row r="427" customFormat="1" ht="15"/>
    <row r="428" customFormat="1" ht="15"/>
    <row r="429" customFormat="1" ht="15"/>
    <row r="430" customFormat="1" ht="15"/>
    <row r="431" customFormat="1" ht="15"/>
    <row r="432" customFormat="1" ht="15"/>
    <row r="433" customFormat="1" ht="15"/>
    <row r="434" customFormat="1" ht="15"/>
    <row r="435" customFormat="1" ht="15"/>
    <row r="436" customFormat="1" ht="15"/>
    <row r="437" customFormat="1" ht="15"/>
    <row r="438" customFormat="1" ht="15"/>
    <row r="439" customFormat="1" ht="15"/>
    <row r="440" customFormat="1" ht="15"/>
    <row r="441" customFormat="1" ht="15"/>
    <row r="442" customFormat="1" ht="15"/>
    <row r="443" customFormat="1" ht="15"/>
    <row r="444" customFormat="1" ht="15"/>
    <row r="445" customFormat="1" ht="15"/>
    <row r="446" customFormat="1" ht="15"/>
    <row r="447" customFormat="1" ht="15"/>
    <row r="448" customFormat="1" ht="15"/>
    <row r="449" customFormat="1" ht="15"/>
    <row r="450" customFormat="1" ht="15"/>
    <row r="451" customFormat="1" ht="15"/>
    <row r="452" customFormat="1" ht="15"/>
    <row r="453" customFormat="1" ht="15"/>
    <row r="454" customFormat="1" ht="15"/>
    <row r="455" customFormat="1" ht="15"/>
    <row r="456" customFormat="1" ht="15"/>
    <row r="457" customFormat="1" ht="15"/>
    <row r="458" customFormat="1" ht="15"/>
    <row r="459" customFormat="1" ht="15"/>
    <row r="460" customFormat="1" ht="15"/>
    <row r="461" customFormat="1" ht="15"/>
    <row r="462" customFormat="1" ht="15"/>
    <row r="463" customFormat="1" ht="15"/>
    <row r="464" customFormat="1" ht="15"/>
    <row r="465" customFormat="1" ht="15"/>
    <row r="466" customFormat="1" ht="15"/>
    <row r="467" customFormat="1" ht="15"/>
    <row r="468" customFormat="1" ht="15"/>
    <row r="469" customFormat="1" ht="15"/>
    <row r="470" customFormat="1" ht="15"/>
    <row r="471" customFormat="1" ht="15"/>
    <row r="472" customFormat="1" ht="15"/>
    <row r="473" customFormat="1" ht="15"/>
    <row r="474" customFormat="1" ht="15"/>
    <row r="475" customFormat="1" ht="15"/>
    <row r="476" customFormat="1" ht="15"/>
    <row r="477" customFormat="1" ht="15"/>
    <row r="478" customFormat="1" ht="15"/>
    <row r="479" customFormat="1" ht="15"/>
    <row r="480" customFormat="1" ht="15"/>
    <row r="481" customFormat="1" ht="15"/>
    <row r="482" customFormat="1" ht="15"/>
    <row r="483" customFormat="1" ht="15"/>
    <row r="484" customFormat="1" ht="15"/>
    <row r="485" customFormat="1" ht="15"/>
    <row r="486" customFormat="1" ht="15"/>
    <row r="487" customFormat="1" ht="15"/>
    <row r="488" customFormat="1" ht="15"/>
    <row r="489" customFormat="1" ht="15"/>
    <row r="490" customFormat="1" ht="15"/>
    <row r="491" customFormat="1" ht="15"/>
    <row r="492" customFormat="1" ht="15"/>
    <row r="493" customFormat="1" ht="15"/>
    <row r="494" customFormat="1" ht="15"/>
    <row r="495" customFormat="1" ht="15"/>
    <row r="496" customFormat="1" ht="15"/>
    <row r="497" customFormat="1" ht="15"/>
    <row r="498" customFormat="1" ht="15"/>
    <row r="499" customFormat="1" ht="15"/>
    <row r="500" customFormat="1" ht="15"/>
    <row r="501" customFormat="1" ht="15"/>
    <row r="502" customFormat="1" ht="15"/>
    <row r="503" customFormat="1" ht="15"/>
    <row r="504" customFormat="1" ht="15"/>
    <row r="505" customFormat="1" ht="15"/>
    <row r="506" customFormat="1" ht="15"/>
    <row r="507" customFormat="1" ht="15"/>
    <row r="508" customFormat="1" ht="15"/>
    <row r="509" customFormat="1" ht="15"/>
    <row r="510" customFormat="1" ht="15"/>
    <row r="511" customFormat="1" ht="15"/>
    <row r="512" customFormat="1" ht="15"/>
    <row r="513" customFormat="1" ht="15"/>
    <row r="514" customFormat="1" ht="15"/>
    <row r="515" customFormat="1" ht="15"/>
    <row r="516" customFormat="1" ht="15"/>
    <row r="517" customFormat="1" ht="15"/>
    <row r="518" customFormat="1" ht="15"/>
    <row r="519" customFormat="1" ht="15"/>
    <row r="520" customFormat="1" ht="15"/>
    <row r="521" customFormat="1" ht="15"/>
    <row r="522" customFormat="1" ht="15"/>
    <row r="523" customFormat="1" ht="15"/>
    <row r="524" customFormat="1" ht="15"/>
    <row r="525" customFormat="1" ht="15"/>
    <row r="526" customFormat="1" ht="15"/>
    <row r="527" customFormat="1" ht="15"/>
    <row r="528" customFormat="1" ht="15"/>
    <row r="529" customFormat="1" ht="15"/>
    <row r="530" customFormat="1" ht="15"/>
    <row r="531" customFormat="1" ht="15"/>
    <row r="532" customFormat="1" ht="15"/>
    <row r="533" customFormat="1" ht="15"/>
    <row r="534" customFormat="1" ht="15"/>
    <row r="535" customFormat="1" ht="15"/>
    <row r="536" customFormat="1" ht="15"/>
    <row r="537" customFormat="1" ht="15"/>
    <row r="538" customFormat="1" ht="15"/>
    <row r="539" customFormat="1" ht="15"/>
    <row r="540" customFormat="1" ht="15"/>
    <row r="541" customFormat="1" ht="15"/>
    <row r="542" customFormat="1" ht="15"/>
    <row r="543" customFormat="1" ht="15"/>
    <row r="544" customFormat="1" ht="15"/>
    <row r="545" customFormat="1" ht="15"/>
    <row r="546" customFormat="1" ht="15"/>
    <row r="547" customFormat="1" ht="15"/>
    <row r="548" customFormat="1" ht="15"/>
    <row r="549" customFormat="1" ht="15"/>
    <row r="550" customFormat="1" ht="15"/>
    <row r="551" customFormat="1" ht="15"/>
    <row r="552" customFormat="1" ht="15"/>
    <row r="553" customFormat="1" ht="15"/>
    <row r="554" customFormat="1" ht="15"/>
    <row r="555" customFormat="1" ht="15"/>
    <row r="556" customFormat="1" ht="15"/>
    <row r="557" customFormat="1" ht="15"/>
    <row r="558" customFormat="1" ht="15"/>
    <row r="559" customFormat="1" ht="15"/>
    <row r="560" customFormat="1" ht="15"/>
    <row r="561" customFormat="1" ht="15"/>
    <row r="562" customFormat="1" ht="15"/>
    <row r="563" customFormat="1" ht="15"/>
    <row r="564" customFormat="1" ht="15"/>
    <row r="565" customFormat="1" ht="15"/>
    <row r="566" customFormat="1" ht="15"/>
    <row r="567" customFormat="1" ht="15"/>
    <row r="568" customFormat="1" ht="15"/>
    <row r="569" customFormat="1" ht="15"/>
    <row r="570" customFormat="1" ht="15"/>
    <row r="571" customFormat="1" ht="15"/>
    <row r="572" customFormat="1" ht="15"/>
    <row r="573" customFormat="1" ht="15"/>
    <row r="574" customFormat="1" ht="15"/>
    <row r="575" customFormat="1" ht="15"/>
    <row r="576" customFormat="1" ht="15"/>
    <row r="577" customFormat="1" ht="15"/>
    <row r="578" customFormat="1" ht="15"/>
    <row r="579" customFormat="1" ht="15"/>
    <row r="580" customFormat="1" ht="15"/>
    <row r="581" customFormat="1" ht="15"/>
    <row r="582" customFormat="1" ht="15"/>
    <row r="583" customFormat="1" ht="15"/>
    <row r="584" customFormat="1" ht="15"/>
    <row r="585" customFormat="1" ht="15"/>
    <row r="586" customFormat="1" ht="15"/>
    <row r="587" customFormat="1" ht="15"/>
    <row r="588" customFormat="1" ht="15"/>
    <row r="589" customFormat="1" ht="15"/>
    <row r="590" customFormat="1" ht="15"/>
    <row r="591" customFormat="1" ht="15"/>
    <row r="592" customFormat="1" ht="15"/>
    <row r="593" customFormat="1" ht="15"/>
    <row r="594" customFormat="1" ht="15"/>
    <row r="595" customFormat="1" ht="15"/>
    <row r="596" customFormat="1" ht="15"/>
    <row r="597" customFormat="1" ht="15"/>
    <row r="598" customFormat="1" ht="15"/>
    <row r="599" customFormat="1" ht="15"/>
    <row r="600" customFormat="1" ht="15"/>
    <row r="601" customFormat="1" ht="15"/>
    <row r="602" customFormat="1" ht="15"/>
    <row r="603" customFormat="1" ht="15"/>
    <row r="604" customFormat="1" ht="15"/>
    <row r="605" customFormat="1" ht="15"/>
    <row r="606" customFormat="1" ht="15"/>
    <row r="607" customFormat="1" ht="15"/>
    <row r="608" customFormat="1" ht="15"/>
    <row r="609" customFormat="1" ht="15"/>
    <row r="610" customFormat="1" ht="15"/>
    <row r="611" customFormat="1" ht="15"/>
    <row r="612" customFormat="1" ht="15"/>
    <row r="613" customFormat="1" ht="15"/>
    <row r="614" customFormat="1" ht="15"/>
    <row r="615" customFormat="1" ht="15"/>
    <row r="616" customFormat="1" ht="15"/>
    <row r="617" customFormat="1" ht="15"/>
    <row r="618" customFormat="1" ht="15"/>
    <row r="619" customFormat="1" ht="15"/>
    <row r="620" customFormat="1" ht="15"/>
    <row r="621" customFormat="1" ht="15"/>
    <row r="622" customFormat="1" ht="15"/>
    <row r="623" customFormat="1" ht="15"/>
    <row r="624" customFormat="1" ht="15"/>
    <row r="625" customFormat="1" ht="15"/>
    <row r="626" customFormat="1" ht="15"/>
    <row r="627" customFormat="1" ht="15"/>
    <row r="628" customFormat="1" ht="15"/>
    <row r="629" customFormat="1" ht="15"/>
    <row r="630" customFormat="1" ht="15"/>
    <row r="631" customFormat="1" ht="15"/>
    <row r="632" customFormat="1" ht="15"/>
    <row r="633" customFormat="1" ht="15"/>
    <row r="634" customFormat="1" ht="15"/>
    <row r="635" customFormat="1" ht="15"/>
    <row r="636" customFormat="1" ht="15"/>
    <row r="637" customFormat="1" ht="15"/>
    <row r="638" customFormat="1" ht="15"/>
    <row r="639" customFormat="1" ht="15"/>
    <row r="640" customFormat="1" ht="15"/>
    <row r="641" customFormat="1" ht="15"/>
    <row r="642" customFormat="1" ht="15"/>
    <row r="643" customFormat="1" ht="15"/>
    <row r="644" customFormat="1" ht="15"/>
    <row r="645" customFormat="1" ht="15"/>
    <row r="646" customFormat="1" ht="15"/>
    <row r="647" customFormat="1" ht="15"/>
    <row r="648" customFormat="1" ht="15"/>
    <row r="649" customFormat="1" ht="15"/>
    <row r="650" customFormat="1" ht="15"/>
    <row r="651" customFormat="1" ht="15"/>
    <row r="652" customFormat="1" ht="15"/>
    <row r="653" customFormat="1" ht="15"/>
    <row r="654" customFormat="1" ht="15"/>
    <row r="655" customFormat="1" ht="15"/>
    <row r="656" customFormat="1" ht="15"/>
    <row r="657" customFormat="1" ht="15"/>
    <row r="658" customFormat="1" ht="15"/>
    <row r="659" customFormat="1" ht="15"/>
    <row r="660" customFormat="1" ht="15"/>
    <row r="661" customFormat="1" ht="15"/>
    <row r="662" customFormat="1" ht="15"/>
    <row r="663" customFormat="1" ht="15"/>
    <row r="664" customFormat="1" ht="15"/>
    <row r="665" customFormat="1" ht="15"/>
    <row r="666" customFormat="1" ht="15"/>
    <row r="667" customFormat="1" ht="15"/>
    <row r="668" customFormat="1" ht="15"/>
    <row r="669" customFormat="1" ht="15"/>
    <row r="670" customFormat="1" ht="15"/>
    <row r="671" customFormat="1" ht="15"/>
    <row r="672" customFormat="1" ht="15"/>
    <row r="673" customFormat="1" ht="15"/>
    <row r="674" customFormat="1" ht="15"/>
    <row r="675" customFormat="1" ht="15"/>
    <row r="676" customFormat="1" ht="15"/>
    <row r="677" customFormat="1" ht="15"/>
    <row r="678" customFormat="1" ht="15"/>
    <row r="679" customFormat="1" ht="15"/>
    <row r="680" customFormat="1" ht="15"/>
    <row r="681" customFormat="1" ht="15"/>
    <row r="682" customFormat="1" ht="15"/>
    <row r="683" customFormat="1" ht="15"/>
    <row r="684" customFormat="1" ht="15"/>
    <row r="685" customFormat="1" ht="15"/>
    <row r="686" customFormat="1" ht="15"/>
    <row r="687" customFormat="1" ht="15"/>
    <row r="688" customFormat="1" ht="15"/>
    <row r="689" customFormat="1" ht="15"/>
    <row r="690" customFormat="1" ht="15"/>
    <row r="691" customFormat="1" ht="15"/>
    <row r="692" customFormat="1" ht="15"/>
    <row r="693" customFormat="1" ht="15"/>
    <row r="694" customFormat="1" ht="15"/>
    <row r="695" customFormat="1" ht="15"/>
    <row r="696" customFormat="1" ht="15"/>
    <row r="697" customFormat="1" ht="15"/>
    <row r="698" customFormat="1" ht="15"/>
    <row r="699" customFormat="1" ht="15"/>
    <row r="700" customFormat="1" ht="15"/>
    <row r="701" customFormat="1" ht="15"/>
    <row r="702" customFormat="1" ht="15"/>
    <row r="703" customFormat="1" ht="15"/>
    <row r="704" customFormat="1" ht="15"/>
    <row r="705" customFormat="1" ht="15"/>
    <row r="706" customFormat="1" ht="15"/>
    <row r="707" customFormat="1" ht="15"/>
    <row r="708" customFormat="1" ht="15"/>
    <row r="709" customFormat="1" ht="15"/>
    <row r="710" customFormat="1" ht="15"/>
    <row r="711" customFormat="1" ht="15"/>
    <row r="712" customFormat="1" ht="15"/>
    <row r="713" customFormat="1" ht="15"/>
    <row r="714" customFormat="1" ht="15"/>
    <row r="715" customFormat="1" ht="15"/>
    <row r="716" customFormat="1" ht="15"/>
    <row r="717" customFormat="1" ht="15"/>
    <row r="718" customFormat="1" ht="15"/>
    <row r="719" customFormat="1" ht="15"/>
    <row r="720" customFormat="1" ht="15"/>
    <row r="721" customFormat="1" ht="15"/>
    <row r="722" customFormat="1" ht="15"/>
    <row r="723" customFormat="1" ht="15"/>
    <row r="724" customFormat="1" ht="15"/>
    <row r="725" customFormat="1" ht="15"/>
    <row r="726" customFormat="1" ht="15"/>
    <row r="727" customFormat="1" ht="15"/>
    <row r="728" customFormat="1" ht="15"/>
    <row r="729" customFormat="1" ht="15"/>
    <row r="730" customFormat="1" ht="15"/>
    <row r="731" customFormat="1" ht="15"/>
    <row r="732" customFormat="1" ht="15"/>
    <row r="733" customFormat="1" ht="15"/>
    <row r="734" customFormat="1" ht="15"/>
    <row r="735" customFormat="1" ht="15"/>
    <row r="736" customFormat="1" ht="15"/>
    <row r="737" customFormat="1" ht="15"/>
    <row r="738" customFormat="1" ht="15"/>
    <row r="739" customFormat="1" ht="15"/>
    <row r="740" customFormat="1" ht="15"/>
    <row r="741" customFormat="1" ht="15"/>
    <row r="742" customFormat="1" ht="15"/>
    <row r="743" customFormat="1" ht="15"/>
    <row r="744" customFormat="1" ht="15"/>
    <row r="745" customFormat="1" ht="15"/>
    <row r="746" customFormat="1" ht="15"/>
    <row r="747" customFormat="1" ht="15"/>
    <row r="748" customFormat="1" ht="15"/>
    <row r="749" customFormat="1" ht="15"/>
    <row r="750" customFormat="1" ht="15"/>
    <row r="751" customFormat="1" ht="15"/>
    <row r="752" customFormat="1" ht="15"/>
    <row r="753" customFormat="1" ht="15"/>
    <row r="754" customFormat="1" ht="15"/>
    <row r="755" customFormat="1" ht="15"/>
    <row r="756" customFormat="1" ht="15"/>
    <row r="757" customFormat="1" ht="15"/>
    <row r="758" customFormat="1" ht="15"/>
    <row r="759" customFormat="1" ht="15"/>
    <row r="760" customFormat="1" ht="15"/>
    <row r="761" customFormat="1" ht="15"/>
    <row r="762" customFormat="1" ht="15"/>
    <row r="763" customFormat="1" ht="15"/>
    <row r="764" customFormat="1" ht="15"/>
    <row r="765" customFormat="1" ht="15"/>
    <row r="766" customFormat="1" ht="15"/>
    <row r="767" customFormat="1" ht="15"/>
    <row r="768" customFormat="1" ht="15"/>
    <row r="769" customFormat="1" ht="15"/>
    <row r="770" customFormat="1" ht="15"/>
    <row r="771" customFormat="1" ht="15"/>
    <row r="772" customFormat="1" ht="15"/>
    <row r="773" customFormat="1" ht="15"/>
    <row r="774" customFormat="1" ht="15"/>
    <row r="775" customFormat="1" ht="15"/>
    <row r="776" customFormat="1" ht="15"/>
    <row r="777" customFormat="1" ht="15"/>
    <row r="778" customFormat="1" ht="15"/>
    <row r="779" customFormat="1" ht="15"/>
    <row r="780" customFormat="1" ht="15"/>
    <row r="781" customFormat="1" ht="15"/>
    <row r="782" customFormat="1" ht="15"/>
    <row r="783" customFormat="1" ht="15"/>
    <row r="784" customFormat="1" ht="15"/>
    <row r="785" customFormat="1" ht="15"/>
    <row r="786" customFormat="1" ht="15"/>
    <row r="787" customFormat="1" ht="15"/>
    <row r="788" customFormat="1" ht="15"/>
    <row r="789" customFormat="1" ht="15"/>
    <row r="790" customFormat="1" ht="15"/>
    <row r="791" customFormat="1" ht="15"/>
    <row r="792" customFormat="1" ht="15"/>
    <row r="793" customFormat="1" ht="15"/>
    <row r="794" customFormat="1" ht="15"/>
    <row r="795" customFormat="1" ht="15"/>
    <row r="796" customFormat="1" ht="15"/>
    <row r="797" customFormat="1" ht="15"/>
    <row r="798" customFormat="1" ht="15"/>
    <row r="799" customFormat="1" ht="15"/>
    <row r="800" customFormat="1" ht="15"/>
    <row r="801" customFormat="1" ht="15"/>
    <row r="802" customFormat="1" ht="15"/>
    <row r="803" customFormat="1" ht="15"/>
    <row r="804" customFormat="1" ht="15"/>
    <row r="805" customFormat="1" ht="15"/>
    <row r="806" customFormat="1" ht="15"/>
    <row r="807" customFormat="1" ht="15"/>
    <row r="808" customFormat="1" ht="15"/>
    <row r="809" customFormat="1" ht="15"/>
    <row r="810" customFormat="1" ht="15"/>
    <row r="811" customFormat="1" ht="15"/>
    <row r="812" customFormat="1" ht="15"/>
    <row r="813" customFormat="1" ht="15"/>
    <row r="814" customFormat="1" ht="15"/>
    <row r="815" customFormat="1" ht="15"/>
    <row r="816" customFormat="1" ht="15"/>
    <row r="817" customFormat="1" ht="15"/>
    <row r="818" customFormat="1" ht="15"/>
    <row r="819" customFormat="1" ht="15"/>
    <row r="820" customFormat="1" ht="15"/>
    <row r="821" customFormat="1" ht="15"/>
    <row r="822" customFormat="1" ht="15"/>
    <row r="823" customFormat="1" ht="15"/>
    <row r="824" customFormat="1" ht="15"/>
    <row r="825" customFormat="1" ht="15"/>
    <row r="826" customFormat="1" ht="15"/>
    <row r="827" customFormat="1" ht="15"/>
    <row r="828" customFormat="1" ht="15"/>
    <row r="829" customFormat="1" ht="15"/>
    <row r="830" customFormat="1" ht="15"/>
    <row r="831" customFormat="1" ht="15"/>
    <row r="832" customFormat="1" ht="15"/>
    <row r="833" customFormat="1" ht="15"/>
    <row r="834" customFormat="1" ht="15"/>
    <row r="835" customFormat="1" ht="15"/>
    <row r="836" customFormat="1" ht="15"/>
    <row r="837" customFormat="1" ht="15"/>
    <row r="838" customFormat="1" ht="15"/>
    <row r="839" customFormat="1" ht="15"/>
    <row r="840" customFormat="1" ht="15"/>
    <row r="841" customFormat="1" ht="15"/>
    <row r="842" customFormat="1" ht="15"/>
    <row r="843" customFormat="1" ht="15"/>
    <row r="844" customFormat="1" ht="15"/>
    <row r="845" customFormat="1" ht="15"/>
    <row r="846" customFormat="1" ht="15"/>
    <row r="847" customFormat="1" ht="15"/>
    <row r="848" customFormat="1" ht="15"/>
    <row r="849" customFormat="1" ht="15"/>
    <row r="850" customFormat="1" ht="15"/>
    <row r="851" customFormat="1" ht="15"/>
    <row r="852" customFormat="1" ht="15"/>
    <row r="853" customFormat="1" ht="15"/>
    <row r="854" customFormat="1" ht="15"/>
    <row r="855" customFormat="1" ht="15"/>
    <row r="856" customFormat="1" ht="15"/>
    <row r="857" customFormat="1" ht="15"/>
    <row r="858" customFormat="1" ht="15"/>
    <row r="859" customFormat="1" ht="15"/>
    <row r="860" customFormat="1" ht="15"/>
    <row r="861" customFormat="1" ht="15"/>
    <row r="862" customFormat="1" ht="15"/>
    <row r="863" customFormat="1" ht="15"/>
    <row r="864" customFormat="1" ht="15"/>
    <row r="865" customFormat="1" ht="15"/>
    <row r="866" customFormat="1" ht="15"/>
    <row r="867" customFormat="1" ht="15"/>
    <row r="868" customFormat="1" ht="15"/>
    <row r="869" customFormat="1" ht="15"/>
    <row r="870" customFormat="1" ht="15"/>
    <row r="871" customFormat="1" ht="15"/>
    <row r="872" customFormat="1" ht="15"/>
    <row r="873" customFormat="1" ht="15"/>
    <row r="874" customFormat="1" ht="15"/>
    <row r="875" customFormat="1" ht="15"/>
    <row r="876" customFormat="1" ht="15"/>
    <row r="877" customFormat="1" ht="15"/>
    <row r="878" customFormat="1" ht="15"/>
    <row r="879" customFormat="1" ht="15"/>
    <row r="880" customFormat="1" ht="15"/>
    <row r="881" customFormat="1" ht="15"/>
    <row r="882" customFormat="1" ht="15"/>
    <row r="883" customFormat="1" ht="15"/>
    <row r="884" customFormat="1" ht="15"/>
    <row r="885" customFormat="1" ht="15"/>
    <row r="886" customFormat="1" ht="15"/>
    <row r="887" customFormat="1" ht="15"/>
    <row r="888" customFormat="1" ht="15"/>
    <row r="889" customFormat="1" ht="15"/>
    <row r="890" customFormat="1" ht="15"/>
    <row r="891" customFormat="1" ht="15"/>
    <row r="892" customFormat="1" ht="15"/>
    <row r="893" customFormat="1" ht="15"/>
    <row r="894" customFormat="1" ht="15"/>
    <row r="895" customFormat="1" ht="15"/>
    <row r="896" customFormat="1" ht="15"/>
    <row r="897" customFormat="1" ht="15"/>
    <row r="898" customFormat="1" ht="15"/>
    <row r="899" customFormat="1" ht="15"/>
    <row r="900" customFormat="1" ht="15"/>
    <row r="901" customFormat="1" ht="15"/>
    <row r="902" customFormat="1" ht="15"/>
    <row r="903" customFormat="1" ht="15"/>
    <row r="904" customFormat="1" ht="15"/>
    <row r="905" customFormat="1" ht="15"/>
    <row r="906" customFormat="1" ht="15"/>
    <row r="907" customFormat="1" ht="15"/>
    <row r="908" customFormat="1" ht="15"/>
    <row r="909" customFormat="1" ht="15"/>
    <row r="910" customFormat="1" ht="15"/>
    <row r="911" customFormat="1" ht="15"/>
    <row r="912" customFormat="1" ht="15"/>
    <row r="913" customFormat="1" ht="15"/>
    <row r="914" customFormat="1" ht="15"/>
    <row r="915" customFormat="1" ht="15"/>
    <row r="916" customFormat="1" ht="15"/>
    <row r="917" customFormat="1" ht="15"/>
    <row r="918" customFormat="1" ht="15"/>
    <row r="919" customFormat="1" ht="15"/>
    <row r="920" customFormat="1" ht="15"/>
    <row r="921" customFormat="1" ht="15"/>
    <row r="922" customFormat="1" ht="15"/>
    <row r="923" customFormat="1" ht="15"/>
    <row r="924" customFormat="1" ht="15"/>
    <row r="925" customFormat="1" ht="15"/>
    <row r="926" customFormat="1" ht="15"/>
    <row r="927" customFormat="1" ht="15"/>
    <row r="928" customFormat="1" ht="15"/>
    <row r="929" customFormat="1" ht="15"/>
    <row r="930" customFormat="1" ht="15"/>
    <row r="931" customFormat="1" ht="15"/>
    <row r="932" customFormat="1" ht="15"/>
    <row r="933" customFormat="1" ht="15"/>
    <row r="934" customFormat="1" ht="15"/>
    <row r="935" customFormat="1" ht="15"/>
    <row r="936" customFormat="1" ht="15"/>
    <row r="937" customFormat="1" ht="15"/>
    <row r="938" customFormat="1" ht="15"/>
    <row r="939" customFormat="1" ht="15"/>
    <row r="940" customFormat="1" ht="15"/>
    <row r="941" customFormat="1" ht="15"/>
    <row r="942" customFormat="1" ht="15"/>
    <row r="943" customFormat="1" ht="15"/>
    <row r="944" customFormat="1" ht="15"/>
    <row r="945" customFormat="1" ht="15"/>
    <row r="946" customFormat="1" ht="15"/>
    <row r="947" customFormat="1" ht="15"/>
    <row r="948" customFormat="1" ht="15"/>
    <row r="949" customFormat="1" ht="15"/>
    <row r="950" customFormat="1" ht="15"/>
    <row r="951" customFormat="1" ht="15"/>
    <row r="952" customFormat="1" ht="15"/>
    <row r="953" customFormat="1" ht="15"/>
    <row r="954" customFormat="1" ht="15"/>
    <row r="955" customFormat="1" ht="15"/>
    <row r="956" customFormat="1" ht="15"/>
    <row r="957" customFormat="1" ht="15"/>
    <row r="958" customFormat="1" ht="15"/>
    <row r="959" customFormat="1" ht="15"/>
    <row r="960" customFormat="1" ht="15"/>
    <row r="961" customFormat="1" ht="15"/>
    <row r="962" customFormat="1" ht="15"/>
    <row r="963" customFormat="1" ht="15"/>
    <row r="964" customFormat="1" ht="15"/>
    <row r="965" customFormat="1" ht="15"/>
    <row r="966" customFormat="1" ht="15"/>
    <row r="967" customFormat="1" ht="15"/>
    <row r="968" customFormat="1" ht="15"/>
    <row r="969" customFormat="1" ht="15"/>
    <row r="970" customFormat="1" ht="15"/>
    <row r="971" customFormat="1" ht="15"/>
    <row r="972" customFormat="1" ht="15"/>
    <row r="973" customFormat="1" ht="15"/>
    <row r="974" customFormat="1" ht="15"/>
    <row r="975" customFormat="1" ht="15"/>
    <row r="976" customFormat="1" ht="15"/>
    <row r="977" customFormat="1" ht="15"/>
    <row r="978" customFormat="1" ht="15"/>
    <row r="979" customFormat="1" ht="15"/>
    <row r="980" customFormat="1" ht="15"/>
    <row r="981" customFormat="1" ht="15"/>
    <row r="982" customFormat="1" ht="15"/>
    <row r="983" customFormat="1" ht="15"/>
    <row r="984" customFormat="1" ht="15"/>
    <row r="985" customFormat="1" ht="15"/>
    <row r="986" customFormat="1" ht="15"/>
    <row r="987" customFormat="1" ht="15"/>
    <row r="988" customFormat="1" ht="15"/>
    <row r="989" customFormat="1" ht="15"/>
    <row r="990" customFormat="1" ht="15"/>
    <row r="991" customFormat="1" ht="15"/>
    <row r="992" customFormat="1" ht="15"/>
    <row r="993" customFormat="1" ht="15"/>
    <row r="994" customFormat="1" ht="15"/>
    <row r="995" customFormat="1" ht="15"/>
    <row r="996" customFormat="1" ht="15"/>
    <row r="997" customFormat="1" ht="15"/>
    <row r="998" customFormat="1" ht="15"/>
    <row r="999" customFormat="1" ht="15"/>
    <row r="1000" customFormat="1" ht="15"/>
    <row r="1001" customFormat="1" ht="15"/>
    <row r="1002" customFormat="1" ht="15"/>
    <row r="1003" customFormat="1" ht="15"/>
    <row r="1004" customFormat="1" ht="15"/>
    <row r="1005" customFormat="1" ht="15"/>
    <row r="1006" customFormat="1" ht="15"/>
    <row r="1007" customFormat="1" ht="15"/>
    <row r="1008" customFormat="1" ht="15"/>
    <row r="1009" customFormat="1" ht="15"/>
    <row r="1010" customFormat="1" ht="15"/>
    <row r="1011" customFormat="1" ht="15"/>
    <row r="1012" customFormat="1" ht="15"/>
    <row r="1013" customFormat="1" ht="15"/>
    <row r="1014" customFormat="1" ht="15"/>
    <row r="1015" customFormat="1" ht="15"/>
    <row r="1016" customFormat="1" ht="15"/>
    <row r="1017" customFormat="1" ht="15"/>
    <row r="1018" customFormat="1" ht="15"/>
    <row r="1019" customFormat="1" ht="15"/>
    <row r="1020" customFormat="1" ht="15"/>
    <row r="1021" customFormat="1" ht="15"/>
    <row r="1022" customFormat="1" ht="15"/>
    <row r="1023" customFormat="1" ht="15"/>
    <row r="1024" customFormat="1" ht="15"/>
    <row r="1025" customFormat="1" ht="15"/>
    <row r="1026" customFormat="1" ht="15"/>
    <row r="1027" customFormat="1" ht="15"/>
    <row r="1028" customFormat="1" ht="15"/>
    <row r="1029" customFormat="1" ht="15"/>
    <row r="1030" customFormat="1" ht="15"/>
    <row r="1031" customFormat="1" ht="15"/>
    <row r="1032" customFormat="1" ht="15"/>
    <row r="1033" customFormat="1" ht="15"/>
    <row r="1034" customFormat="1" ht="15"/>
    <row r="1035" customFormat="1" ht="15"/>
    <row r="1036" customFormat="1" ht="15"/>
    <row r="1037" customFormat="1" ht="15"/>
    <row r="1038" customFormat="1" ht="15"/>
    <row r="1039" customFormat="1" ht="15"/>
    <row r="1040" customFormat="1" ht="15"/>
    <row r="1041" customFormat="1" ht="15"/>
    <row r="1042" customFormat="1" ht="15"/>
    <row r="1043" customFormat="1" ht="15"/>
    <row r="1044" customFormat="1" ht="15"/>
    <row r="1045" customFormat="1" ht="15"/>
    <row r="1046" customFormat="1" ht="15"/>
    <row r="1047" customFormat="1" ht="15"/>
    <row r="1048" customFormat="1" ht="15"/>
    <row r="1049" customFormat="1" ht="15"/>
    <row r="1050" customFormat="1" ht="15"/>
    <row r="1051" customFormat="1" ht="15"/>
    <row r="1052" customFormat="1" ht="15"/>
    <row r="1053" customFormat="1" ht="15"/>
    <row r="1054" customFormat="1" ht="15"/>
    <row r="1055" customFormat="1" ht="15"/>
    <row r="1056" customFormat="1" ht="15"/>
    <row r="1057" customFormat="1" ht="15"/>
    <row r="1058" customFormat="1" ht="15"/>
    <row r="1059" customFormat="1" ht="15"/>
    <row r="1060" customFormat="1" ht="15"/>
    <row r="1061" customFormat="1" ht="15"/>
    <row r="1062" customFormat="1" ht="15"/>
    <row r="1063" customFormat="1" ht="15"/>
    <row r="1064" customFormat="1" ht="15"/>
    <row r="1065" customFormat="1" ht="15"/>
    <row r="1066" customFormat="1" ht="15"/>
    <row r="1067" customFormat="1" ht="15"/>
    <row r="1068" customFormat="1" ht="15"/>
    <row r="1069" customFormat="1" ht="15"/>
    <row r="1070" customFormat="1" ht="15"/>
    <row r="1071" customFormat="1" ht="15"/>
    <row r="1072" customFormat="1" ht="15"/>
    <row r="1073" customFormat="1" ht="15"/>
    <row r="1074" customFormat="1" ht="15"/>
    <row r="1075" customFormat="1" ht="15"/>
    <row r="1076" customFormat="1" ht="15"/>
    <row r="1077" customFormat="1" ht="15"/>
    <row r="1078" customFormat="1" ht="15"/>
    <row r="1079" customFormat="1" ht="15"/>
    <row r="1080" customFormat="1" ht="15"/>
    <row r="1081" customFormat="1" ht="15"/>
    <row r="1082" customFormat="1" ht="15"/>
    <row r="1083" customFormat="1" ht="15"/>
    <row r="1084" customFormat="1" ht="15"/>
    <row r="1085" customFormat="1" ht="15"/>
    <row r="1086" customFormat="1" ht="15"/>
    <row r="1087" customFormat="1" ht="15"/>
    <row r="1088" customFormat="1" ht="15"/>
    <row r="1089" customFormat="1" ht="15"/>
    <row r="1090" customFormat="1" ht="15"/>
    <row r="1091" customFormat="1" ht="15"/>
    <row r="1092" customFormat="1" ht="15"/>
    <row r="1093" customFormat="1" ht="15"/>
    <row r="1094" customFormat="1" ht="15"/>
    <row r="1095" customFormat="1" ht="15"/>
    <row r="1096" customFormat="1" ht="15"/>
    <row r="1097" customFormat="1" ht="15"/>
    <row r="1098" customFormat="1" ht="15"/>
    <row r="1099" customFormat="1" ht="15"/>
    <row r="1100" customFormat="1" ht="15"/>
    <row r="1101" customFormat="1" ht="15"/>
    <row r="1102" customFormat="1" ht="15"/>
    <row r="1103" customFormat="1" ht="15"/>
    <row r="1104" customFormat="1" ht="15"/>
    <row r="1105" customFormat="1" ht="15"/>
    <row r="1106" customFormat="1" ht="15"/>
    <row r="1107" customFormat="1" ht="15"/>
    <row r="1108" customFormat="1" ht="15"/>
    <row r="1109" customFormat="1" ht="15"/>
    <row r="1110" customFormat="1" ht="15"/>
    <row r="1111" customFormat="1" ht="15"/>
    <row r="1112" customFormat="1" ht="15"/>
    <row r="1113" customFormat="1" ht="15"/>
    <row r="1114" customFormat="1" ht="15"/>
    <row r="1115" customFormat="1" ht="15"/>
    <row r="1116" customFormat="1" ht="15"/>
    <row r="1117" customFormat="1" ht="15"/>
    <row r="1118" customFormat="1" ht="15"/>
    <row r="1119" customFormat="1" ht="15"/>
    <row r="1120" customFormat="1" ht="15"/>
    <row r="1121" customFormat="1" ht="15"/>
    <row r="1122" customFormat="1" ht="15"/>
    <row r="1123" customFormat="1" ht="15"/>
    <row r="1124" customFormat="1" ht="15"/>
    <row r="1125" customFormat="1" ht="15"/>
    <row r="1126" customFormat="1" ht="15"/>
    <row r="1127" customFormat="1" ht="15"/>
    <row r="1128" customFormat="1" ht="15"/>
    <row r="1129" customFormat="1" ht="15"/>
    <row r="1130" customFormat="1" ht="15"/>
    <row r="1131" customFormat="1" ht="15"/>
    <row r="1132" customFormat="1" ht="15"/>
    <row r="1133" customFormat="1" ht="15"/>
    <row r="1134" customFormat="1" ht="15"/>
    <row r="1135" customFormat="1" ht="15"/>
    <row r="1136" customFormat="1" ht="15"/>
    <row r="1137" customFormat="1" ht="15"/>
    <row r="1138" customFormat="1" ht="15"/>
    <row r="1139" customFormat="1" ht="15"/>
    <row r="1140" customFormat="1" ht="15"/>
    <row r="1141" customFormat="1" ht="15"/>
    <row r="1142" customFormat="1" ht="15"/>
    <row r="1143" customFormat="1" ht="15"/>
    <row r="1144" customFormat="1" ht="15"/>
    <row r="1145" customFormat="1" ht="15"/>
    <row r="1146" customFormat="1" ht="15"/>
    <row r="1147" customFormat="1" ht="15"/>
    <row r="1148" customFormat="1" ht="15"/>
    <row r="1149" customFormat="1" ht="15"/>
    <row r="1150" customFormat="1" ht="15"/>
    <row r="1151" customFormat="1" ht="15"/>
    <row r="1152" customFormat="1" ht="15"/>
    <row r="1153" customFormat="1" ht="15"/>
    <row r="1154" customFormat="1" ht="15"/>
    <row r="1155" customFormat="1" ht="15"/>
    <row r="1156" customFormat="1" ht="15"/>
    <row r="1157" customFormat="1" ht="15"/>
    <row r="1158" customFormat="1" ht="15"/>
    <row r="1159" customFormat="1" ht="15"/>
    <row r="1160" customFormat="1" ht="15"/>
    <row r="1161" customFormat="1" ht="15"/>
    <row r="1162" customFormat="1" ht="15"/>
    <row r="1163" customFormat="1" ht="15"/>
    <row r="1164" customFormat="1" ht="15"/>
    <row r="1165" customFormat="1" ht="15"/>
    <row r="1166" customFormat="1" ht="15"/>
    <row r="1167" customFormat="1" ht="15"/>
    <row r="1168" customFormat="1" ht="15"/>
    <row r="1169" customFormat="1" ht="15"/>
    <row r="1170" customFormat="1" ht="15"/>
    <row r="1171" customFormat="1" ht="15"/>
    <row r="1172" customFormat="1" ht="15"/>
    <row r="1173" customFormat="1" ht="15"/>
    <row r="1174" customFormat="1" ht="15"/>
    <row r="1175" customFormat="1" ht="15"/>
    <row r="1176" customFormat="1" ht="15"/>
    <row r="1177" customFormat="1" ht="15"/>
    <row r="1178" customFormat="1" ht="15"/>
    <row r="1179" customFormat="1" ht="15"/>
    <row r="1180" customFormat="1" ht="15"/>
    <row r="1181" customFormat="1" ht="15"/>
    <row r="1182" customFormat="1" ht="15"/>
    <row r="1183" customFormat="1" ht="15"/>
    <row r="1184" customFormat="1" ht="15"/>
    <row r="1185" customFormat="1" ht="15"/>
    <row r="1186" customFormat="1" ht="15"/>
    <row r="1187" customFormat="1" ht="15"/>
    <row r="1188" customFormat="1" ht="15"/>
    <row r="1189" customFormat="1" ht="15"/>
    <row r="1190" customFormat="1" ht="15"/>
    <row r="1191" customFormat="1" ht="15"/>
    <row r="1192" customFormat="1" ht="15"/>
    <row r="1193" customFormat="1" ht="15"/>
    <row r="1194" customFormat="1" ht="15"/>
    <row r="1195" customFormat="1" ht="15"/>
    <row r="1196" customFormat="1" ht="15"/>
    <row r="1197" customFormat="1" ht="15"/>
    <row r="1198" customFormat="1" ht="15"/>
    <row r="1199" customFormat="1" ht="15"/>
    <row r="1200" customFormat="1" ht="15"/>
    <row r="1201" customFormat="1" ht="15"/>
    <row r="1202" customFormat="1" ht="15"/>
    <row r="1203" customFormat="1" ht="15"/>
    <row r="1204" customFormat="1" ht="15"/>
    <row r="1205" customFormat="1" ht="15"/>
    <row r="1206" customFormat="1" ht="15"/>
    <row r="1207" customFormat="1" ht="15"/>
    <row r="1208" customFormat="1" ht="15"/>
    <row r="1209" customFormat="1" ht="15"/>
    <row r="1210" customFormat="1" ht="15"/>
    <row r="1211" customFormat="1" ht="15"/>
    <row r="1212" customFormat="1" ht="15"/>
    <row r="1213" customFormat="1" ht="15"/>
    <row r="1214" customFormat="1" ht="15"/>
    <row r="1215" customFormat="1" ht="15"/>
    <row r="1216" customFormat="1" ht="15"/>
    <row r="1217" customFormat="1" ht="15"/>
    <row r="1218" customFormat="1" ht="15"/>
    <row r="1219" customFormat="1" ht="15"/>
    <row r="1220" customFormat="1" ht="15"/>
    <row r="1221" customFormat="1" ht="15"/>
    <row r="1222" customFormat="1" ht="15"/>
    <row r="1223" customFormat="1" ht="15"/>
    <row r="1224" customFormat="1" ht="15"/>
    <row r="1225" customFormat="1" ht="15"/>
    <row r="1226" customFormat="1" ht="15"/>
    <row r="1227" customFormat="1" ht="15"/>
    <row r="1228" customFormat="1" ht="15"/>
    <row r="1229" customFormat="1" ht="15"/>
    <row r="1230" customFormat="1" ht="15"/>
    <row r="1231" customFormat="1" ht="15"/>
    <row r="1232" customFormat="1" ht="15"/>
    <row r="1233" customFormat="1" ht="15"/>
    <row r="1234" customFormat="1" ht="15"/>
    <row r="1235" customFormat="1" ht="15"/>
    <row r="1236" customFormat="1" ht="15"/>
    <row r="1237" customFormat="1" ht="15"/>
    <row r="1238" customFormat="1" ht="15"/>
    <row r="1239" customFormat="1" ht="15"/>
    <row r="1240" customFormat="1" ht="15"/>
    <row r="1241" customFormat="1" ht="15"/>
    <row r="1242" customFormat="1" ht="15"/>
    <row r="1243" customFormat="1" ht="15"/>
    <row r="1244" customFormat="1" ht="15"/>
    <row r="1245" customFormat="1" ht="15"/>
    <row r="1246" customFormat="1" ht="15"/>
    <row r="1247" customFormat="1" ht="15"/>
    <row r="1248" customFormat="1" ht="15"/>
    <row r="1249" customFormat="1" ht="15"/>
    <row r="1250" customFormat="1" ht="15"/>
    <row r="1251" customFormat="1" ht="15"/>
    <row r="1252" customFormat="1" ht="15"/>
    <row r="1253" customFormat="1" ht="15"/>
    <row r="1254" customFormat="1" ht="15"/>
    <row r="1255" customFormat="1" ht="15"/>
    <row r="1256" customFormat="1" ht="15"/>
    <row r="1257" customFormat="1" ht="15"/>
    <row r="1258" customFormat="1" ht="15"/>
    <row r="1259" customFormat="1" ht="15"/>
    <row r="1260" customFormat="1" ht="15"/>
    <row r="1261" customFormat="1" ht="15"/>
    <row r="1262" customFormat="1" ht="15"/>
    <row r="1263" customFormat="1" ht="15"/>
    <row r="1264" customFormat="1" ht="15"/>
    <row r="1265" customFormat="1" ht="15"/>
    <row r="1266" customFormat="1" ht="15"/>
    <row r="1267" customFormat="1" ht="15"/>
    <row r="1268" customFormat="1" ht="15"/>
    <row r="1269" customFormat="1" ht="15"/>
    <row r="1270" customFormat="1" ht="15"/>
    <row r="1271" customFormat="1" ht="15"/>
    <row r="1272" customFormat="1" ht="15"/>
    <row r="1273" customFormat="1" ht="15"/>
    <row r="1274" customFormat="1" ht="15"/>
    <row r="1275" customFormat="1" ht="15"/>
    <row r="1276" customFormat="1" ht="15"/>
    <row r="1277" customFormat="1" ht="15"/>
    <row r="1278" customFormat="1" ht="15"/>
    <row r="1279" customFormat="1" ht="15"/>
    <row r="1280" customFormat="1" ht="15"/>
    <row r="1281" customFormat="1" ht="15"/>
    <row r="1282" customFormat="1" ht="15"/>
    <row r="1283" customFormat="1" ht="15"/>
    <row r="1284" customFormat="1" ht="15"/>
    <row r="1285" customFormat="1" ht="15"/>
    <row r="1286" customFormat="1" ht="15"/>
    <row r="1287" customFormat="1" ht="15"/>
    <row r="1288" customFormat="1" ht="15"/>
    <row r="1289" customFormat="1" ht="15"/>
    <row r="1290" customFormat="1" ht="15"/>
    <row r="1291" customFormat="1" ht="15"/>
    <row r="1292" customFormat="1" ht="15"/>
    <row r="1293" customFormat="1" ht="15"/>
    <row r="1294" customFormat="1" ht="15"/>
    <row r="1295" customFormat="1" ht="15"/>
    <row r="1296" customFormat="1" ht="15"/>
    <row r="1297" customFormat="1" ht="15"/>
    <row r="1298" customFormat="1" ht="15"/>
    <row r="1299" customFormat="1" ht="15"/>
    <row r="1300" customFormat="1" ht="15"/>
    <row r="1301" customFormat="1" ht="15"/>
    <row r="1302" customFormat="1" ht="15"/>
    <row r="1303" customFormat="1" ht="15"/>
    <row r="1304" customFormat="1" ht="15"/>
    <row r="1305" customFormat="1" ht="15"/>
    <row r="1306" customFormat="1" ht="15"/>
    <row r="1307" customFormat="1" ht="15"/>
    <row r="1308" customFormat="1" ht="15"/>
    <row r="1309" customFormat="1" ht="15"/>
    <row r="1310" customFormat="1" ht="15"/>
    <row r="1311" customFormat="1" ht="15"/>
    <row r="1312" customFormat="1" ht="15"/>
    <row r="1313" customFormat="1" ht="15"/>
    <row r="1314" customFormat="1" ht="15"/>
    <row r="1315" customFormat="1" ht="15"/>
    <row r="1316" customFormat="1" ht="15"/>
    <row r="1317" customFormat="1" ht="15"/>
    <row r="1318" customFormat="1" ht="15"/>
    <row r="1319" customFormat="1" ht="15"/>
    <row r="1320" customFormat="1" ht="15"/>
    <row r="1321" customFormat="1" ht="15"/>
    <row r="1322" customFormat="1" ht="15"/>
    <row r="1323" customFormat="1" ht="15"/>
    <row r="1324" customFormat="1" ht="15"/>
    <row r="1325" customFormat="1" ht="15"/>
    <row r="1326" customFormat="1" ht="15"/>
    <row r="1327" customFormat="1" ht="15"/>
    <row r="1328" customFormat="1" ht="15"/>
    <row r="1329" customFormat="1" ht="15"/>
    <row r="1330" customFormat="1" ht="15"/>
    <row r="1331" customFormat="1" ht="15"/>
    <row r="1332" customFormat="1" ht="15"/>
    <row r="1333" customFormat="1" ht="15"/>
    <row r="1334" customFormat="1" ht="15"/>
    <row r="1335" customFormat="1" ht="15"/>
    <row r="1336" customFormat="1" ht="15"/>
    <row r="1337" customFormat="1" ht="15"/>
    <row r="1338" customFormat="1" ht="15"/>
    <row r="1339" customFormat="1" ht="15"/>
    <row r="1340" customFormat="1" ht="15"/>
    <row r="1341" customFormat="1" ht="15"/>
    <row r="1342" customFormat="1" ht="15"/>
    <row r="1343" customFormat="1" ht="15"/>
    <row r="1344" customFormat="1" ht="15"/>
    <row r="1345" customFormat="1" ht="15"/>
    <row r="1346" customFormat="1" ht="15"/>
    <row r="1347" customFormat="1" ht="15"/>
    <row r="1348" customFormat="1" ht="15"/>
    <row r="1349" customFormat="1" ht="15"/>
    <row r="1350" customFormat="1" ht="15"/>
    <row r="1351" customFormat="1" ht="15"/>
    <row r="1352" customFormat="1" ht="15"/>
    <row r="1353" customFormat="1" ht="15"/>
    <row r="1354" customFormat="1" ht="15"/>
    <row r="1355" customFormat="1" ht="15"/>
    <row r="1356" customFormat="1" ht="15"/>
    <row r="1357" customFormat="1" ht="15"/>
    <row r="1358" customFormat="1" ht="15"/>
    <row r="1359" customFormat="1" ht="15"/>
    <row r="1360" customFormat="1" ht="15"/>
    <row r="1361" customFormat="1" ht="15"/>
    <row r="1362" customFormat="1" ht="15"/>
    <row r="1363" customFormat="1" ht="15"/>
    <row r="1364" customFormat="1" ht="15"/>
    <row r="1365" customFormat="1" ht="15"/>
    <row r="1366" customFormat="1" ht="15"/>
    <row r="1367" customFormat="1" ht="15"/>
    <row r="1368" customFormat="1" ht="15"/>
    <row r="1369" customFormat="1" ht="15"/>
    <row r="1370" customFormat="1" ht="15"/>
    <row r="1371" customFormat="1" ht="15"/>
    <row r="1372" customFormat="1" ht="15"/>
    <row r="1373" customFormat="1" ht="15"/>
    <row r="1374" customFormat="1" ht="15"/>
    <row r="1375" customFormat="1" ht="15"/>
    <row r="1376" customFormat="1" ht="15"/>
    <row r="1377" customFormat="1" ht="15"/>
    <row r="1378" customFormat="1" ht="15"/>
    <row r="1379" customFormat="1" ht="15"/>
    <row r="1380" customFormat="1" ht="15"/>
    <row r="1381" customFormat="1" ht="15"/>
    <row r="1382" customFormat="1" ht="15"/>
    <row r="1383" customFormat="1" ht="15"/>
    <row r="1384" customFormat="1" ht="15"/>
    <row r="1385" customFormat="1" ht="15"/>
    <row r="1386" customFormat="1" ht="15"/>
    <row r="1387" customFormat="1" ht="15"/>
    <row r="1388" customFormat="1" ht="15"/>
    <row r="1389" customFormat="1" ht="15"/>
    <row r="1390" customFormat="1" ht="15"/>
    <row r="1391" customFormat="1" ht="15"/>
    <row r="1392" customFormat="1" ht="15"/>
    <row r="1393" customFormat="1" ht="15"/>
    <row r="1394" customFormat="1" ht="15"/>
    <row r="1395" customFormat="1" ht="15"/>
    <row r="1396" customFormat="1" ht="15"/>
    <row r="1397" customFormat="1" ht="15"/>
    <row r="1398" customFormat="1" ht="15"/>
    <row r="1399" customFormat="1" ht="15"/>
    <row r="1400" customFormat="1" ht="15"/>
    <row r="1401" customFormat="1" ht="15"/>
    <row r="1402" customFormat="1" ht="15"/>
    <row r="1403" customFormat="1" ht="15"/>
    <row r="1404" customFormat="1" ht="15"/>
    <row r="1405" customFormat="1" ht="15"/>
    <row r="1406" customFormat="1" ht="15"/>
    <row r="1407" customFormat="1" ht="15"/>
    <row r="1408" customFormat="1" ht="15"/>
    <row r="1409" customFormat="1" ht="15"/>
    <row r="1410" customFormat="1" ht="15"/>
    <row r="1411" customFormat="1" ht="15"/>
    <row r="1412" customFormat="1" ht="15"/>
    <row r="1413" customFormat="1" ht="15"/>
    <row r="1414" customFormat="1" ht="15"/>
    <row r="1415" customFormat="1" ht="15"/>
    <row r="1416" customFormat="1" ht="15"/>
    <row r="1417" customFormat="1" ht="15"/>
    <row r="1418" customFormat="1" ht="15"/>
    <row r="1419" customFormat="1" ht="15"/>
    <row r="1420" customFormat="1" ht="15"/>
    <row r="1421" customFormat="1" ht="15"/>
    <row r="1422" customFormat="1" ht="15"/>
    <row r="1423" customFormat="1" ht="15"/>
    <row r="1424" customFormat="1" ht="15"/>
    <row r="1425" customFormat="1" ht="15"/>
    <row r="1426" customFormat="1" ht="15"/>
    <row r="1427" customFormat="1" ht="15"/>
    <row r="1428" customFormat="1" ht="15"/>
    <row r="1429" customFormat="1" ht="15"/>
    <row r="1430" customFormat="1" ht="15"/>
    <row r="1431" customFormat="1" ht="15"/>
    <row r="1432" customFormat="1" ht="15"/>
    <row r="1433" customFormat="1" ht="15"/>
    <row r="1434" customFormat="1" ht="15"/>
    <row r="1435" customFormat="1" ht="15"/>
    <row r="1436" customFormat="1" ht="15"/>
    <row r="1437" customFormat="1" ht="15"/>
    <row r="1438" customFormat="1" ht="15"/>
    <row r="1439" customFormat="1" ht="15"/>
    <row r="1440" customFormat="1" ht="15"/>
    <row r="1441" customFormat="1" ht="15"/>
    <row r="1442" customFormat="1" ht="15"/>
    <row r="1443" customFormat="1" ht="15"/>
    <row r="1444" customFormat="1" ht="15"/>
    <row r="1445" customFormat="1" ht="15"/>
    <row r="1446" customFormat="1" ht="15"/>
    <row r="1447" customFormat="1" ht="15"/>
    <row r="1448" customFormat="1" ht="15"/>
    <row r="1449" customFormat="1" ht="15"/>
    <row r="1450" customFormat="1" ht="15"/>
    <row r="1451" customFormat="1" ht="15"/>
    <row r="1452" customFormat="1" ht="15"/>
    <row r="1453" customFormat="1" ht="15"/>
    <row r="1454" customFormat="1" ht="15"/>
    <row r="1455" customFormat="1" ht="15"/>
    <row r="1456" customFormat="1" ht="15"/>
    <row r="1457" customFormat="1" ht="15"/>
    <row r="1458" customFormat="1" ht="15"/>
    <row r="1459" customFormat="1" ht="15"/>
    <row r="1460" customFormat="1" ht="15"/>
    <row r="1461" customFormat="1" ht="15"/>
    <row r="1462" customFormat="1" ht="15"/>
    <row r="1463" customFormat="1" ht="15"/>
    <row r="1464" customFormat="1" ht="15"/>
    <row r="1465" customFormat="1" ht="15"/>
    <row r="1466" customFormat="1" ht="15"/>
    <row r="1467" customFormat="1" ht="15"/>
    <row r="1468" customFormat="1" ht="15"/>
    <row r="1469" customFormat="1" ht="15"/>
    <row r="1470" customFormat="1" ht="15"/>
    <row r="1471" customFormat="1" ht="15"/>
    <row r="1472" customFormat="1" ht="15"/>
    <row r="1473" customFormat="1" ht="15"/>
    <row r="1474" customFormat="1" ht="15"/>
    <row r="1475" customFormat="1" ht="15"/>
    <row r="1476" customFormat="1" ht="15"/>
    <row r="1477" customFormat="1" ht="15"/>
    <row r="1478" customFormat="1" ht="15"/>
    <row r="1479" customFormat="1" ht="15"/>
    <row r="1480" customFormat="1" ht="15"/>
    <row r="1481" customFormat="1" ht="15"/>
    <row r="1482" customFormat="1" ht="15"/>
    <row r="1483" customFormat="1" ht="15"/>
    <row r="1484" customFormat="1" ht="15"/>
    <row r="1485" customFormat="1" ht="15"/>
    <row r="1486" customFormat="1" ht="15"/>
    <row r="1487" customFormat="1" ht="15"/>
    <row r="1488" customFormat="1" ht="15"/>
    <row r="1489" customFormat="1" ht="15"/>
    <row r="1490" customFormat="1" ht="15"/>
    <row r="1491" customFormat="1" ht="15"/>
    <row r="1492" customFormat="1" ht="15"/>
    <row r="1493" customFormat="1" ht="15"/>
    <row r="1494" customFormat="1" ht="15"/>
    <row r="1495" customFormat="1" ht="15"/>
    <row r="1496" customFormat="1" ht="15"/>
    <row r="1497" customFormat="1" ht="15"/>
    <row r="1498" customFormat="1" ht="15"/>
    <row r="1499" customFormat="1" ht="15"/>
    <row r="1500" customFormat="1" ht="15"/>
    <row r="1501" customFormat="1" ht="15"/>
    <row r="1502" customFormat="1" ht="15"/>
    <row r="1503" customFormat="1" ht="15"/>
    <row r="1504" customFormat="1" ht="15"/>
    <row r="1505" customFormat="1" ht="15"/>
    <row r="1506" customFormat="1" ht="15"/>
    <row r="1507" customFormat="1" ht="15"/>
    <row r="1508" customFormat="1" ht="15"/>
    <row r="1509" customFormat="1" ht="15"/>
    <row r="1510" customFormat="1" ht="15"/>
    <row r="1511" customFormat="1" ht="15"/>
    <row r="1512" customFormat="1" ht="15"/>
    <row r="1513" customFormat="1" ht="15"/>
    <row r="1514" customFormat="1" ht="15"/>
    <row r="1515" customFormat="1" ht="15"/>
    <row r="1516" customFormat="1" ht="15"/>
    <row r="1517" customFormat="1" ht="15"/>
    <row r="1518" customFormat="1" ht="15"/>
    <row r="1519" customFormat="1" ht="15"/>
    <row r="1520" customFormat="1" ht="15"/>
    <row r="1521" customFormat="1" ht="15"/>
    <row r="1522" customFormat="1" ht="15"/>
    <row r="1523" customFormat="1" ht="15"/>
    <row r="1524" customFormat="1" ht="15"/>
    <row r="1525" customFormat="1" ht="15"/>
    <row r="1526" customFormat="1" ht="15"/>
    <row r="1527" customFormat="1" ht="15"/>
    <row r="1528" customFormat="1" ht="15"/>
    <row r="1529" customFormat="1" ht="15"/>
    <row r="1530" customFormat="1" ht="15"/>
    <row r="1531" customFormat="1" ht="15"/>
    <row r="1532" customFormat="1" ht="15"/>
    <row r="1533" customFormat="1" ht="15"/>
    <row r="1534" customFormat="1" ht="15"/>
    <row r="1535" customFormat="1" ht="15"/>
    <row r="1536" customFormat="1" ht="15"/>
    <row r="1537" customFormat="1" ht="15"/>
    <row r="1538" customFormat="1" ht="15"/>
    <row r="1539" customFormat="1" ht="15"/>
    <row r="1540" customFormat="1" ht="15"/>
    <row r="1541" customFormat="1" ht="15"/>
    <row r="1542" customFormat="1" ht="15"/>
    <row r="1543" customFormat="1" ht="15"/>
    <row r="1544" customFormat="1" ht="15"/>
    <row r="1545" customFormat="1" ht="15"/>
    <row r="1546" customFormat="1" ht="15"/>
    <row r="1547" customFormat="1" ht="15"/>
    <row r="1548" customFormat="1" ht="15"/>
    <row r="1549" customFormat="1" ht="15"/>
    <row r="1550" customFormat="1" ht="15"/>
    <row r="1551" customFormat="1" ht="15"/>
    <row r="1552" customFormat="1" ht="15"/>
    <row r="1553" customFormat="1" ht="15"/>
    <row r="1554" customFormat="1" ht="15"/>
    <row r="1555" customFormat="1" ht="15"/>
    <row r="1556" customFormat="1" ht="15"/>
    <row r="1557" customFormat="1" ht="15"/>
    <row r="1558" customFormat="1" ht="15"/>
    <row r="1559" customFormat="1" ht="15"/>
    <row r="1560" customFormat="1" ht="15"/>
    <row r="1561" customFormat="1" ht="15"/>
    <row r="1562" customFormat="1" ht="15"/>
    <row r="1563" customFormat="1" ht="15"/>
    <row r="1564" customFormat="1" ht="15"/>
    <row r="1565" customFormat="1" ht="15"/>
    <row r="1566" customFormat="1" ht="15"/>
    <row r="1567" customFormat="1" ht="15"/>
    <row r="1568" customFormat="1" ht="15"/>
    <row r="1569" customFormat="1" ht="15"/>
    <row r="1570" customFormat="1" ht="15"/>
    <row r="1571" customFormat="1" ht="15"/>
    <row r="1572" customFormat="1" ht="15"/>
    <row r="1573" customFormat="1" ht="15"/>
    <row r="1574" customFormat="1" ht="15"/>
    <row r="1575" customFormat="1" ht="15"/>
    <row r="1576" customFormat="1" ht="15"/>
    <row r="1577" customFormat="1" ht="15"/>
    <row r="1578" customFormat="1" ht="15"/>
    <row r="1579" customFormat="1" ht="15"/>
    <row r="1580" customFormat="1" ht="15"/>
    <row r="1581" customFormat="1" ht="15"/>
    <row r="1582" customFormat="1" ht="15"/>
    <row r="1583" customFormat="1" ht="15"/>
    <row r="1584" customFormat="1" ht="15"/>
    <row r="1585" customFormat="1" ht="15"/>
    <row r="1586" customFormat="1" ht="15"/>
    <row r="1587" customFormat="1" ht="15"/>
    <row r="1588" customFormat="1" ht="15"/>
    <row r="1589" customFormat="1" ht="15"/>
    <row r="1590" customFormat="1" ht="15"/>
    <row r="1591" customFormat="1" ht="15"/>
    <row r="1592" customFormat="1" ht="15"/>
    <row r="1593" customFormat="1" ht="15"/>
    <row r="1594" customFormat="1" ht="15"/>
    <row r="1595" customFormat="1" ht="15"/>
    <row r="1596" customFormat="1" ht="15"/>
    <row r="1597" customFormat="1" ht="15"/>
    <row r="1598" customFormat="1" ht="15"/>
    <row r="1599" customFormat="1" ht="15"/>
    <row r="1600" customFormat="1" ht="15"/>
    <row r="1601" customFormat="1" ht="15"/>
    <row r="1602" customFormat="1" ht="15"/>
    <row r="1603" customFormat="1" ht="15"/>
    <row r="1604" customFormat="1" ht="15"/>
    <row r="1605" customFormat="1" ht="15"/>
    <row r="1606" customFormat="1" ht="15"/>
    <row r="1607" customFormat="1" ht="15"/>
    <row r="1608" customFormat="1" ht="15"/>
    <row r="1609" customFormat="1" ht="15"/>
    <row r="1610" customFormat="1" ht="15"/>
    <row r="1611" customFormat="1" ht="15"/>
    <row r="1612" customFormat="1" ht="15"/>
    <row r="1613" customFormat="1" ht="15"/>
    <row r="1614" customFormat="1" ht="15"/>
    <row r="1615" customFormat="1" ht="15"/>
    <row r="1616" customFormat="1" ht="15"/>
    <row r="1617" customFormat="1" ht="15"/>
    <row r="1618" customFormat="1" ht="15"/>
    <row r="1619" customFormat="1" ht="15"/>
    <row r="1620" customFormat="1" ht="15"/>
    <row r="1621" customFormat="1" ht="15"/>
    <row r="1622" customFormat="1" ht="15"/>
    <row r="1623" customFormat="1" ht="15"/>
    <row r="1624" customFormat="1" ht="15"/>
    <row r="1625" customFormat="1" ht="15"/>
    <row r="1626" customFormat="1" ht="15"/>
    <row r="1627" customFormat="1" ht="15"/>
    <row r="1628" customFormat="1" ht="15"/>
    <row r="1629" customFormat="1" ht="15"/>
    <row r="1630" customFormat="1" ht="15"/>
    <row r="1631" customFormat="1" ht="15"/>
    <row r="1632" customFormat="1" ht="15"/>
    <row r="1633" customFormat="1" ht="15"/>
    <row r="1634" customFormat="1" ht="15"/>
    <row r="1635" customFormat="1" ht="15"/>
    <row r="1636" customFormat="1" ht="15"/>
    <row r="1637" customFormat="1" ht="15"/>
    <row r="1638" customFormat="1" ht="15"/>
    <row r="1639" customFormat="1" ht="15"/>
    <row r="1640" customFormat="1" ht="15"/>
    <row r="1641" customFormat="1" ht="15"/>
    <row r="1642" customFormat="1" ht="15"/>
    <row r="1643" customFormat="1" ht="15"/>
    <row r="1644" customFormat="1" ht="15"/>
    <row r="1645" customFormat="1" ht="15"/>
    <row r="1646" customFormat="1" ht="15"/>
    <row r="1647" customFormat="1" ht="15"/>
    <row r="1648" customFormat="1" ht="15"/>
    <row r="1649" customFormat="1" ht="15"/>
    <row r="1650" customFormat="1" ht="15"/>
    <row r="1651" customFormat="1" ht="15"/>
    <row r="1652" customFormat="1" ht="15"/>
    <row r="1653" customFormat="1" ht="15"/>
    <row r="1654" customFormat="1" ht="15"/>
    <row r="1655" customFormat="1" ht="15"/>
    <row r="1656" customFormat="1" ht="15"/>
    <row r="1657" customFormat="1" ht="15"/>
    <row r="1658" customFormat="1" ht="15"/>
    <row r="1659" customFormat="1" ht="15"/>
    <row r="1660" customFormat="1" ht="15"/>
    <row r="1661" customFormat="1" ht="15"/>
    <row r="1662" customFormat="1" ht="15"/>
    <row r="1663" customFormat="1" ht="15"/>
    <row r="1664" customFormat="1" ht="15"/>
    <row r="1665" customFormat="1" ht="15"/>
    <row r="1666" customFormat="1" ht="15"/>
    <row r="1667" customFormat="1" ht="15"/>
    <row r="1668" customFormat="1" ht="15"/>
    <row r="1669" customFormat="1" ht="15"/>
    <row r="1670" customFormat="1" ht="15"/>
    <row r="1671" customFormat="1" ht="15"/>
    <row r="1672" customFormat="1" ht="15"/>
    <row r="1673" customFormat="1" ht="15"/>
    <row r="1674" customFormat="1" ht="15"/>
    <row r="1675" customFormat="1" ht="15"/>
    <row r="1676" customFormat="1" ht="15"/>
    <row r="1677" customFormat="1" ht="15"/>
    <row r="1678" customFormat="1" ht="15"/>
    <row r="1679" customFormat="1" ht="15"/>
    <row r="1680" customFormat="1" ht="15"/>
    <row r="1681" customFormat="1" ht="15"/>
    <row r="1682" customFormat="1" ht="15"/>
    <row r="1683" customFormat="1" ht="15"/>
    <row r="1684" customFormat="1" ht="15"/>
    <row r="1685" customFormat="1" ht="15"/>
    <row r="1686" customFormat="1" ht="15"/>
    <row r="1687" customFormat="1" ht="15"/>
    <row r="1688" customFormat="1" ht="15"/>
    <row r="1689" customFormat="1" ht="15"/>
    <row r="1690" customFormat="1" ht="15"/>
    <row r="1691" customFormat="1" ht="15"/>
    <row r="1692" customFormat="1" ht="15"/>
    <row r="1693" customFormat="1" ht="15"/>
    <row r="1694" customFormat="1" ht="15"/>
    <row r="1695" customFormat="1" ht="15"/>
    <row r="1696" customFormat="1" ht="15"/>
    <row r="1697" customFormat="1" ht="15"/>
    <row r="1698" customFormat="1" ht="15"/>
    <row r="1699" customFormat="1" ht="15"/>
    <row r="1700" customFormat="1" ht="15"/>
    <row r="1701" customFormat="1" ht="15"/>
    <row r="1702" customFormat="1" ht="15"/>
    <row r="1703" customFormat="1" ht="15"/>
    <row r="1704" customFormat="1" ht="15"/>
    <row r="1705" customFormat="1" ht="15"/>
    <row r="1706" customFormat="1" ht="15"/>
    <row r="1707" customFormat="1" ht="15"/>
    <row r="1708" customFormat="1" ht="15"/>
    <row r="1709" customFormat="1" ht="15"/>
    <row r="1710" customFormat="1" ht="15"/>
    <row r="1711" customFormat="1" ht="15"/>
    <row r="1712" customFormat="1" ht="15"/>
    <row r="1713" customFormat="1" ht="15"/>
    <row r="1714" customFormat="1" ht="15"/>
    <row r="1715" customFormat="1" ht="15"/>
    <row r="1716" customFormat="1" ht="15"/>
    <row r="1717" customFormat="1" ht="15"/>
    <row r="1718" customFormat="1" ht="15"/>
    <row r="1719" customFormat="1" ht="15"/>
    <row r="1720" customFormat="1" ht="15"/>
    <row r="1721" customFormat="1" ht="15"/>
    <row r="1722" customFormat="1" ht="15"/>
    <row r="1723" customFormat="1" ht="15"/>
    <row r="1724" customFormat="1" ht="15"/>
    <row r="1725" customFormat="1" ht="15"/>
    <row r="1726" customFormat="1" ht="15"/>
    <row r="1727" customFormat="1" ht="15"/>
    <row r="1728" customFormat="1" ht="15"/>
    <row r="1729" customFormat="1" ht="15"/>
    <row r="1730" customFormat="1" ht="15"/>
    <row r="1731" customFormat="1" ht="15"/>
    <row r="1732" customFormat="1" ht="15"/>
    <row r="1733" customFormat="1" ht="15"/>
    <row r="1734" customFormat="1" ht="15"/>
    <row r="1735" customFormat="1" ht="15"/>
    <row r="1736" customFormat="1" ht="15"/>
    <row r="1737" customFormat="1" ht="15"/>
    <row r="1738" customFormat="1" ht="15"/>
    <row r="1739" customFormat="1" ht="15"/>
    <row r="1740" customFormat="1" ht="15"/>
    <row r="1741" customFormat="1" ht="15"/>
    <row r="1742" customFormat="1" ht="15"/>
    <row r="1743" customFormat="1" ht="15"/>
    <row r="1744" customFormat="1" ht="15"/>
    <row r="1745" customFormat="1" ht="15"/>
    <row r="1746" customFormat="1" ht="15"/>
    <row r="1747" customFormat="1" ht="15"/>
    <row r="1748" customFormat="1" ht="15"/>
    <row r="1749" customFormat="1" ht="15"/>
    <row r="1750" customFormat="1" ht="15"/>
    <row r="1751" customFormat="1" ht="15"/>
    <row r="1752" customFormat="1" ht="15"/>
    <row r="1753" customFormat="1" ht="15"/>
    <row r="1754" customFormat="1" ht="15"/>
    <row r="1755" customFormat="1" ht="15"/>
    <row r="1756" customFormat="1" ht="15"/>
    <row r="1757" customFormat="1" ht="15"/>
    <row r="1758" customFormat="1" ht="15"/>
    <row r="1759" customFormat="1" ht="15"/>
    <row r="1760" customFormat="1" ht="15"/>
    <row r="1761" customFormat="1" ht="15"/>
    <row r="1762" customFormat="1" ht="15"/>
    <row r="1763" customFormat="1" ht="15"/>
    <row r="1764" customFormat="1" ht="15"/>
    <row r="1765" customFormat="1" ht="15"/>
    <row r="1766" customFormat="1" ht="15"/>
    <row r="1767" customFormat="1" ht="15"/>
    <row r="1768" customFormat="1" ht="15"/>
    <row r="1769" customFormat="1" ht="15"/>
    <row r="1770" customFormat="1" ht="15"/>
    <row r="1771" customFormat="1" ht="15"/>
    <row r="1772" customFormat="1" ht="15"/>
    <row r="1773" customFormat="1" ht="15"/>
    <row r="1774" customFormat="1" ht="15"/>
    <row r="1775" customFormat="1" ht="15"/>
    <row r="1776" customFormat="1" ht="15"/>
    <row r="1777" customFormat="1" ht="15"/>
    <row r="1778" customFormat="1" ht="15"/>
    <row r="1779" customFormat="1" ht="15"/>
    <row r="1780" customFormat="1" ht="15"/>
    <row r="1781" customFormat="1" ht="15"/>
    <row r="1782" customFormat="1" ht="15"/>
    <row r="1783" customFormat="1" ht="15"/>
    <row r="1784" customFormat="1" ht="15"/>
    <row r="1785" customFormat="1" ht="15"/>
    <row r="1786" customFormat="1" ht="15"/>
    <row r="1787" customFormat="1" ht="15"/>
    <row r="1788" customFormat="1" ht="15"/>
    <row r="1789" customFormat="1" ht="15"/>
    <row r="1790" customFormat="1" ht="15"/>
    <row r="1791" customFormat="1" ht="15"/>
    <row r="1792" customFormat="1" ht="15"/>
    <row r="1793" customFormat="1" ht="15"/>
    <row r="1794" customFormat="1" ht="15"/>
    <row r="1795" customFormat="1" ht="15"/>
    <row r="1796" customFormat="1" ht="15"/>
    <row r="1797" customFormat="1" ht="15"/>
    <row r="1798" customFormat="1" ht="15"/>
    <row r="1799" customFormat="1" ht="15"/>
    <row r="1800" customFormat="1" ht="15"/>
    <row r="1801" customFormat="1" ht="15"/>
    <row r="1802" customFormat="1" ht="15"/>
    <row r="1803" customFormat="1" ht="15"/>
    <row r="1804" customFormat="1" ht="15"/>
    <row r="1805" customFormat="1" ht="15"/>
    <row r="1806" customFormat="1" ht="15"/>
    <row r="1807" customFormat="1" ht="15"/>
    <row r="1808" customFormat="1" ht="15"/>
    <row r="1809" customFormat="1" ht="15"/>
    <row r="1810" customFormat="1" ht="15"/>
    <row r="1811" customFormat="1" ht="15"/>
    <row r="1812" customFormat="1" ht="15"/>
    <row r="1813" customFormat="1" ht="15"/>
    <row r="1814" customFormat="1" ht="15"/>
    <row r="1815" customFormat="1" ht="15"/>
    <row r="1816" customFormat="1" ht="15"/>
    <row r="1817" customFormat="1" ht="15"/>
    <row r="1818" customFormat="1" ht="15"/>
    <row r="1819" customFormat="1" ht="15"/>
    <row r="1820" customFormat="1" ht="15"/>
    <row r="1821" customFormat="1" ht="15"/>
    <row r="1822" customFormat="1" ht="15"/>
    <row r="1823" customFormat="1" ht="15"/>
    <row r="1824" customFormat="1" ht="15"/>
    <row r="1825" customFormat="1" ht="15"/>
    <row r="1826" customFormat="1" ht="15"/>
    <row r="1827" customFormat="1" ht="15"/>
    <row r="1828" customFormat="1" ht="15"/>
    <row r="1829" customFormat="1" ht="15"/>
    <row r="1830" customFormat="1" ht="15"/>
    <row r="1831" customFormat="1" ht="15"/>
    <row r="1832" customFormat="1" ht="15"/>
    <row r="1833" customFormat="1" ht="15"/>
    <row r="1834" customFormat="1" ht="15"/>
    <row r="1835" customFormat="1" ht="15"/>
    <row r="1836" customFormat="1" ht="15"/>
    <row r="1837" customFormat="1" ht="15"/>
    <row r="1838" customFormat="1" ht="15"/>
    <row r="1839" customFormat="1" ht="15"/>
    <row r="1840" customFormat="1" ht="15"/>
    <row r="1841" customFormat="1" ht="15"/>
    <row r="1842" customFormat="1" ht="15"/>
    <row r="1843" customFormat="1" ht="15"/>
    <row r="1844" customFormat="1" ht="15"/>
    <row r="1845" customFormat="1" ht="15"/>
    <row r="1846" customFormat="1" ht="15"/>
    <row r="1847" customFormat="1" ht="15"/>
    <row r="1848" customFormat="1" ht="15"/>
    <row r="1849" customFormat="1" ht="15"/>
    <row r="1850" customFormat="1" ht="15"/>
    <row r="1851" customFormat="1" ht="15"/>
    <row r="1852" customFormat="1" ht="15"/>
    <row r="1853" customFormat="1" ht="15"/>
    <row r="1854" customFormat="1" ht="15"/>
    <row r="1855" customFormat="1" ht="15"/>
    <row r="1856" customFormat="1" ht="15"/>
    <row r="1857" customFormat="1" ht="15"/>
    <row r="1858" customFormat="1" ht="15"/>
    <row r="1859" customFormat="1" ht="15"/>
    <row r="1860" customFormat="1" ht="15"/>
    <row r="1861" customFormat="1" ht="15"/>
    <row r="1862" customFormat="1" ht="15"/>
    <row r="1863" customFormat="1" ht="15"/>
    <row r="1864" customFormat="1" ht="15"/>
    <row r="1865" customFormat="1" ht="15"/>
    <row r="1866" customFormat="1" ht="15"/>
    <row r="1867" customFormat="1" ht="15"/>
    <row r="1868" customFormat="1" ht="15"/>
    <row r="1869" customFormat="1" ht="15"/>
    <row r="1870" customFormat="1" ht="15"/>
    <row r="1871" customFormat="1" ht="15"/>
    <row r="1872" customFormat="1" ht="15"/>
    <row r="1873" customFormat="1" ht="15"/>
    <row r="1874" customFormat="1" ht="15"/>
    <row r="1875" customFormat="1" ht="15"/>
    <row r="1876" customFormat="1" ht="15"/>
    <row r="1877" customFormat="1" ht="15"/>
    <row r="1878" customFormat="1" ht="15"/>
    <row r="1879" customFormat="1" ht="15"/>
    <row r="1880" customFormat="1" ht="15"/>
    <row r="1881" customFormat="1" ht="15"/>
    <row r="1882" customFormat="1" ht="15"/>
    <row r="1883" customFormat="1" ht="15"/>
    <row r="1884" customFormat="1" ht="15"/>
    <row r="1885" customFormat="1" ht="15"/>
    <row r="1886" customFormat="1" ht="15"/>
    <row r="1887" customFormat="1" ht="15"/>
    <row r="1888" customFormat="1" ht="15"/>
    <row r="1889" customFormat="1" ht="15"/>
    <row r="1890" customFormat="1" ht="15"/>
    <row r="1891" customFormat="1" ht="15"/>
    <row r="1892" customFormat="1" ht="15"/>
    <row r="1893" customFormat="1" ht="15"/>
    <row r="1894" customFormat="1" ht="15"/>
    <row r="1895" customFormat="1" ht="15"/>
    <row r="1896" customFormat="1" ht="15"/>
    <row r="1897" customFormat="1" ht="15"/>
    <row r="1898" customFormat="1" ht="15"/>
    <row r="1899" customFormat="1" ht="15"/>
    <row r="1900" customFormat="1" ht="15"/>
    <row r="1901" customFormat="1" ht="15"/>
    <row r="1902" customFormat="1" ht="15"/>
    <row r="1903" customFormat="1" ht="15"/>
    <row r="1904" customFormat="1" ht="15"/>
    <row r="1905" customFormat="1" ht="15"/>
    <row r="1906" customFormat="1" ht="15"/>
    <row r="1907" customFormat="1" ht="15"/>
    <row r="1908" customFormat="1" ht="15"/>
    <row r="1909" customFormat="1" ht="15"/>
    <row r="1910" customFormat="1" ht="15"/>
    <row r="1911" customFormat="1" ht="15"/>
    <row r="1912" customFormat="1" ht="15"/>
    <row r="1913" customFormat="1" ht="15"/>
    <row r="1914" customFormat="1" ht="15"/>
    <row r="1915" customFormat="1" ht="15"/>
    <row r="1916" customFormat="1" ht="15"/>
    <row r="1917" customFormat="1" ht="15"/>
    <row r="1918" customFormat="1" ht="15"/>
    <row r="1919" customFormat="1" ht="15"/>
    <row r="1920" customFormat="1" ht="15"/>
    <row r="1921" customFormat="1" ht="15"/>
    <row r="1922" customFormat="1" ht="15"/>
    <row r="1923" customFormat="1" ht="15"/>
    <row r="1924" customFormat="1" ht="15"/>
    <row r="1925" customFormat="1" ht="15"/>
    <row r="1926" customFormat="1" ht="15"/>
    <row r="1927" customFormat="1" ht="15"/>
    <row r="1928" customFormat="1" ht="15"/>
    <row r="1929" customFormat="1" ht="15"/>
    <row r="1930" customFormat="1" ht="15"/>
    <row r="1931" customFormat="1" ht="15"/>
    <row r="1932" customFormat="1" ht="15"/>
    <row r="1933" customFormat="1" ht="15"/>
    <row r="1934" customFormat="1" ht="15"/>
    <row r="1935" customFormat="1" ht="15"/>
    <row r="1936" customFormat="1" ht="15"/>
    <row r="1937" customFormat="1" ht="15"/>
    <row r="1938" customFormat="1" ht="15"/>
    <row r="1939" customFormat="1" ht="15"/>
    <row r="1940" customFormat="1" ht="15"/>
    <row r="1941" customFormat="1" ht="15"/>
    <row r="1942" customFormat="1" ht="15"/>
    <row r="1943" customFormat="1" ht="15"/>
    <row r="1944" customFormat="1" ht="15"/>
    <row r="1945" customFormat="1" ht="15"/>
    <row r="1946" customFormat="1" ht="15"/>
    <row r="1947" customFormat="1" ht="15"/>
    <row r="1948" customFormat="1" ht="15"/>
    <row r="1949" customFormat="1" ht="15"/>
    <row r="1950" customFormat="1" ht="15"/>
    <row r="1951" customFormat="1" ht="15"/>
    <row r="1952" customFormat="1" ht="15"/>
    <row r="1953" customFormat="1" ht="15"/>
    <row r="1954" customFormat="1" ht="15"/>
    <row r="1955" customFormat="1" ht="15"/>
    <row r="1956" customFormat="1" ht="15"/>
    <row r="1957" customFormat="1" ht="15"/>
    <row r="1958" customFormat="1" ht="15"/>
    <row r="1959" customFormat="1" ht="15"/>
    <row r="1960" customFormat="1" ht="15"/>
    <row r="1961" customFormat="1" ht="15"/>
    <row r="1962" customFormat="1" ht="15"/>
    <row r="1963" customFormat="1" ht="15"/>
    <row r="1964" customFormat="1" ht="15"/>
    <row r="1965" customFormat="1" ht="15"/>
    <row r="1966" customFormat="1" ht="15"/>
    <row r="1967" customFormat="1" ht="15"/>
    <row r="1968" customFormat="1" ht="15"/>
    <row r="1969" customFormat="1" ht="15"/>
    <row r="1970" customFormat="1" ht="15"/>
    <row r="1971" customFormat="1" ht="15"/>
    <row r="1972" customFormat="1" ht="15"/>
    <row r="1973" customFormat="1" ht="15"/>
    <row r="1974" customFormat="1" ht="15"/>
    <row r="1975" customFormat="1" ht="15"/>
    <row r="1976" customFormat="1" ht="15"/>
    <row r="1977" customFormat="1" ht="15"/>
    <row r="1978" customFormat="1" ht="15"/>
    <row r="1979" customFormat="1" ht="15"/>
    <row r="1980" customFormat="1" ht="15"/>
    <row r="1981" customFormat="1" ht="15"/>
    <row r="1982" customFormat="1" ht="15"/>
    <row r="1983" customFormat="1" ht="15"/>
    <row r="1984" customFormat="1" ht="15"/>
    <row r="1985" customFormat="1" ht="15"/>
    <row r="1986" customFormat="1" ht="15"/>
    <row r="1987" customFormat="1" ht="15"/>
    <row r="1988" customFormat="1" ht="15"/>
    <row r="1989" customFormat="1" ht="15"/>
    <row r="1990" customFormat="1" ht="15"/>
    <row r="1991" customFormat="1" ht="15"/>
    <row r="1992" customFormat="1" ht="15"/>
    <row r="1993" customFormat="1" ht="15"/>
    <row r="1994" customFormat="1" ht="15"/>
    <row r="1995" customFormat="1" ht="15"/>
    <row r="1996" customFormat="1" ht="15"/>
    <row r="1997" customFormat="1" ht="15"/>
    <row r="1998" customFormat="1" ht="15"/>
    <row r="1999" customFormat="1" ht="15"/>
    <row r="2000" customFormat="1" ht="15"/>
    <row r="2001" customFormat="1" ht="15"/>
    <row r="2002" customFormat="1" ht="15"/>
    <row r="2003" customFormat="1" ht="15"/>
    <row r="2004" customFormat="1" ht="15"/>
    <row r="2005" customFormat="1" ht="15"/>
    <row r="2006" customFormat="1" ht="15"/>
    <row r="2007" customFormat="1" ht="15"/>
    <row r="2008" customFormat="1" ht="15"/>
    <row r="2009" customFormat="1" ht="15"/>
    <row r="2010" customFormat="1" ht="15"/>
    <row r="2011" customFormat="1" ht="15"/>
    <row r="2012" customFormat="1" ht="15"/>
    <row r="2013" customFormat="1" ht="15"/>
    <row r="2014" customFormat="1" ht="15"/>
    <row r="2015" customFormat="1" ht="15"/>
    <row r="2016" customFormat="1" ht="15"/>
    <row r="2017" customFormat="1" ht="15"/>
    <row r="2018" customFormat="1" ht="15"/>
    <row r="2019" customFormat="1" ht="15"/>
    <row r="2020" customFormat="1" ht="15"/>
    <row r="2021" customFormat="1" ht="15"/>
    <row r="2022" customFormat="1" ht="15"/>
    <row r="2023" customFormat="1" ht="15"/>
    <row r="2024" customFormat="1" ht="15"/>
    <row r="2025" customFormat="1" ht="15"/>
    <row r="2026" customFormat="1" ht="15"/>
    <row r="2027" customFormat="1" ht="15"/>
    <row r="2028" customFormat="1" ht="15"/>
    <row r="2029" customFormat="1" ht="15"/>
    <row r="2030" customFormat="1" ht="15"/>
    <row r="2031" customFormat="1" ht="15"/>
    <row r="2032" customFormat="1" ht="15"/>
    <row r="2033" customFormat="1" ht="15"/>
    <row r="2034" customFormat="1" ht="15"/>
    <row r="2035" customFormat="1" ht="15"/>
    <row r="2036" customFormat="1" ht="15"/>
    <row r="2037" customFormat="1" ht="15"/>
    <row r="2038" customFormat="1" ht="15"/>
    <row r="2039" customFormat="1" ht="15"/>
    <row r="2040" customFormat="1" ht="15"/>
    <row r="2041" customFormat="1" ht="15"/>
    <row r="2042" customFormat="1" ht="15"/>
    <row r="2043" customFormat="1" ht="15"/>
    <row r="2044" customFormat="1" ht="15"/>
    <row r="2045" customFormat="1" ht="15"/>
    <row r="2046" customFormat="1" ht="15"/>
    <row r="2047" customFormat="1" ht="15"/>
    <row r="2048" customFormat="1" ht="15"/>
    <row r="2049" customFormat="1" ht="15"/>
    <row r="2050" customFormat="1" ht="15"/>
    <row r="2051" customFormat="1" ht="15"/>
    <row r="2052" customFormat="1" ht="15"/>
    <row r="2053" customFormat="1" ht="15"/>
    <row r="2054" customFormat="1" ht="15"/>
    <row r="2055" customFormat="1" ht="15"/>
    <row r="2056" customFormat="1" ht="15"/>
    <row r="2057" customFormat="1" ht="15"/>
    <row r="2058" customFormat="1" ht="15"/>
    <row r="2059" customFormat="1" ht="15"/>
    <row r="2060" customFormat="1" ht="15"/>
    <row r="2061" customFormat="1" ht="15"/>
    <row r="2062" customFormat="1" ht="15"/>
    <row r="2063" customFormat="1" ht="15"/>
    <row r="2064" customFormat="1" ht="15"/>
    <row r="2065" customFormat="1" ht="15"/>
    <row r="2066" customFormat="1" ht="15"/>
    <row r="2067" customFormat="1" ht="15"/>
    <row r="2068" customFormat="1" ht="15"/>
    <row r="2069" customFormat="1" ht="15"/>
    <row r="2070" customFormat="1" ht="15"/>
    <row r="2071" customFormat="1" ht="15"/>
    <row r="2072" customFormat="1" ht="15"/>
    <row r="2073" customFormat="1" ht="15"/>
    <row r="2074" customFormat="1" ht="15"/>
    <row r="2075" customFormat="1" ht="15"/>
    <row r="2076" customFormat="1" ht="15"/>
    <row r="2077" customFormat="1" ht="15"/>
    <row r="2078" customFormat="1" ht="15"/>
    <row r="2079" customFormat="1" ht="15"/>
    <row r="2080" customFormat="1" ht="15"/>
    <row r="2081" customFormat="1" ht="15"/>
    <row r="2082" customFormat="1" ht="15"/>
    <row r="2083" customFormat="1" ht="15"/>
    <row r="2084" customFormat="1" ht="15"/>
    <row r="2085" customFormat="1" ht="15"/>
    <row r="2086" customFormat="1" ht="15"/>
    <row r="2087" customFormat="1" ht="15"/>
    <row r="2088" customFormat="1" ht="15"/>
    <row r="2089" customFormat="1" ht="15"/>
    <row r="2090" customFormat="1" ht="15"/>
    <row r="2091" customFormat="1" ht="15"/>
    <row r="2092" customFormat="1" ht="15"/>
    <row r="2093" customFormat="1" ht="15"/>
    <row r="2094" customFormat="1" ht="15"/>
    <row r="2095" customFormat="1" ht="15"/>
    <row r="2096" customFormat="1" ht="15"/>
    <row r="2097" customFormat="1" ht="15"/>
    <row r="2098" customFormat="1" ht="15"/>
    <row r="2099" customFormat="1" ht="15"/>
    <row r="2100" customFormat="1" ht="15"/>
    <row r="2101" customFormat="1" ht="15"/>
    <row r="2102" customFormat="1" ht="15"/>
    <row r="2103" customFormat="1" ht="15"/>
    <row r="2104" customFormat="1" ht="15"/>
    <row r="2105" customFormat="1" ht="15"/>
    <row r="2106" customFormat="1" ht="15"/>
    <row r="2107" customFormat="1" ht="15"/>
    <row r="2108" customFormat="1" ht="15"/>
    <row r="2109" customFormat="1" ht="15"/>
    <row r="2110" customFormat="1" ht="15"/>
    <row r="2111" customFormat="1" ht="15"/>
    <row r="2112" customFormat="1" ht="15"/>
    <row r="2113" customFormat="1" ht="15"/>
    <row r="2114" customFormat="1" ht="15"/>
    <row r="2115" customFormat="1" ht="15"/>
    <row r="2116" customFormat="1" ht="15"/>
    <row r="2117" customFormat="1" ht="15"/>
    <row r="2118" customFormat="1" ht="15"/>
    <row r="2119" customFormat="1" ht="15"/>
    <row r="2120" customFormat="1" ht="15"/>
    <row r="2121" customFormat="1" ht="15"/>
    <row r="2122" customFormat="1" ht="15"/>
    <row r="2123" customFormat="1" ht="15"/>
    <row r="2124" customFormat="1" ht="15"/>
    <row r="2125" customFormat="1" ht="15"/>
    <row r="2126" customFormat="1" ht="15"/>
    <row r="2127" customFormat="1" ht="15"/>
    <row r="2128" customFormat="1" ht="15"/>
    <row r="2129" customFormat="1" ht="15"/>
    <row r="2130" customFormat="1" ht="15"/>
    <row r="2131" customFormat="1" ht="15"/>
    <row r="2132" customFormat="1" ht="15"/>
    <row r="2133" customFormat="1" ht="15"/>
    <row r="2134" customFormat="1" ht="15"/>
    <row r="2135" customFormat="1" ht="15"/>
    <row r="2136" customFormat="1" ht="15"/>
    <row r="2137" customFormat="1" ht="15"/>
    <row r="2138" customFormat="1" ht="15"/>
    <row r="2139" customFormat="1" ht="15"/>
    <row r="2140" customFormat="1" ht="15"/>
    <row r="2141" customFormat="1" ht="15"/>
    <row r="2142" customFormat="1" ht="15"/>
    <row r="2143" customFormat="1" ht="15"/>
    <row r="2144" customFormat="1" ht="15"/>
    <row r="2145" customFormat="1" ht="15"/>
    <row r="2146" customFormat="1" ht="15"/>
    <row r="2147" customFormat="1" ht="15"/>
    <row r="2148" customFormat="1" ht="15"/>
    <row r="2149" customFormat="1" ht="15"/>
    <row r="2150" customFormat="1" ht="15"/>
    <row r="2151" customFormat="1" ht="15"/>
    <row r="2152" customFormat="1" ht="15"/>
    <row r="2153" customFormat="1" ht="15"/>
    <row r="2154" customFormat="1" ht="15"/>
    <row r="2155" customFormat="1" ht="15"/>
    <row r="2156" customFormat="1" ht="15"/>
    <row r="2157" customFormat="1" ht="15"/>
    <row r="2158" customFormat="1" ht="15"/>
    <row r="2159" customFormat="1" ht="15"/>
    <row r="2160" customFormat="1" ht="15"/>
    <row r="2161" customFormat="1" ht="15"/>
    <row r="2162" customFormat="1" ht="15"/>
    <row r="2163" customFormat="1" ht="15"/>
    <row r="2164" customFormat="1" ht="15"/>
    <row r="2165" customFormat="1" ht="15"/>
    <row r="2166" customFormat="1" ht="15"/>
    <row r="2167" customFormat="1" ht="15"/>
    <row r="2168" customFormat="1" ht="15"/>
    <row r="2169" customFormat="1" ht="15"/>
    <row r="2170" customFormat="1" ht="15"/>
    <row r="2171" customFormat="1" ht="15"/>
    <row r="2172" customFormat="1" ht="15"/>
    <row r="2173" customFormat="1" ht="15"/>
    <row r="2174" customFormat="1" ht="15"/>
    <row r="2175" customFormat="1" ht="15"/>
    <row r="2176" customFormat="1" ht="15"/>
    <row r="2177" customFormat="1" ht="15"/>
    <row r="2178" customFormat="1" ht="15"/>
    <row r="2179" customFormat="1" ht="15"/>
    <row r="2180" customFormat="1" ht="15"/>
    <row r="2181" customFormat="1" ht="15"/>
    <row r="2182" customFormat="1" ht="15"/>
    <row r="2183" customFormat="1" ht="15"/>
    <row r="2184" customFormat="1" ht="15"/>
    <row r="2185" customFormat="1" ht="15"/>
    <row r="2186" customFormat="1" ht="15"/>
    <row r="2187" customFormat="1" ht="15"/>
    <row r="2188" customFormat="1" ht="15"/>
    <row r="2189" customFormat="1" ht="15"/>
    <row r="2190" customFormat="1" ht="15"/>
    <row r="2191" customFormat="1" ht="15"/>
    <row r="2192" customFormat="1" ht="15"/>
    <row r="2193" customFormat="1" ht="15"/>
    <row r="2194" customFormat="1" ht="15"/>
    <row r="2195" customFormat="1" ht="15"/>
    <row r="2196" customFormat="1" ht="15"/>
    <row r="2197" customFormat="1" ht="15"/>
    <row r="2198" customFormat="1" ht="15"/>
    <row r="2199" customFormat="1" ht="15"/>
    <row r="2200" customFormat="1" ht="15"/>
    <row r="2201" customFormat="1" ht="15"/>
    <row r="2202" customFormat="1" ht="15"/>
    <row r="2203" customFormat="1" ht="15"/>
    <row r="2204" customFormat="1" ht="15"/>
    <row r="2205" customFormat="1" ht="15"/>
    <row r="2206" customFormat="1" ht="15"/>
    <row r="2207" customFormat="1" ht="15"/>
    <row r="2208" customFormat="1" ht="15"/>
    <row r="2209" customFormat="1" ht="15"/>
    <row r="2210" customFormat="1" ht="15"/>
    <row r="2211" customFormat="1" ht="15"/>
    <row r="2212" customFormat="1" ht="15"/>
    <row r="2213" customFormat="1" ht="15"/>
    <row r="2214" customFormat="1" ht="15"/>
    <row r="2215" customFormat="1" ht="15"/>
    <row r="2216" customFormat="1" ht="15"/>
    <row r="2217" customFormat="1" ht="15"/>
    <row r="2218" customFormat="1" ht="15"/>
    <row r="2219" customFormat="1" ht="15"/>
    <row r="2220" customFormat="1" ht="15"/>
    <row r="2221" customFormat="1" ht="15"/>
    <row r="2222" customFormat="1" ht="15"/>
    <row r="2223" customFormat="1" ht="15"/>
    <row r="2224" customFormat="1" ht="15"/>
    <row r="2225" customFormat="1" ht="15"/>
    <row r="2226" customFormat="1" ht="15"/>
    <row r="2227" customFormat="1" ht="15"/>
    <row r="2228" customFormat="1" ht="15"/>
    <row r="2229" customFormat="1" ht="15"/>
    <row r="2230" customFormat="1" ht="15"/>
    <row r="2231" customFormat="1" ht="15"/>
    <row r="2232" customFormat="1" ht="15"/>
    <row r="2233" customFormat="1" ht="15"/>
    <row r="2234" customFormat="1" ht="15"/>
    <row r="2235" customFormat="1" ht="15"/>
    <row r="2236" customFormat="1" ht="15"/>
    <row r="2237" customFormat="1" ht="15"/>
    <row r="2238" customFormat="1" ht="15"/>
    <row r="2239" customFormat="1" ht="15"/>
    <row r="2240" customFormat="1" ht="15"/>
    <row r="2241" customFormat="1" ht="15"/>
    <row r="2242" customFormat="1" ht="15"/>
    <row r="2243" customFormat="1" ht="15"/>
    <row r="2244" customFormat="1" ht="15"/>
    <row r="2245" customFormat="1" ht="15"/>
    <row r="2246" customFormat="1" ht="15"/>
    <row r="2247" customFormat="1" ht="15"/>
    <row r="2248" customFormat="1" ht="15"/>
    <row r="2249" customFormat="1" ht="15"/>
    <row r="2250" customFormat="1" ht="15"/>
    <row r="2251" customFormat="1" ht="15"/>
    <row r="2252" customFormat="1" ht="15"/>
    <row r="2253" customFormat="1" ht="15"/>
    <row r="2254" customFormat="1" ht="15"/>
    <row r="2255" customFormat="1" ht="15"/>
    <row r="2256" customFormat="1" ht="15"/>
    <row r="2257" customFormat="1" ht="15"/>
    <row r="2258" customFormat="1" ht="15"/>
    <row r="2259" customFormat="1" ht="15"/>
    <row r="2260" customFormat="1" ht="15"/>
    <row r="2261" customFormat="1" ht="15"/>
    <row r="2262" customFormat="1" ht="15"/>
    <row r="2263" customFormat="1" ht="15"/>
    <row r="2264" customFormat="1" ht="15"/>
    <row r="2265" customFormat="1" ht="15"/>
    <row r="2266" customFormat="1" ht="15"/>
    <row r="2267" customFormat="1" ht="15"/>
    <row r="2268" customFormat="1" ht="15"/>
    <row r="2269" customFormat="1" ht="15"/>
    <row r="2270" customFormat="1" ht="15"/>
    <row r="2271" customFormat="1" ht="15"/>
    <row r="2272" customFormat="1" ht="15"/>
    <row r="2273" customFormat="1" ht="15"/>
    <row r="2274" customFormat="1" ht="15"/>
    <row r="2275" customFormat="1" ht="15"/>
    <row r="2276" customFormat="1" ht="15"/>
    <row r="2277" customFormat="1" ht="15"/>
    <row r="2278" customFormat="1" ht="15"/>
    <row r="2279" customFormat="1" ht="15"/>
    <row r="2280" customFormat="1" ht="15"/>
    <row r="2281" customFormat="1" ht="15"/>
    <row r="2282" customFormat="1" ht="15"/>
    <row r="2283" customFormat="1" ht="15"/>
    <row r="2284" customFormat="1" ht="15"/>
    <row r="2285" customFormat="1" ht="15"/>
    <row r="2286" customFormat="1" ht="15"/>
    <row r="2287" customFormat="1" ht="15"/>
    <row r="2288" customFormat="1" ht="15"/>
    <row r="2289" customFormat="1" ht="15"/>
    <row r="2290" customFormat="1" ht="15"/>
    <row r="2291" customFormat="1" ht="15"/>
    <row r="2292" customFormat="1" ht="15"/>
    <row r="2293" customFormat="1" ht="15"/>
    <row r="2294" customFormat="1" ht="15"/>
    <row r="2295" customFormat="1" ht="15"/>
    <row r="2296" customFormat="1" ht="15"/>
    <row r="2297" customFormat="1" ht="15"/>
    <row r="2298" customFormat="1" ht="15"/>
    <row r="2299" customFormat="1" ht="15"/>
    <row r="2300" customFormat="1" ht="15"/>
    <row r="2301" customFormat="1" ht="15"/>
    <row r="2302" customFormat="1" ht="15"/>
    <row r="2303" customFormat="1" ht="15"/>
    <row r="2304" customFormat="1" ht="15"/>
    <row r="2305" customFormat="1" ht="15"/>
    <row r="2306" customFormat="1" ht="15"/>
    <row r="2307" customFormat="1" ht="15"/>
    <row r="2308" customFormat="1" ht="15"/>
    <row r="2309" customFormat="1" ht="15"/>
    <row r="2310" customFormat="1" ht="15"/>
    <row r="2311" customFormat="1" ht="15"/>
    <row r="2312" customFormat="1" ht="15"/>
    <row r="2313" customFormat="1" ht="15"/>
    <row r="2314" customFormat="1" ht="15"/>
    <row r="2315" customFormat="1" ht="15"/>
    <row r="2316" customFormat="1" ht="15"/>
    <row r="2317" customFormat="1" ht="15"/>
    <row r="2318" customFormat="1" ht="15"/>
    <row r="2319" customFormat="1" ht="15"/>
    <row r="2320" customFormat="1" ht="15"/>
    <row r="2321" customFormat="1" ht="15"/>
    <row r="2322" customFormat="1" ht="15"/>
    <row r="2323" customFormat="1" ht="15"/>
    <row r="2324" customFormat="1" ht="15"/>
    <row r="2325" customFormat="1" ht="15"/>
    <row r="2326" customFormat="1" ht="15"/>
    <row r="2327" customFormat="1" ht="15"/>
    <row r="2328" customFormat="1" ht="15"/>
    <row r="2329" customFormat="1" ht="15"/>
    <row r="2330" customFormat="1" ht="15"/>
    <row r="2331" customFormat="1" ht="15"/>
    <row r="2332" customFormat="1" ht="15"/>
    <row r="2333" customFormat="1" ht="15"/>
    <row r="2334" customFormat="1" ht="15"/>
    <row r="2335" customFormat="1" ht="15"/>
    <row r="2336" customFormat="1" ht="15"/>
    <row r="2337" customFormat="1" ht="15"/>
    <row r="2338" customFormat="1" ht="15"/>
    <row r="2339" customFormat="1" ht="15"/>
    <row r="2340" customFormat="1" ht="15"/>
    <row r="2341" customFormat="1" ht="15"/>
    <row r="2342" customFormat="1" ht="15"/>
    <row r="2343" customFormat="1" ht="15"/>
    <row r="2344" customFormat="1" ht="15"/>
    <row r="2345" customFormat="1" ht="15"/>
    <row r="2346" customFormat="1" ht="15"/>
    <row r="2347" customFormat="1" ht="15"/>
    <row r="2348" customFormat="1" ht="15"/>
    <row r="2349" customFormat="1" ht="15"/>
    <row r="2350" customFormat="1" ht="15"/>
    <row r="2351" customFormat="1" ht="15"/>
    <row r="2352" customFormat="1" ht="15"/>
    <row r="2353" customFormat="1" ht="15"/>
    <row r="2354" customFormat="1" ht="15"/>
    <row r="2355" customFormat="1" ht="15"/>
    <row r="2356" customFormat="1" ht="15"/>
    <row r="2357" customFormat="1" ht="15"/>
    <row r="2358" customFormat="1" ht="15"/>
    <row r="2359" customFormat="1" ht="15"/>
    <row r="2360" customFormat="1" ht="15"/>
    <row r="2361" customFormat="1" ht="15"/>
    <row r="2362" customFormat="1" ht="15"/>
    <row r="2363" customFormat="1" ht="15"/>
    <row r="2364" customFormat="1" ht="15"/>
    <row r="2365" customFormat="1" ht="15"/>
    <row r="2366" customFormat="1" ht="15"/>
    <row r="2367" customFormat="1" ht="15"/>
    <row r="2368" customFormat="1" ht="15"/>
    <row r="2369" customFormat="1" ht="15"/>
    <row r="2370" customFormat="1" ht="15"/>
    <row r="2371" customFormat="1" ht="15"/>
    <row r="2372" customFormat="1" ht="15"/>
    <row r="2373" customFormat="1" ht="15"/>
    <row r="2374" customFormat="1" ht="15"/>
    <row r="2375" customFormat="1" ht="15"/>
    <row r="2376" customFormat="1" ht="15"/>
    <row r="2377" customFormat="1" ht="15"/>
    <row r="2378" customFormat="1" ht="15"/>
    <row r="2379" customFormat="1" ht="15"/>
    <row r="2380" customFormat="1" ht="15"/>
    <row r="2381" customFormat="1" ht="15"/>
    <row r="2382" customFormat="1" ht="15"/>
    <row r="2383" customFormat="1" ht="15"/>
    <row r="2384" customFormat="1" ht="15"/>
    <row r="2385" customFormat="1" ht="15"/>
    <row r="2386" customFormat="1" ht="15"/>
    <row r="2387" customFormat="1" ht="15"/>
    <row r="2388" customFormat="1" ht="15"/>
    <row r="2389" customFormat="1" ht="15"/>
    <row r="2390" customFormat="1" ht="15"/>
    <row r="2391" customFormat="1" ht="15"/>
    <row r="2392" customFormat="1" ht="15"/>
    <row r="2393" customFormat="1" ht="15"/>
    <row r="2394" customFormat="1" ht="15"/>
    <row r="2395" customFormat="1" ht="15"/>
    <row r="2396" customFormat="1" ht="15"/>
    <row r="2397" customFormat="1" ht="15"/>
    <row r="2398" customFormat="1" ht="15"/>
    <row r="2399" customFormat="1" ht="15"/>
    <row r="2400" customFormat="1" ht="15"/>
    <row r="2401" customFormat="1" ht="15"/>
    <row r="2402" customFormat="1" ht="15"/>
    <row r="2403" customFormat="1" ht="15"/>
    <row r="2404" customFormat="1" ht="15"/>
    <row r="2405" customFormat="1" ht="15"/>
    <row r="2406" customFormat="1" ht="15"/>
    <row r="2407" customFormat="1" ht="15"/>
    <row r="2408" customFormat="1" ht="15"/>
    <row r="2409" customFormat="1" ht="15"/>
    <row r="2410" customFormat="1" ht="15"/>
    <row r="2411" customFormat="1" ht="15"/>
    <row r="2412" customFormat="1" ht="15"/>
    <row r="2413" customFormat="1" ht="15"/>
    <row r="2414" customFormat="1" ht="15"/>
    <row r="2415" customFormat="1" ht="15"/>
    <row r="2416" customFormat="1" ht="15"/>
    <row r="2417" customFormat="1" ht="15"/>
    <row r="2418" customFormat="1" ht="15"/>
    <row r="2419" customFormat="1" ht="15"/>
    <row r="2420" customFormat="1" ht="15"/>
    <row r="2421" customFormat="1" ht="15"/>
    <row r="2422" customFormat="1" ht="15"/>
    <row r="2423" customFormat="1" ht="15"/>
    <row r="2424" customFormat="1" ht="15"/>
    <row r="2425" customFormat="1" ht="15"/>
    <row r="2426" customFormat="1" ht="15"/>
    <row r="2427" customFormat="1" ht="15"/>
    <row r="2428" customFormat="1" ht="15"/>
    <row r="2429" customFormat="1" ht="15"/>
    <row r="2430" customFormat="1" ht="15"/>
    <row r="2431" customFormat="1" ht="15"/>
    <row r="2432" customFormat="1" ht="15"/>
    <row r="2433" customFormat="1" ht="15"/>
    <row r="2434" customFormat="1" ht="15"/>
    <row r="2435" customFormat="1" ht="15"/>
    <row r="2436" customFormat="1" ht="15"/>
    <row r="2437" customFormat="1" ht="15"/>
    <row r="2438" customFormat="1" ht="15"/>
    <row r="2439" customFormat="1" ht="15"/>
    <row r="2440" customFormat="1" ht="15"/>
    <row r="2441" customFormat="1" ht="15"/>
    <row r="2442" customFormat="1" ht="15"/>
    <row r="2443" customFormat="1" ht="15"/>
    <row r="2444" customFormat="1" ht="15"/>
    <row r="2445" customFormat="1" ht="15"/>
    <row r="2446" customFormat="1" ht="15"/>
    <row r="2447" customFormat="1" ht="15"/>
    <row r="2448" customFormat="1" ht="15"/>
    <row r="2449" customFormat="1" ht="15"/>
    <row r="2450" customFormat="1" ht="15"/>
    <row r="2451" customFormat="1" ht="15"/>
    <row r="2452" customFormat="1" ht="15"/>
    <row r="2453" customFormat="1" ht="15"/>
    <row r="2454" customFormat="1" ht="15"/>
    <row r="2455" customFormat="1" ht="15"/>
    <row r="2456" customFormat="1" ht="15"/>
    <row r="2457" customFormat="1" ht="15"/>
    <row r="2458" customFormat="1" ht="15"/>
    <row r="2459" customFormat="1" ht="15"/>
    <row r="2460" customFormat="1" ht="15"/>
    <row r="2461" customFormat="1" ht="15"/>
    <row r="2462" customFormat="1" ht="15"/>
    <row r="2463" customFormat="1" ht="15"/>
    <row r="2464" customFormat="1" ht="15"/>
    <row r="2465" customFormat="1" ht="15"/>
    <row r="2466" customFormat="1" ht="15"/>
    <row r="2467" customFormat="1" ht="15"/>
    <row r="2468" customFormat="1" ht="15"/>
    <row r="2469" customFormat="1" ht="15"/>
    <row r="2470" customFormat="1" ht="15"/>
    <row r="2471" customFormat="1" ht="15"/>
    <row r="2472" customFormat="1" ht="15"/>
    <row r="2473" customFormat="1" ht="15"/>
    <row r="2474" customFormat="1" ht="15"/>
    <row r="2475" customFormat="1" ht="15"/>
    <row r="2476" customFormat="1" ht="15"/>
    <row r="2477" customFormat="1" ht="15"/>
    <row r="2478" customFormat="1" ht="15"/>
    <row r="2479" customFormat="1" ht="15"/>
    <row r="2480" customFormat="1" ht="15"/>
    <row r="2481" customFormat="1" ht="15"/>
    <row r="2482" customFormat="1" ht="15"/>
    <row r="2483" customFormat="1" ht="15"/>
    <row r="2484" customFormat="1" ht="15"/>
    <row r="2485" customFormat="1" ht="15"/>
    <row r="2486" customFormat="1" ht="15"/>
    <row r="2487" customFormat="1" ht="15"/>
    <row r="2488" customFormat="1" ht="15"/>
    <row r="2489" customFormat="1" ht="15"/>
    <row r="2490" customFormat="1" ht="15"/>
    <row r="2491" customFormat="1" ht="15"/>
    <row r="2492" customFormat="1" ht="15"/>
    <row r="2493" customFormat="1" ht="15"/>
    <row r="2494" customFormat="1" ht="15"/>
    <row r="2495" customFormat="1" ht="15"/>
    <row r="2496" customFormat="1" ht="15"/>
    <row r="2497" customFormat="1" ht="15"/>
    <row r="2498" customFormat="1" ht="15"/>
    <row r="2499" customFormat="1" ht="15"/>
    <row r="2500" customFormat="1" ht="15"/>
    <row r="2501" customFormat="1" ht="15"/>
    <row r="2502" customFormat="1" ht="15"/>
    <row r="2503" customFormat="1" ht="15"/>
    <row r="2504" customFormat="1" ht="15"/>
    <row r="2505" customFormat="1" ht="15"/>
    <row r="2506" customFormat="1" ht="15"/>
    <row r="2507" customFormat="1" ht="15"/>
    <row r="2508" customFormat="1" ht="15"/>
    <row r="2509" customFormat="1" ht="15"/>
    <row r="2510" customFormat="1" ht="15"/>
    <row r="2511" customFormat="1" ht="15"/>
    <row r="2512" customFormat="1" ht="15"/>
    <row r="2513" customFormat="1" ht="15"/>
    <row r="2514" customFormat="1" ht="15"/>
    <row r="2515" customFormat="1" ht="15"/>
    <row r="2516" customFormat="1" ht="15"/>
    <row r="2517" customFormat="1" ht="15"/>
    <row r="2518" customFormat="1" ht="15"/>
    <row r="2519" customFormat="1" ht="15"/>
    <row r="2520" customFormat="1" ht="15"/>
    <row r="2521" customFormat="1" ht="15"/>
    <row r="2522" customFormat="1" ht="15"/>
    <row r="2523" customFormat="1" ht="15"/>
    <row r="2524" customFormat="1" ht="15"/>
    <row r="2525" customFormat="1" ht="15"/>
    <row r="2526" customFormat="1" ht="15"/>
    <row r="2527" customFormat="1" ht="15"/>
    <row r="2528" customFormat="1" ht="15"/>
    <row r="2529" customFormat="1" ht="15"/>
    <row r="2530" customFormat="1" ht="15"/>
    <row r="2531" customFormat="1" ht="15"/>
    <row r="2532" customFormat="1" ht="15"/>
    <row r="2533" customFormat="1" ht="15"/>
    <row r="2534" customFormat="1" ht="15"/>
    <row r="2535" customFormat="1" ht="15"/>
    <row r="2536" customFormat="1" ht="15"/>
    <row r="2537" customFormat="1" ht="15"/>
    <row r="2538" customFormat="1" ht="15"/>
    <row r="2539" customFormat="1" ht="15"/>
    <row r="2540" customFormat="1" ht="15"/>
    <row r="2541" customFormat="1" ht="15"/>
    <row r="2542" customFormat="1" ht="15"/>
    <row r="2543" customFormat="1" ht="15"/>
    <row r="2544" customFormat="1" ht="15"/>
    <row r="2545" customFormat="1" ht="15"/>
    <row r="2546" customFormat="1" ht="15"/>
    <row r="2547" customFormat="1" ht="15"/>
    <row r="2548" customFormat="1" ht="15"/>
    <row r="2549" customFormat="1" ht="15"/>
    <row r="2550" customFormat="1" ht="15"/>
    <row r="2551" customFormat="1" ht="15"/>
    <row r="2552" customFormat="1" ht="15"/>
    <row r="2553" customFormat="1" ht="15"/>
    <row r="2554" customFormat="1" ht="15"/>
    <row r="2555" customFormat="1" ht="15"/>
    <row r="2556" customFormat="1" ht="15"/>
    <row r="2557" customFormat="1" ht="15"/>
    <row r="2558" customFormat="1" ht="15"/>
    <row r="2559" customFormat="1" ht="15"/>
    <row r="2560" customFormat="1" ht="15"/>
    <row r="2561" customFormat="1" ht="15"/>
    <row r="2562" customFormat="1" ht="15"/>
    <row r="2563" customFormat="1" ht="15"/>
    <row r="2564" customFormat="1" ht="15"/>
    <row r="2565" customFormat="1" ht="15"/>
    <row r="2566" customFormat="1" ht="15"/>
    <row r="2567" customFormat="1" ht="15"/>
    <row r="2568" customFormat="1" ht="15"/>
    <row r="2569" customFormat="1" ht="15"/>
    <row r="2570" customFormat="1" ht="15"/>
    <row r="2571" customFormat="1" ht="15"/>
    <row r="2572" customFormat="1" ht="15"/>
    <row r="2573" customFormat="1" ht="15"/>
    <row r="2574" customFormat="1" ht="15"/>
    <row r="2575" customFormat="1" ht="15"/>
    <row r="2576" customFormat="1" ht="15"/>
    <row r="2577" customFormat="1" ht="15"/>
    <row r="2578" customFormat="1" ht="15"/>
    <row r="2579" customFormat="1" ht="15"/>
    <row r="2580" customFormat="1" ht="15"/>
    <row r="2581" customFormat="1" ht="15"/>
    <row r="2582" customFormat="1" ht="15"/>
    <row r="2583" customFormat="1" ht="15"/>
    <row r="2584" customFormat="1" ht="15"/>
    <row r="2585" customFormat="1" ht="15"/>
    <row r="2586" customFormat="1" ht="15"/>
    <row r="2587" customFormat="1" ht="15"/>
    <row r="2588" customFormat="1" ht="15"/>
    <row r="2589" customFormat="1" ht="15"/>
    <row r="2590" customFormat="1" ht="15"/>
    <row r="2591" customFormat="1" ht="15"/>
    <row r="2592" customFormat="1" ht="15"/>
    <row r="2593" customFormat="1" ht="15"/>
    <row r="2594" customFormat="1" ht="15"/>
    <row r="2595" customFormat="1" ht="15"/>
    <row r="2596" customFormat="1" ht="15"/>
    <row r="2597" customFormat="1" ht="15"/>
    <row r="2598" customFormat="1" ht="15"/>
    <row r="2599" customFormat="1" ht="15"/>
    <row r="2600" customFormat="1" ht="15"/>
    <row r="2601" customFormat="1" ht="15"/>
    <row r="2602" customFormat="1" ht="15"/>
    <row r="2603" customFormat="1" ht="15"/>
    <row r="2604" customFormat="1" ht="15"/>
    <row r="2605" customFormat="1" ht="15"/>
    <row r="2606" customFormat="1" ht="15"/>
    <row r="2607" customFormat="1" ht="15"/>
    <row r="2608" customFormat="1" ht="15"/>
    <row r="2609" customFormat="1" ht="15"/>
    <row r="2610" customFormat="1" ht="15"/>
    <row r="2611" customFormat="1" ht="15"/>
    <row r="2612" customFormat="1" ht="15"/>
    <row r="2613" customFormat="1" ht="15"/>
    <row r="2614" customFormat="1" ht="15"/>
    <row r="2615" customFormat="1" ht="15"/>
    <row r="2616" customFormat="1" ht="15"/>
    <row r="2617" customFormat="1" ht="15"/>
    <row r="2618" customFormat="1" ht="15"/>
    <row r="2619" customFormat="1" ht="15"/>
    <row r="2620" customFormat="1" ht="15"/>
    <row r="2621" customFormat="1" ht="15"/>
    <row r="2622" customFormat="1" ht="15"/>
    <row r="2623" customFormat="1" ht="15"/>
    <row r="2624" customFormat="1" ht="15"/>
    <row r="2625" customFormat="1" ht="15"/>
    <row r="2626" customFormat="1" ht="15"/>
    <row r="2627" customFormat="1" ht="15"/>
    <row r="2628" customFormat="1" ht="15"/>
    <row r="2629" customFormat="1" ht="15"/>
    <row r="2630" customFormat="1" ht="15"/>
    <row r="2631" customFormat="1" ht="15"/>
    <row r="2632" customFormat="1" ht="15"/>
    <row r="2633" customFormat="1" ht="15"/>
    <row r="2634" customFormat="1" ht="15"/>
    <row r="2635" customFormat="1" ht="15"/>
    <row r="2636" customFormat="1" ht="15"/>
    <row r="2637" customFormat="1" ht="15"/>
    <row r="2638" customFormat="1" ht="15"/>
    <row r="2639" customFormat="1" ht="15"/>
    <row r="2640" customFormat="1" ht="15"/>
    <row r="2641" customFormat="1" ht="15"/>
    <row r="2642" customFormat="1" ht="15"/>
    <row r="2643" customFormat="1" ht="15"/>
    <row r="2644" customFormat="1" ht="15"/>
    <row r="2645" customFormat="1" ht="15"/>
    <row r="2646" customFormat="1" ht="15"/>
    <row r="2647" customFormat="1" ht="15"/>
    <row r="2648" customFormat="1" ht="15"/>
    <row r="2649" customFormat="1" ht="15"/>
    <row r="2650" customFormat="1" ht="15"/>
    <row r="2651" customFormat="1" ht="15"/>
    <row r="2652" customFormat="1" ht="15"/>
    <row r="2653" customFormat="1" ht="15"/>
    <row r="2654" customFormat="1" ht="15"/>
    <row r="2655" customFormat="1" ht="15"/>
    <row r="2656" customFormat="1" ht="15"/>
    <row r="2657" customFormat="1" ht="15"/>
    <row r="2658" customFormat="1" ht="15"/>
    <row r="2659" customFormat="1" ht="15"/>
    <row r="2660" customFormat="1" ht="15"/>
    <row r="2661" customFormat="1" ht="15"/>
    <row r="2662" customFormat="1" ht="15"/>
    <row r="2663" customFormat="1" ht="15"/>
    <row r="2664" customFormat="1" ht="15"/>
    <row r="2665" customFormat="1" ht="15"/>
    <row r="2666" customFormat="1" ht="15"/>
    <row r="2667" customFormat="1" ht="15"/>
    <row r="2668" customFormat="1" ht="15"/>
    <row r="2669" customFormat="1" ht="15"/>
    <row r="2670" customFormat="1" ht="15"/>
    <row r="2671" customFormat="1" ht="15"/>
    <row r="2672" customFormat="1" ht="15"/>
    <row r="2673" customFormat="1" ht="15"/>
    <row r="2674" customFormat="1" ht="15"/>
    <row r="2675" customFormat="1" ht="15"/>
    <row r="2676" customFormat="1" ht="15"/>
    <row r="2677" customFormat="1" ht="15"/>
    <row r="2678" customFormat="1" ht="15"/>
    <row r="2679" customFormat="1" ht="15"/>
    <row r="2680" customFormat="1" ht="15"/>
    <row r="2681" customFormat="1" ht="15"/>
    <row r="2682" customFormat="1" ht="15"/>
    <row r="2683" customFormat="1" ht="15"/>
    <row r="2684" customFormat="1" ht="15"/>
    <row r="2685" customFormat="1" ht="15"/>
    <row r="2686" customFormat="1" ht="15"/>
    <row r="2687" customFormat="1" ht="15"/>
    <row r="2688" customFormat="1" ht="15"/>
    <row r="2689" customFormat="1" ht="15"/>
    <row r="2690" customFormat="1" ht="15"/>
    <row r="2691" customFormat="1" ht="15"/>
    <row r="2692" customFormat="1" ht="15"/>
    <row r="2693" customFormat="1" ht="15"/>
    <row r="2694" customFormat="1" ht="15"/>
    <row r="2695" customFormat="1" ht="15"/>
    <row r="2696" customFormat="1" ht="15"/>
    <row r="2697" customFormat="1" ht="15"/>
    <row r="2698" customFormat="1" ht="15"/>
    <row r="2699" customFormat="1" ht="15"/>
    <row r="2700" customFormat="1" ht="15"/>
    <row r="2701" customFormat="1" ht="15"/>
    <row r="2702" customFormat="1" ht="15"/>
    <row r="2703" customFormat="1" ht="15"/>
    <row r="2704" customFormat="1" ht="15"/>
    <row r="2705" customFormat="1" ht="15"/>
    <row r="2706" customFormat="1" ht="15"/>
    <row r="2707" customFormat="1" ht="15"/>
    <row r="2708" customFormat="1" ht="15"/>
    <row r="2709" customFormat="1" ht="15"/>
    <row r="2710" customFormat="1" ht="15"/>
    <row r="2711" customFormat="1" ht="15"/>
    <row r="2712" customFormat="1" ht="15"/>
    <row r="2713" customFormat="1" ht="15"/>
    <row r="2714" customFormat="1" ht="15"/>
    <row r="2715" customFormat="1" ht="15"/>
    <row r="2716" customFormat="1" ht="15"/>
    <row r="2717" customFormat="1" ht="15"/>
    <row r="2718" customFormat="1" ht="15"/>
    <row r="2719" customFormat="1" ht="15"/>
    <row r="2720" customFormat="1" ht="15"/>
    <row r="2721" customFormat="1" ht="15"/>
    <row r="2722" customFormat="1" ht="15"/>
    <row r="2723" customFormat="1" ht="15"/>
    <row r="2724" customFormat="1" ht="15"/>
    <row r="2725" customFormat="1" ht="15"/>
    <row r="2726" customFormat="1" ht="15"/>
    <row r="2727" customFormat="1" ht="15"/>
    <row r="2728" customFormat="1" ht="15"/>
    <row r="2729" customFormat="1" ht="15"/>
    <row r="2730" customFormat="1" ht="15"/>
    <row r="2731" customFormat="1" ht="15"/>
    <row r="2732" customFormat="1" ht="15"/>
    <row r="2733" customFormat="1" ht="15"/>
    <row r="2734" customFormat="1" ht="15"/>
    <row r="2735" customFormat="1" ht="15"/>
    <row r="2736" customFormat="1" ht="15"/>
    <row r="2737" customFormat="1" ht="15"/>
    <row r="2738" customFormat="1" ht="15"/>
    <row r="2739" customFormat="1" ht="15"/>
    <row r="2740" customFormat="1" ht="15"/>
    <row r="2741" customFormat="1" ht="15"/>
    <row r="2742" customFormat="1" ht="15"/>
    <row r="2743" customFormat="1" ht="15"/>
    <row r="2744" customFormat="1" ht="15"/>
    <row r="2745" customFormat="1" ht="15"/>
    <row r="2746" customFormat="1" ht="15"/>
    <row r="2747" customFormat="1" ht="15"/>
    <row r="2748" customFormat="1" ht="15"/>
    <row r="2749" customFormat="1" ht="15"/>
    <row r="2750" customFormat="1" ht="15"/>
    <row r="2751" customFormat="1" ht="15"/>
    <row r="2752" customFormat="1" ht="15"/>
    <row r="2753" customFormat="1" ht="15"/>
    <row r="2754" customFormat="1" ht="15"/>
    <row r="2755" customFormat="1" ht="15"/>
    <row r="2756" customFormat="1" ht="15"/>
    <row r="2757" customFormat="1" ht="15"/>
    <row r="2758" customFormat="1" ht="15"/>
    <row r="2759" customFormat="1" ht="15"/>
    <row r="2760" customFormat="1" ht="15"/>
    <row r="2761" customFormat="1" ht="15"/>
    <row r="2762" customFormat="1" ht="15"/>
    <row r="2763" customFormat="1" ht="15"/>
    <row r="2764" customFormat="1" ht="15"/>
    <row r="2765" customFormat="1" ht="15"/>
    <row r="2766" customFormat="1" ht="15"/>
    <row r="2767" customFormat="1" ht="15"/>
    <row r="2768" customFormat="1" ht="15"/>
    <row r="2769" customFormat="1" ht="15"/>
    <row r="2770" customFormat="1" ht="15"/>
    <row r="2771" customFormat="1" ht="15"/>
    <row r="2772" customFormat="1" ht="15"/>
    <row r="2773" customFormat="1" ht="15"/>
    <row r="2774" customFormat="1" ht="15"/>
    <row r="2775" customFormat="1" ht="15"/>
    <row r="2776" customFormat="1" ht="15"/>
    <row r="2777" customFormat="1" ht="15"/>
    <row r="2778" customFormat="1" ht="15"/>
    <row r="2779" customFormat="1" ht="15"/>
    <row r="2780" customFormat="1" ht="15"/>
    <row r="2781" customFormat="1" ht="15"/>
    <row r="2782" customFormat="1" ht="15"/>
    <row r="2783" customFormat="1" ht="15"/>
    <row r="2784" customFormat="1" ht="15"/>
    <row r="2785" customFormat="1" ht="15"/>
    <row r="2786" customFormat="1" ht="15"/>
    <row r="2787" customFormat="1" ht="15"/>
    <row r="2788" customFormat="1" ht="15"/>
    <row r="2789" customFormat="1" ht="15"/>
    <row r="2790" customFormat="1" ht="15"/>
    <row r="2791" customFormat="1" ht="15"/>
    <row r="2792" customFormat="1" ht="15"/>
    <row r="2793" customFormat="1" ht="15"/>
    <row r="2794" customFormat="1" ht="15"/>
    <row r="2795" customFormat="1" ht="15"/>
    <row r="2796" customFormat="1" ht="15"/>
    <row r="2797" customFormat="1" ht="15"/>
    <row r="2798" customFormat="1" ht="15"/>
    <row r="2799" customFormat="1" ht="15"/>
    <row r="2800" customFormat="1" ht="15"/>
    <row r="2801" customFormat="1" ht="15"/>
    <row r="2802" customFormat="1" ht="15"/>
    <row r="2803" customFormat="1" ht="15"/>
    <row r="2804" customFormat="1" ht="15"/>
    <row r="2805" customFormat="1" ht="15"/>
    <row r="2806" customFormat="1" ht="15"/>
    <row r="2807" customFormat="1" ht="15"/>
    <row r="2808" customFormat="1" ht="15"/>
    <row r="2809" customFormat="1" ht="15"/>
    <row r="2810" customFormat="1" ht="15"/>
    <row r="2811" customFormat="1" ht="15"/>
    <row r="2812" customFormat="1" ht="15"/>
    <row r="2813" customFormat="1" ht="15"/>
    <row r="2814" customFormat="1" ht="15"/>
    <row r="2815" customFormat="1" ht="15"/>
    <row r="2816" customFormat="1" ht="15"/>
    <row r="2817" customFormat="1" ht="15"/>
    <row r="2818" customFormat="1" ht="15"/>
    <row r="2819" customFormat="1" ht="15"/>
    <row r="2820" customFormat="1" ht="15"/>
    <row r="2821" customFormat="1" ht="15"/>
    <row r="2822" customFormat="1" ht="15"/>
    <row r="2823" customFormat="1" ht="15"/>
    <row r="2824" customFormat="1" ht="15"/>
    <row r="2825" customFormat="1" ht="15"/>
    <row r="2826" customFormat="1" ht="15"/>
    <row r="2827" customFormat="1" ht="15"/>
    <row r="2828" customFormat="1" ht="15"/>
    <row r="2829" customFormat="1" ht="15"/>
    <row r="2830" customFormat="1" ht="15"/>
    <row r="2831" customFormat="1" ht="15"/>
    <row r="2832" customFormat="1" ht="15"/>
    <row r="2833" customFormat="1" ht="15"/>
    <row r="2834" customFormat="1" ht="15"/>
    <row r="2835" customFormat="1" ht="15"/>
    <row r="2836" customFormat="1" ht="15"/>
    <row r="2837" customFormat="1" ht="15"/>
    <row r="2838" customFormat="1" ht="15"/>
    <row r="2839" customFormat="1" ht="15"/>
    <row r="2840" customFormat="1" ht="15"/>
    <row r="2841" customFormat="1" ht="15"/>
    <row r="2842" customFormat="1" ht="15"/>
    <row r="2843" customFormat="1" ht="15"/>
    <row r="2844" customFormat="1" ht="15"/>
    <row r="2845" customFormat="1" ht="15"/>
    <row r="2846" customFormat="1" ht="15"/>
    <row r="2847" customFormat="1" ht="15"/>
    <row r="2848" customFormat="1" ht="15"/>
    <row r="2849" customFormat="1" ht="15"/>
    <row r="2850" customFormat="1" ht="15"/>
    <row r="2851" customFormat="1" ht="15"/>
    <row r="2852" customFormat="1" ht="15"/>
    <row r="2853" customFormat="1" ht="15"/>
    <row r="2854" customFormat="1" ht="15"/>
    <row r="2855" customFormat="1" ht="15"/>
    <row r="2856" customFormat="1" ht="15"/>
    <row r="2857" customFormat="1" ht="15"/>
    <row r="2858" customFormat="1" ht="15"/>
    <row r="2859" customFormat="1" ht="15"/>
    <row r="2860" customFormat="1" ht="15"/>
    <row r="2861" customFormat="1" ht="15"/>
    <row r="2862" customFormat="1" ht="15"/>
    <row r="2863" customFormat="1" ht="15"/>
    <row r="2864" customFormat="1" ht="15"/>
    <row r="2865" customFormat="1" ht="15"/>
    <row r="2866" customFormat="1" ht="15"/>
    <row r="2867" customFormat="1" ht="15"/>
    <row r="2868" customFormat="1" ht="15"/>
    <row r="2869" customFormat="1" ht="15"/>
    <row r="2870" customFormat="1" ht="15"/>
    <row r="2871" customFormat="1" ht="15"/>
    <row r="2872" customFormat="1" ht="15"/>
    <row r="2873" customFormat="1" ht="15"/>
    <row r="2874" customFormat="1" ht="15"/>
    <row r="2875" customFormat="1" ht="15"/>
    <row r="2876" customFormat="1" ht="15"/>
    <row r="2877" customFormat="1" ht="15"/>
    <row r="2878" customFormat="1" ht="15"/>
    <row r="2879" customFormat="1" ht="15"/>
    <row r="2880" customFormat="1" ht="15"/>
    <row r="2881" customFormat="1" ht="15"/>
    <row r="2882" customFormat="1" ht="15"/>
    <row r="2883" customFormat="1" ht="15"/>
    <row r="2884" customFormat="1" ht="15"/>
    <row r="2885" customFormat="1" ht="15"/>
    <row r="2886" customFormat="1" ht="15"/>
    <row r="2887" customFormat="1" ht="15"/>
    <row r="2888" customFormat="1" ht="15"/>
    <row r="2889" customFormat="1" ht="15"/>
    <row r="2890" customFormat="1" ht="15"/>
    <row r="2891" customFormat="1" ht="15"/>
    <row r="2892" customFormat="1" ht="15"/>
    <row r="2893" customFormat="1" ht="15"/>
    <row r="2894" customFormat="1" ht="15"/>
    <row r="2895" customFormat="1" ht="15"/>
    <row r="2896" customFormat="1" ht="15"/>
    <row r="2897" customFormat="1" ht="15"/>
    <row r="2898" customFormat="1" ht="15"/>
    <row r="2899" customFormat="1" ht="15"/>
    <row r="2900" customFormat="1" ht="15"/>
    <row r="2901" customFormat="1" ht="15"/>
    <row r="2902" customFormat="1" ht="15"/>
    <row r="2903" customFormat="1" ht="15"/>
    <row r="2904" customFormat="1" ht="15"/>
    <row r="2905" customFormat="1" ht="15"/>
    <row r="2906" customFormat="1" ht="15"/>
    <row r="2907" customFormat="1" ht="15"/>
    <row r="2908" customFormat="1" ht="15"/>
    <row r="2909" customFormat="1" ht="15"/>
    <row r="2910" customFormat="1" ht="15"/>
    <row r="2911" customFormat="1" ht="15"/>
    <row r="2912" customFormat="1" ht="15"/>
    <row r="2913" customFormat="1" ht="15"/>
    <row r="2914" customFormat="1" ht="15"/>
    <row r="2915" customFormat="1" ht="15"/>
    <row r="2916" customFormat="1" ht="15"/>
    <row r="2917" customFormat="1" ht="15"/>
    <row r="2918" customFormat="1" ht="15"/>
    <row r="2919" customFormat="1" ht="15"/>
    <row r="2920" customFormat="1" ht="15"/>
    <row r="2921" customFormat="1" ht="15"/>
    <row r="2922" customFormat="1" ht="15"/>
    <row r="2923" customFormat="1" ht="15"/>
    <row r="2924" customFormat="1" ht="15"/>
    <row r="2925" customFormat="1" ht="15"/>
    <row r="2926" customFormat="1" ht="15"/>
    <row r="2927" customFormat="1" ht="15"/>
    <row r="2928" customFormat="1" ht="15"/>
    <row r="2929" customFormat="1" ht="15"/>
    <row r="2930" customFormat="1" ht="15"/>
    <row r="2931" customFormat="1" ht="15"/>
    <row r="2932" customFormat="1" ht="15"/>
    <row r="2933" customFormat="1" ht="15"/>
    <row r="2934" customFormat="1" ht="15"/>
    <row r="2935" customFormat="1" ht="15"/>
    <row r="2936" customFormat="1" ht="15"/>
    <row r="2937" customFormat="1" ht="15"/>
    <row r="2938" customFormat="1" ht="15"/>
    <row r="2939" customFormat="1" ht="15"/>
    <row r="2940" customFormat="1" ht="15"/>
    <row r="2941" customFormat="1" ht="15"/>
    <row r="2942" customFormat="1" ht="15"/>
    <row r="2943" customFormat="1" ht="15"/>
    <row r="2944" customFormat="1" ht="15"/>
    <row r="2945" customFormat="1" ht="15"/>
    <row r="2946" customFormat="1" ht="15"/>
    <row r="2947" customFormat="1" ht="15"/>
    <row r="2948" customFormat="1" ht="15"/>
    <row r="2949" customFormat="1" ht="15"/>
    <row r="2950" customFormat="1" ht="15"/>
    <row r="2951" customFormat="1" ht="15"/>
    <row r="2952" customFormat="1" ht="15"/>
    <row r="2953" customFormat="1" ht="15"/>
    <row r="2954" customFormat="1" ht="15"/>
    <row r="2955" customFormat="1" ht="15"/>
    <row r="2956" customFormat="1" ht="15"/>
    <row r="2957" customFormat="1" ht="15"/>
    <row r="2958" customFormat="1" ht="15"/>
    <row r="2959" customFormat="1" ht="15"/>
    <row r="2960" customFormat="1" ht="15"/>
    <row r="2961" customFormat="1" ht="15"/>
    <row r="2962" customFormat="1" ht="15"/>
    <row r="2963" customFormat="1" ht="15"/>
    <row r="2964" customFormat="1" ht="15"/>
    <row r="2965" customFormat="1" ht="15"/>
    <row r="2966" customFormat="1" ht="15"/>
    <row r="2967" customFormat="1" ht="15"/>
    <row r="2968" customFormat="1" ht="15"/>
    <row r="2969" customFormat="1" ht="15"/>
    <row r="2970" customFormat="1" ht="15"/>
    <row r="2971" customFormat="1" ht="15"/>
    <row r="2972" customFormat="1" ht="15"/>
    <row r="2973" customFormat="1" ht="15"/>
    <row r="2974" customFormat="1" ht="15"/>
    <row r="2975" customFormat="1" ht="15"/>
    <row r="2976" customFormat="1" ht="15"/>
    <row r="2977" customFormat="1" ht="15"/>
    <row r="2978" customFormat="1" ht="15"/>
    <row r="2979" customFormat="1" ht="15"/>
    <row r="2980" customFormat="1" ht="15"/>
    <row r="2981" customFormat="1" ht="15"/>
    <row r="2982" customFormat="1" ht="15"/>
    <row r="2983" customFormat="1" ht="15"/>
    <row r="2984" customFormat="1" ht="15"/>
    <row r="2985" customFormat="1" ht="15"/>
    <row r="2986" customFormat="1" ht="15"/>
    <row r="2987" customFormat="1" ht="15"/>
    <row r="2988" customFormat="1" ht="15"/>
    <row r="2989" customFormat="1" ht="15"/>
    <row r="2990" customFormat="1" ht="15"/>
    <row r="2991" customFormat="1" ht="15"/>
    <row r="2992" customFormat="1" ht="15"/>
    <row r="2993" customFormat="1" ht="15"/>
    <row r="2994" customFormat="1" ht="15"/>
    <row r="2995" customFormat="1" ht="15"/>
    <row r="2996" customFormat="1" ht="15"/>
    <row r="2997" customFormat="1" ht="15"/>
    <row r="2998" customFormat="1" ht="15"/>
    <row r="2999" customFormat="1" ht="15"/>
    <row r="3000" customFormat="1" ht="15"/>
    <row r="3001" customFormat="1" ht="15"/>
    <row r="3002" customFormat="1" ht="15"/>
    <row r="3003" customFormat="1" ht="15"/>
    <row r="3004" customFormat="1" ht="15"/>
    <row r="3005" customFormat="1" ht="15"/>
    <row r="3006" customFormat="1" ht="15"/>
    <row r="3007" customFormat="1" ht="15"/>
    <row r="3008" customFormat="1" ht="15"/>
    <row r="3009" customFormat="1" ht="15"/>
    <row r="3010" customFormat="1" ht="15"/>
    <row r="3011" customFormat="1" ht="15"/>
    <row r="3012" customFormat="1" ht="15"/>
    <row r="3013" customFormat="1" ht="15"/>
    <row r="3014" customFormat="1" ht="15"/>
    <row r="3015" customFormat="1" ht="15"/>
    <row r="3016" customFormat="1" ht="15"/>
    <row r="3017" customFormat="1" ht="15"/>
    <row r="3018" customFormat="1" ht="15"/>
    <row r="3019" customFormat="1" ht="15"/>
    <row r="3020" customFormat="1" ht="15"/>
    <row r="3021" customFormat="1" ht="15"/>
    <row r="3022" customFormat="1" ht="15"/>
    <row r="3023" customFormat="1" ht="15"/>
    <row r="3024" customFormat="1" ht="15"/>
    <row r="3025" customFormat="1" ht="15"/>
    <row r="3026" customFormat="1" ht="15"/>
    <row r="3027" customFormat="1" ht="15"/>
    <row r="3028" customFormat="1" ht="15"/>
    <row r="3029" customFormat="1" ht="15"/>
    <row r="3030" customFormat="1" ht="15"/>
    <row r="3031" customFormat="1" ht="15"/>
    <row r="3032" customFormat="1" ht="15"/>
    <row r="3033" customFormat="1" ht="15"/>
    <row r="3034" customFormat="1" ht="15"/>
    <row r="3035" customFormat="1" ht="15"/>
    <row r="3036" customFormat="1" ht="15"/>
    <row r="3037" customFormat="1" ht="15"/>
    <row r="3038" customFormat="1" ht="15"/>
    <row r="3039" customFormat="1" ht="15"/>
    <row r="3040" customFormat="1" ht="15"/>
    <row r="3041" customFormat="1" ht="15"/>
    <row r="3042" customFormat="1" ht="15"/>
    <row r="3043" customFormat="1" ht="15"/>
    <row r="3044" customFormat="1" ht="15"/>
    <row r="3045" customFormat="1" ht="15"/>
    <row r="3046" customFormat="1" ht="15"/>
    <row r="3047" customFormat="1" ht="15"/>
    <row r="3048" customFormat="1" ht="15"/>
    <row r="3049" customFormat="1" ht="15"/>
    <row r="3050" customFormat="1" ht="15"/>
    <row r="3051" customFormat="1" ht="15"/>
    <row r="3052" customFormat="1" ht="15"/>
    <row r="3053" customFormat="1" ht="15"/>
    <row r="3054" customFormat="1" ht="15"/>
    <row r="3055" customFormat="1" ht="15"/>
    <row r="3056" customFormat="1" ht="15"/>
    <row r="3057" customFormat="1" ht="15"/>
    <row r="3058" customFormat="1" ht="15"/>
    <row r="3059" customFormat="1" ht="15"/>
    <row r="3060" customFormat="1" ht="15"/>
    <row r="3061" customFormat="1" ht="15"/>
    <row r="3062" customFormat="1" ht="15"/>
    <row r="3063" customFormat="1" ht="15"/>
    <row r="3064" customFormat="1" ht="15"/>
    <row r="3065" customFormat="1" ht="15"/>
    <row r="3066" customFormat="1" ht="15"/>
    <row r="3067" customFormat="1" ht="15"/>
    <row r="3068" customFormat="1" ht="15"/>
    <row r="3069" customFormat="1" ht="15"/>
    <row r="3070" customFormat="1" ht="15"/>
    <row r="3071" customFormat="1" ht="15"/>
    <row r="3072" customFormat="1" ht="15"/>
    <row r="3073" customFormat="1" ht="15"/>
    <row r="3074" customFormat="1" ht="15"/>
    <row r="3075" customFormat="1" ht="15"/>
    <row r="3076" customFormat="1" ht="15"/>
    <row r="3077" customFormat="1" ht="15"/>
    <row r="3078" customFormat="1" ht="15"/>
    <row r="3079" customFormat="1" ht="15"/>
    <row r="3080" customFormat="1" ht="15"/>
    <row r="3081" customFormat="1" ht="15"/>
    <row r="3082" customFormat="1" ht="15"/>
    <row r="3083" customFormat="1" ht="15"/>
    <row r="3084" customFormat="1" ht="15"/>
    <row r="3085" customFormat="1" ht="15"/>
    <row r="3086" customFormat="1" ht="15"/>
    <row r="3087" customFormat="1" ht="15"/>
    <row r="3088" customFormat="1" ht="15"/>
    <row r="3089" customFormat="1" ht="15"/>
    <row r="3090" customFormat="1" ht="15"/>
    <row r="3091" customFormat="1" ht="15"/>
    <row r="3092" customFormat="1" ht="15"/>
    <row r="3093" customFormat="1" ht="15"/>
    <row r="3094" customFormat="1" ht="15"/>
    <row r="3095" customFormat="1" ht="15"/>
    <row r="3096" customFormat="1" ht="15"/>
    <row r="3097" customFormat="1" ht="15"/>
    <row r="3098" customFormat="1" ht="15"/>
    <row r="3099" customFormat="1" ht="15"/>
    <row r="3100" customFormat="1" ht="15"/>
    <row r="3101" customFormat="1" ht="15"/>
    <row r="3102" customFormat="1" ht="15"/>
    <row r="3103" customFormat="1" ht="15"/>
    <row r="3104" customFormat="1" ht="15"/>
    <row r="3105" customFormat="1" ht="15"/>
    <row r="3106" customFormat="1" ht="15"/>
    <row r="3107" customFormat="1" ht="15"/>
    <row r="3108" customFormat="1" ht="15"/>
    <row r="3109" customFormat="1" ht="15"/>
    <row r="3110" customFormat="1" ht="15"/>
    <row r="3111" customFormat="1" ht="15"/>
    <row r="3112" customFormat="1" ht="15"/>
    <row r="3113" customFormat="1" ht="15"/>
    <row r="3114" customFormat="1" ht="15"/>
    <row r="3115" customFormat="1" ht="15"/>
    <row r="3116" customFormat="1" ht="15"/>
    <row r="3117" customFormat="1" ht="15"/>
    <row r="3118" customFormat="1" ht="15"/>
    <row r="3119" customFormat="1" ht="15"/>
    <row r="3120" customFormat="1" ht="15"/>
    <row r="3121" customFormat="1" ht="15"/>
    <row r="3122" customFormat="1" ht="15"/>
    <row r="3123" customFormat="1" ht="15"/>
    <row r="3124" customFormat="1" ht="15"/>
    <row r="3125" customFormat="1" ht="15"/>
    <row r="3126" customFormat="1" ht="15"/>
    <row r="3127" customFormat="1" ht="15"/>
    <row r="3128" customFormat="1" ht="15"/>
    <row r="3129" customFormat="1" ht="15"/>
    <row r="3130" customFormat="1" ht="15"/>
    <row r="3131" customFormat="1" ht="15"/>
    <row r="3132" customFormat="1" ht="15"/>
    <row r="3133" customFormat="1" ht="15"/>
    <row r="3134" customFormat="1" ht="15"/>
    <row r="3135" customFormat="1" ht="15"/>
    <row r="3136" customFormat="1" ht="15"/>
    <row r="3137" customFormat="1" ht="15"/>
    <row r="3138" customFormat="1" ht="15"/>
    <row r="3139" customFormat="1" ht="15"/>
    <row r="3140" customFormat="1" ht="15"/>
    <row r="3141" customFormat="1" ht="15"/>
    <row r="3142" customFormat="1" ht="15"/>
    <row r="3143" customFormat="1" ht="15"/>
    <row r="3144" customFormat="1" ht="15"/>
    <row r="3145" customFormat="1" ht="15"/>
    <row r="3146" customFormat="1" ht="15"/>
    <row r="3147" customFormat="1" ht="15"/>
    <row r="3148" customFormat="1" ht="15"/>
    <row r="3149" customFormat="1" ht="15"/>
    <row r="3150" customFormat="1" ht="15"/>
    <row r="3151" customFormat="1" ht="15"/>
    <row r="3152" customFormat="1" ht="15"/>
    <row r="3153" customFormat="1" ht="15"/>
    <row r="3154" customFormat="1" ht="15"/>
    <row r="3155" customFormat="1" ht="15"/>
    <row r="3156" customFormat="1" ht="15"/>
    <row r="3157" customFormat="1" ht="15"/>
    <row r="3158" customFormat="1" ht="15"/>
    <row r="3159" customFormat="1" ht="15"/>
    <row r="3160" customFormat="1" ht="15"/>
    <row r="3161" customFormat="1" ht="15"/>
    <row r="3162" customFormat="1" ht="15"/>
    <row r="3163" customFormat="1" ht="15"/>
    <row r="3164" customFormat="1" ht="15"/>
    <row r="3165" customFormat="1" ht="15"/>
    <row r="3166" customFormat="1" ht="15"/>
    <row r="3167" customFormat="1" ht="15"/>
    <row r="3168" customFormat="1" ht="15"/>
    <row r="3169" customFormat="1" ht="15"/>
    <row r="3170" customFormat="1" ht="15"/>
    <row r="3171" customFormat="1" ht="15"/>
    <row r="3172" customFormat="1" ht="15"/>
    <row r="3173" customFormat="1" ht="15"/>
    <row r="3174" customFormat="1" ht="15"/>
    <row r="3175" customFormat="1" ht="15"/>
    <row r="3176" customFormat="1" ht="15"/>
    <row r="3177" customFormat="1" ht="15"/>
    <row r="3178" customFormat="1" ht="15"/>
    <row r="3179" customFormat="1" ht="15"/>
    <row r="3180" customFormat="1" ht="15"/>
    <row r="3181" customFormat="1" ht="15"/>
    <row r="3182" customFormat="1" ht="15"/>
    <row r="3183" customFormat="1" ht="15"/>
    <row r="3184" customFormat="1" ht="15"/>
    <row r="3185" customFormat="1" ht="15"/>
    <row r="3186" customFormat="1" ht="15"/>
    <row r="3187" customFormat="1" ht="15"/>
    <row r="3188" customFormat="1" ht="15"/>
    <row r="3189" customFormat="1" ht="15"/>
    <row r="3190" customFormat="1" ht="15"/>
    <row r="3191" customFormat="1" ht="15"/>
    <row r="3192" customFormat="1" ht="15"/>
    <row r="3193" customFormat="1" ht="15"/>
    <row r="3194" customFormat="1" ht="15"/>
    <row r="3195" customFormat="1" ht="15"/>
    <row r="3196" customFormat="1" ht="15"/>
    <row r="3197" customFormat="1" ht="15"/>
    <row r="3198" customFormat="1" ht="15"/>
    <row r="3199" customFormat="1" ht="15"/>
    <row r="3200" customFormat="1" ht="15"/>
    <row r="3201" customFormat="1" ht="15"/>
    <row r="3202" customFormat="1" ht="15"/>
    <row r="3203" customFormat="1" ht="15"/>
    <row r="3204" customFormat="1" ht="15"/>
    <row r="3205" customFormat="1" ht="15"/>
    <row r="3206" customFormat="1" ht="15"/>
    <row r="3207" customFormat="1" ht="15"/>
    <row r="3208" customFormat="1" ht="15"/>
    <row r="3209" customFormat="1" ht="15"/>
    <row r="3210" customFormat="1" ht="15"/>
    <row r="3211" customFormat="1" ht="15"/>
    <row r="3212" customFormat="1" ht="15"/>
    <row r="3213" customFormat="1" ht="15"/>
    <row r="3214" customFormat="1" ht="15"/>
    <row r="3215" customFormat="1" ht="15"/>
    <row r="3216" customFormat="1" ht="15"/>
    <row r="3217" customFormat="1" ht="15"/>
    <row r="3218" customFormat="1" ht="15"/>
    <row r="3219" customFormat="1" ht="15"/>
    <row r="3220" customFormat="1" ht="15"/>
    <row r="3221" customFormat="1" ht="15"/>
    <row r="3222" customFormat="1" ht="15"/>
    <row r="3223" customFormat="1" ht="15"/>
    <row r="3224" customFormat="1" ht="15"/>
    <row r="3225" customFormat="1" ht="15"/>
    <row r="3226" customFormat="1" ht="15"/>
    <row r="3227" customFormat="1" ht="15"/>
    <row r="3228" customFormat="1" ht="15"/>
    <row r="3229" customFormat="1" ht="15"/>
    <row r="3230" customFormat="1" ht="15"/>
    <row r="3231" customFormat="1" ht="15"/>
    <row r="3232" customFormat="1" ht="15"/>
    <row r="3233" customFormat="1" ht="15"/>
    <row r="3234" customFormat="1" ht="15"/>
    <row r="3235" customFormat="1" ht="15"/>
    <row r="3236" customFormat="1" ht="15"/>
    <row r="3237" customFormat="1" ht="15"/>
    <row r="3238" customFormat="1" ht="15"/>
    <row r="3239" customFormat="1" ht="15"/>
    <row r="3240" customFormat="1" ht="15"/>
    <row r="3241" customFormat="1" ht="15"/>
    <row r="3242" customFormat="1" ht="15"/>
    <row r="3243" customFormat="1" ht="15"/>
    <row r="3244" customFormat="1" ht="15"/>
    <row r="3245" customFormat="1" ht="15"/>
    <row r="3246" customFormat="1" ht="15"/>
    <row r="3247" customFormat="1" ht="15"/>
    <row r="3248" customFormat="1" ht="15"/>
    <row r="3249" customFormat="1" ht="15"/>
    <row r="3250" customFormat="1" ht="15"/>
    <row r="3251" customFormat="1" ht="15"/>
    <row r="3252" customFormat="1" ht="15"/>
    <row r="3253" customFormat="1" ht="15"/>
    <row r="3254" customFormat="1" ht="15"/>
    <row r="3255" customFormat="1" ht="15"/>
    <row r="3256" customFormat="1" ht="15"/>
    <row r="3257" customFormat="1" ht="15"/>
    <row r="3258" customFormat="1" ht="15"/>
    <row r="3259" customFormat="1" ht="15"/>
    <row r="3260" customFormat="1" ht="15"/>
    <row r="3261" customFormat="1" ht="15"/>
    <row r="3262" customFormat="1" ht="15"/>
    <row r="3263" customFormat="1" ht="15"/>
    <row r="3264" customFormat="1" ht="15"/>
    <row r="3265" customFormat="1" ht="15"/>
    <row r="3266" customFormat="1" ht="15"/>
    <row r="3267" customFormat="1" ht="15"/>
    <row r="3268" customFormat="1" ht="15"/>
    <row r="3269" customFormat="1" ht="15"/>
    <row r="3270" customFormat="1" ht="15"/>
    <row r="3271" customFormat="1" ht="15"/>
    <row r="3272" customFormat="1" ht="15"/>
    <row r="3273" customFormat="1" ht="15"/>
    <row r="3274" customFormat="1" ht="15"/>
    <row r="3275" customFormat="1" ht="15"/>
    <row r="3276" customFormat="1" ht="15"/>
    <row r="3277" customFormat="1" ht="15"/>
    <row r="3278" customFormat="1" ht="15"/>
    <row r="3279" customFormat="1" ht="15"/>
    <row r="3280" customFormat="1" ht="15"/>
    <row r="3281" customFormat="1" ht="15"/>
    <row r="3282" customFormat="1" ht="15"/>
    <row r="3283" customFormat="1" ht="15"/>
    <row r="3284" customFormat="1" ht="15"/>
    <row r="3285" customFormat="1" ht="15"/>
    <row r="3286" customFormat="1" ht="15"/>
    <row r="3287" customFormat="1" ht="15"/>
    <row r="3288" customFormat="1" ht="15"/>
    <row r="3289" customFormat="1" ht="15"/>
    <row r="3290" customFormat="1" ht="15"/>
    <row r="3291" customFormat="1" ht="15"/>
    <row r="3292" customFormat="1" ht="15"/>
    <row r="3293" customFormat="1" ht="15"/>
    <row r="3294" customFormat="1" ht="15"/>
    <row r="3295" customFormat="1" ht="15"/>
    <row r="3296" customFormat="1" ht="15"/>
    <row r="3297" customFormat="1" ht="15"/>
    <row r="3298" customFormat="1" ht="15"/>
    <row r="3299" customFormat="1" ht="15"/>
    <row r="3300" customFormat="1" ht="15"/>
    <row r="3301" customFormat="1" ht="15"/>
    <row r="3302" customFormat="1" ht="15"/>
    <row r="3303" customFormat="1" ht="15"/>
    <row r="3304" customFormat="1" ht="15"/>
    <row r="3305" customFormat="1" ht="15"/>
    <row r="3306" customFormat="1" ht="15"/>
    <row r="3307" customFormat="1" ht="15"/>
    <row r="3308" customFormat="1" ht="15"/>
    <row r="3309" customFormat="1" ht="15"/>
    <row r="3310" customFormat="1" ht="15"/>
    <row r="3311" customFormat="1" ht="15"/>
    <row r="3312" customFormat="1" ht="15"/>
    <row r="3313" customFormat="1" ht="15"/>
    <row r="3314" customFormat="1" ht="15"/>
    <row r="3315" customFormat="1" ht="15"/>
    <row r="3316" customFormat="1" ht="15"/>
    <row r="3317" customFormat="1" ht="15"/>
    <row r="3318" customFormat="1" ht="15"/>
    <row r="3319" customFormat="1" ht="15"/>
    <row r="3320" customFormat="1" ht="15"/>
    <row r="3321" customFormat="1" ht="15"/>
    <row r="3322" customFormat="1" ht="15"/>
    <row r="3323" customFormat="1" ht="15"/>
    <row r="3324" customFormat="1" ht="15"/>
    <row r="3325" customFormat="1" ht="15"/>
    <row r="3326" customFormat="1" ht="15"/>
    <row r="3327" customFormat="1" ht="15"/>
    <row r="3328" customFormat="1" ht="15"/>
    <row r="3329" customFormat="1" ht="15"/>
    <row r="3330" customFormat="1" ht="15"/>
    <row r="3331" customFormat="1" ht="15"/>
    <row r="3332" customFormat="1" ht="15"/>
    <row r="3333" customFormat="1" ht="15"/>
    <row r="3334" customFormat="1" ht="15"/>
    <row r="3335" customFormat="1" ht="15"/>
    <row r="3336" customFormat="1" ht="15"/>
    <row r="3337" customFormat="1" ht="15"/>
    <row r="3338" customFormat="1" ht="15"/>
    <row r="3339" customFormat="1" ht="15"/>
    <row r="3340" customFormat="1" ht="15"/>
    <row r="3341" customFormat="1" ht="15"/>
    <row r="3342" customFormat="1" ht="15"/>
    <row r="3343" customFormat="1" ht="15"/>
    <row r="3344" customFormat="1" ht="15"/>
    <row r="3345" customFormat="1" ht="15"/>
    <row r="3346" customFormat="1" ht="15"/>
    <row r="3347" customFormat="1" ht="15"/>
    <row r="3348" customFormat="1" ht="15"/>
    <row r="3349" customFormat="1" ht="15"/>
    <row r="3350" customFormat="1" ht="15"/>
    <row r="3351" customFormat="1" ht="15"/>
    <row r="3352" customFormat="1" ht="15"/>
    <row r="3353" customFormat="1" ht="15"/>
    <row r="3354" customFormat="1" ht="15"/>
    <row r="3355" customFormat="1" ht="15"/>
    <row r="3356" customFormat="1" ht="15"/>
    <row r="3357" customFormat="1" ht="15"/>
    <row r="3358" customFormat="1" ht="15"/>
    <row r="3359" customFormat="1" ht="15"/>
    <row r="3360" customFormat="1" ht="15"/>
    <row r="3361" customFormat="1" ht="15"/>
    <row r="3362" customFormat="1" ht="15"/>
    <row r="3363" customFormat="1" ht="15"/>
    <row r="3364" customFormat="1" ht="15"/>
    <row r="3365" customFormat="1" ht="15"/>
    <row r="3366" customFormat="1" ht="15"/>
    <row r="3367" customFormat="1" ht="15"/>
    <row r="3368" customFormat="1" ht="15"/>
    <row r="3369" customFormat="1" ht="15"/>
    <row r="3370" customFormat="1" ht="15"/>
    <row r="3371" customFormat="1" ht="15"/>
    <row r="3372" customFormat="1" ht="15"/>
    <row r="3373" customFormat="1" ht="15"/>
    <row r="3374" customFormat="1" ht="15"/>
    <row r="3375" customFormat="1" ht="15"/>
    <row r="3376" customFormat="1" ht="15"/>
    <row r="3377" customFormat="1" ht="15"/>
    <row r="3378" customFormat="1" ht="15"/>
    <row r="3379" customFormat="1" ht="15"/>
    <row r="3380" customFormat="1" ht="15"/>
    <row r="3381" customFormat="1" ht="15"/>
    <row r="3382" customFormat="1" ht="15"/>
    <row r="3383" customFormat="1" ht="15"/>
    <row r="3384" customFormat="1" ht="15"/>
    <row r="3385" customFormat="1" ht="15"/>
    <row r="3386" customFormat="1" ht="15"/>
    <row r="3387" customFormat="1" ht="15"/>
    <row r="3388" customFormat="1" ht="15"/>
    <row r="3389" customFormat="1" ht="15"/>
    <row r="3390" customFormat="1" ht="15"/>
    <row r="3391" customFormat="1" ht="15"/>
    <row r="3392" customFormat="1" ht="15"/>
    <row r="3393" customFormat="1" ht="15"/>
    <row r="3394" customFormat="1" ht="15"/>
    <row r="3395" customFormat="1" ht="15"/>
    <row r="3396" customFormat="1" ht="15"/>
    <row r="3397" customFormat="1" ht="15"/>
    <row r="3398" customFormat="1" ht="15"/>
    <row r="3399" customFormat="1" ht="15"/>
    <row r="3400" customFormat="1" ht="15"/>
    <row r="3401" customFormat="1" ht="15"/>
    <row r="3402" customFormat="1" ht="15"/>
    <row r="3403" customFormat="1" ht="15"/>
    <row r="3404" customFormat="1" ht="15"/>
    <row r="3405" customFormat="1" ht="15"/>
    <row r="3406" customFormat="1" ht="15"/>
    <row r="3407" customFormat="1" ht="15"/>
    <row r="3408" customFormat="1" ht="15"/>
    <row r="3409" customFormat="1" ht="15"/>
    <row r="3410" customFormat="1" ht="15"/>
    <row r="3411" customFormat="1" ht="15"/>
    <row r="3412" customFormat="1" ht="15"/>
    <row r="3413" customFormat="1" ht="15"/>
    <row r="3414" customFormat="1" ht="15"/>
    <row r="3415" customFormat="1" ht="15"/>
    <row r="3416" customFormat="1" ht="15"/>
    <row r="3417" customFormat="1" ht="15"/>
    <row r="3418" customFormat="1" ht="15"/>
    <row r="3419" customFormat="1" ht="15"/>
    <row r="3420" customFormat="1" ht="15"/>
    <row r="3421" customFormat="1" ht="15"/>
    <row r="3422" customFormat="1" ht="15"/>
    <row r="3423" customFormat="1" ht="15"/>
    <row r="3424" customFormat="1" ht="15"/>
    <row r="3425" customFormat="1" ht="15"/>
    <row r="3426" customFormat="1" ht="15"/>
    <row r="3427" customFormat="1" ht="15"/>
    <row r="3428" customFormat="1" ht="15"/>
    <row r="3429" customFormat="1" ht="15"/>
    <row r="3430" customFormat="1" ht="15"/>
    <row r="3431" customFormat="1" ht="15"/>
    <row r="3432" customFormat="1" ht="15"/>
    <row r="3433" customFormat="1" ht="15"/>
    <row r="3434" customFormat="1" ht="15"/>
    <row r="3435" customFormat="1" ht="15"/>
    <row r="3436" customFormat="1" ht="15"/>
    <row r="3437" customFormat="1" ht="15"/>
    <row r="3438" customFormat="1" ht="15"/>
    <row r="3439" customFormat="1" ht="15"/>
    <row r="3440" customFormat="1" ht="15"/>
    <row r="3441" customFormat="1" ht="15"/>
    <row r="3442" customFormat="1" ht="15"/>
    <row r="3443" customFormat="1" ht="15"/>
    <row r="3444" customFormat="1" ht="15"/>
    <row r="3445" customFormat="1" ht="15"/>
    <row r="3446" customFormat="1" ht="15"/>
    <row r="3447" customFormat="1" ht="15"/>
    <row r="3448" customFormat="1" ht="15"/>
    <row r="3449" customFormat="1" ht="15"/>
    <row r="3450" customFormat="1" ht="15"/>
    <row r="3451" customFormat="1" ht="15"/>
    <row r="3452" customFormat="1" ht="15"/>
    <row r="3453" customFormat="1" ht="15"/>
    <row r="3454" customFormat="1" ht="15"/>
    <row r="3455" customFormat="1" ht="15"/>
    <row r="3456" customFormat="1" ht="15"/>
    <row r="3457" customFormat="1" ht="15"/>
    <row r="3458" customFormat="1" ht="15"/>
    <row r="3459" customFormat="1" ht="15"/>
    <row r="3460" customFormat="1" ht="15"/>
    <row r="3461" customFormat="1" ht="15"/>
    <row r="3462" customFormat="1" ht="15"/>
    <row r="3463" customFormat="1" ht="15"/>
    <row r="3464" customFormat="1" ht="15"/>
    <row r="3465" customFormat="1" ht="15"/>
    <row r="3466" customFormat="1" ht="15"/>
    <row r="3467" customFormat="1" ht="15"/>
    <row r="3468" customFormat="1" ht="15"/>
    <row r="3469" customFormat="1" ht="15"/>
    <row r="3470" customFormat="1" ht="15"/>
    <row r="3471" customFormat="1" ht="15"/>
    <row r="3472" customFormat="1" ht="15"/>
    <row r="3473" customFormat="1" ht="15"/>
    <row r="3474" customFormat="1" ht="15"/>
    <row r="3475" customFormat="1" ht="15"/>
    <row r="3476" customFormat="1" ht="15"/>
    <row r="3477" customFormat="1" ht="15"/>
    <row r="3478" customFormat="1" ht="15"/>
    <row r="3479" customFormat="1" ht="15"/>
    <row r="3480" customFormat="1" ht="15"/>
    <row r="3481" customFormat="1" ht="15"/>
    <row r="3482" customFormat="1" ht="15"/>
    <row r="3483" customFormat="1" ht="15"/>
    <row r="3484" customFormat="1" ht="15"/>
    <row r="3485" customFormat="1" ht="15"/>
    <row r="3486" customFormat="1" ht="15"/>
    <row r="3487" customFormat="1" ht="15"/>
    <row r="3488" customFormat="1" ht="15"/>
    <row r="3489" customFormat="1" ht="15"/>
    <row r="3490" customFormat="1" ht="15"/>
    <row r="3491" customFormat="1" ht="15"/>
    <row r="3492" customFormat="1" ht="15"/>
    <row r="3493" customFormat="1" ht="15"/>
    <row r="3494" customFormat="1" ht="15"/>
    <row r="3495" customFormat="1" ht="15"/>
    <row r="3496" customFormat="1" ht="15"/>
    <row r="3497" customFormat="1" ht="15"/>
    <row r="3498" customFormat="1" ht="15"/>
    <row r="3499" customFormat="1" ht="15"/>
    <row r="3500" customFormat="1" ht="15"/>
    <row r="3501" customFormat="1" ht="15"/>
    <row r="3502" customFormat="1" ht="15"/>
    <row r="3503" customFormat="1" ht="15"/>
    <row r="3504" customFormat="1" ht="15"/>
    <row r="3505" customFormat="1" ht="15"/>
    <row r="3506" customFormat="1" ht="15"/>
    <row r="3507" customFormat="1" ht="15"/>
    <row r="3508" customFormat="1" ht="15"/>
    <row r="3509" customFormat="1" ht="15"/>
    <row r="3510" customFormat="1" ht="15"/>
    <row r="3511" customFormat="1" ht="15"/>
    <row r="3512" customFormat="1" ht="15"/>
    <row r="3513" customFormat="1" ht="15"/>
    <row r="3514" customFormat="1" ht="15"/>
    <row r="3515" customFormat="1" ht="15"/>
    <row r="3516" customFormat="1" ht="15"/>
    <row r="3517" customFormat="1" ht="15"/>
    <row r="3518" customFormat="1" ht="15"/>
    <row r="3519" customFormat="1" ht="15"/>
    <row r="3520" customFormat="1" ht="15"/>
    <row r="3521" customFormat="1" ht="15"/>
    <row r="3522" customFormat="1" ht="15"/>
    <row r="3523" customFormat="1" ht="15"/>
    <row r="3524" customFormat="1" ht="15"/>
    <row r="3525" customFormat="1" ht="15"/>
    <row r="3526" customFormat="1" ht="15"/>
    <row r="3527" customFormat="1" ht="15"/>
    <row r="3528" customFormat="1" ht="15"/>
    <row r="3529" customFormat="1" ht="15"/>
    <row r="3530" customFormat="1" ht="15"/>
    <row r="3531" customFormat="1" ht="15"/>
    <row r="3532" customFormat="1" ht="15"/>
    <row r="3533" customFormat="1" ht="15"/>
    <row r="3534" customFormat="1" ht="15"/>
    <row r="3535" customFormat="1" ht="15"/>
    <row r="3536" customFormat="1" ht="15"/>
    <row r="3537" customFormat="1" ht="15"/>
    <row r="3538" customFormat="1" ht="15"/>
    <row r="3539" customFormat="1" ht="15"/>
    <row r="3540" customFormat="1" ht="15"/>
    <row r="3541" customFormat="1" ht="15"/>
    <row r="3542" customFormat="1" ht="15"/>
    <row r="3543" customFormat="1" ht="15"/>
    <row r="3544" customFormat="1" ht="15"/>
    <row r="3545" customFormat="1" ht="15"/>
    <row r="3546" customFormat="1" ht="15"/>
    <row r="3547" customFormat="1" ht="15"/>
    <row r="3548" customFormat="1" ht="15"/>
    <row r="3549" customFormat="1" ht="15"/>
    <row r="3550" customFormat="1" ht="15"/>
    <row r="3551" customFormat="1" ht="15"/>
    <row r="3552" customFormat="1" ht="15"/>
    <row r="3553" customFormat="1" ht="15"/>
    <row r="3554" customFormat="1" ht="15"/>
    <row r="3555" customFormat="1" ht="15"/>
    <row r="3556" customFormat="1" ht="15"/>
    <row r="3557" customFormat="1" ht="15"/>
    <row r="3558" customFormat="1" ht="15"/>
    <row r="3559" customFormat="1" ht="15"/>
    <row r="3560" customFormat="1" ht="15"/>
    <row r="3561" customFormat="1" ht="15"/>
    <row r="3562" customFormat="1" ht="15"/>
    <row r="3563" customFormat="1" ht="15"/>
    <row r="3564" customFormat="1" ht="15"/>
    <row r="3565" customFormat="1" ht="15"/>
    <row r="3566" customFormat="1" ht="15"/>
    <row r="3567" customFormat="1" ht="15"/>
    <row r="3568" customFormat="1" ht="15"/>
    <row r="3569" customFormat="1" ht="15"/>
    <row r="3570" customFormat="1" ht="15"/>
    <row r="3571" customFormat="1" ht="15"/>
    <row r="3572" customFormat="1" ht="15"/>
    <row r="3573" customFormat="1" ht="15"/>
    <row r="3574" customFormat="1" ht="15"/>
    <row r="3575" customFormat="1" ht="15"/>
    <row r="3576" customFormat="1" ht="15"/>
    <row r="3577" customFormat="1" ht="15"/>
    <row r="3578" customFormat="1" ht="15"/>
    <row r="3579" customFormat="1" ht="15"/>
    <row r="3580" customFormat="1" ht="15"/>
    <row r="3581" customFormat="1" ht="15"/>
    <row r="3582" customFormat="1" ht="15"/>
    <row r="3583" customFormat="1" ht="15"/>
    <row r="3584" customFormat="1" ht="15"/>
    <row r="3585" customFormat="1" ht="15"/>
    <row r="3586" customFormat="1" ht="15"/>
    <row r="3587" customFormat="1" ht="15"/>
    <row r="3588" customFormat="1" ht="15"/>
    <row r="3589" customFormat="1" ht="15"/>
    <row r="3590" customFormat="1" ht="15"/>
    <row r="3591" customFormat="1" ht="15"/>
    <row r="3592" customFormat="1" ht="15"/>
    <row r="3593" customFormat="1" ht="15"/>
    <row r="3594" customFormat="1" ht="15"/>
    <row r="3595" customFormat="1" ht="15"/>
    <row r="3596" customFormat="1" ht="15"/>
    <row r="3597" customFormat="1" ht="15"/>
    <row r="3598" customFormat="1" ht="15"/>
    <row r="3599" customFormat="1" ht="15"/>
    <row r="3600" customFormat="1" ht="15"/>
    <row r="3601" customFormat="1" ht="15"/>
    <row r="3602" customFormat="1" ht="15"/>
    <row r="3603" customFormat="1" ht="15"/>
    <row r="3604" customFormat="1" ht="15"/>
    <row r="3605" customFormat="1" ht="15"/>
    <row r="3606" customFormat="1" ht="15"/>
    <row r="3607" customFormat="1" ht="15"/>
    <row r="3608" customFormat="1" ht="15"/>
    <row r="3609" customFormat="1" ht="15"/>
    <row r="3610" customFormat="1" ht="15"/>
    <row r="3611" customFormat="1" ht="15"/>
    <row r="3612" customFormat="1" ht="15"/>
    <row r="3613" customFormat="1" ht="15"/>
    <row r="3614" customFormat="1" ht="15"/>
    <row r="3615" customFormat="1" ht="15"/>
    <row r="3616" customFormat="1" ht="15"/>
    <row r="3617" customFormat="1" ht="15"/>
    <row r="3618" customFormat="1" ht="15"/>
    <row r="3619" customFormat="1" ht="15"/>
    <row r="3620" customFormat="1" ht="15"/>
    <row r="3621" customFormat="1" ht="15"/>
    <row r="3622" customFormat="1" ht="15"/>
    <row r="3623" customFormat="1" ht="15"/>
    <row r="3624" customFormat="1" ht="15"/>
    <row r="3625" customFormat="1" ht="15"/>
    <row r="3626" customFormat="1" ht="15"/>
    <row r="3627" customFormat="1" ht="15"/>
    <row r="3628" customFormat="1" ht="15"/>
    <row r="3629" customFormat="1" ht="15"/>
    <row r="3630" customFormat="1" ht="15"/>
    <row r="3631" customFormat="1" ht="15"/>
    <row r="3632" customFormat="1" ht="15"/>
    <row r="3633" customFormat="1" ht="15"/>
    <row r="3634" customFormat="1" ht="15"/>
    <row r="3635" customFormat="1" ht="15"/>
    <row r="3636" customFormat="1" ht="15"/>
    <row r="3637" customFormat="1" ht="15"/>
    <row r="3638" customFormat="1" ht="15"/>
    <row r="3639" customFormat="1" ht="15"/>
    <row r="3640" customFormat="1" ht="15"/>
    <row r="3641" customFormat="1" ht="15"/>
    <row r="3642" customFormat="1" ht="15"/>
    <row r="3643" customFormat="1" ht="15"/>
    <row r="3644" customFormat="1" ht="15"/>
    <row r="3645" customFormat="1" ht="15"/>
    <row r="3646" customFormat="1" ht="15"/>
    <row r="3647" customFormat="1" ht="15"/>
    <row r="3648" customFormat="1" ht="15"/>
    <row r="3649" customFormat="1" ht="15"/>
    <row r="3650" customFormat="1" ht="15"/>
    <row r="3651" customFormat="1" ht="15"/>
    <row r="3652" customFormat="1" ht="15"/>
    <row r="3653" customFormat="1" ht="15"/>
    <row r="3654" customFormat="1" ht="15"/>
    <row r="3655" customFormat="1" ht="15"/>
    <row r="3656" customFormat="1" ht="15"/>
    <row r="3657" customFormat="1" ht="15"/>
    <row r="3658" customFormat="1" ht="15"/>
    <row r="3659" customFormat="1" ht="15"/>
    <row r="3660" customFormat="1" ht="15"/>
    <row r="3661" customFormat="1" ht="15"/>
    <row r="3662" customFormat="1" ht="15"/>
    <row r="3663" customFormat="1" ht="15"/>
    <row r="3664" customFormat="1" ht="15"/>
    <row r="3665" customFormat="1" ht="15"/>
    <row r="3666" customFormat="1" ht="15"/>
    <row r="3667" customFormat="1" ht="15"/>
    <row r="3668" customFormat="1" ht="15"/>
    <row r="3669" customFormat="1" ht="15"/>
    <row r="3670" customFormat="1" ht="15"/>
    <row r="3671" customFormat="1" ht="15"/>
    <row r="3672" customFormat="1" ht="15"/>
    <row r="3673" customFormat="1" ht="15"/>
    <row r="3674" customFormat="1" ht="15"/>
    <row r="3675" customFormat="1" ht="15"/>
    <row r="3676" customFormat="1" ht="15"/>
    <row r="3677" customFormat="1" ht="15"/>
    <row r="3678" customFormat="1" ht="15"/>
    <row r="3679" customFormat="1" ht="15"/>
    <row r="3680" customFormat="1" ht="15"/>
    <row r="3681" customFormat="1" ht="15"/>
    <row r="3682" customFormat="1" ht="15"/>
    <row r="3683" customFormat="1" ht="15"/>
    <row r="3684" customFormat="1" ht="15"/>
    <row r="3685" customFormat="1" ht="15"/>
    <row r="3686" customFormat="1" ht="15"/>
    <row r="3687" customFormat="1" ht="15"/>
    <row r="3688" customFormat="1" ht="15"/>
    <row r="3689" customFormat="1" ht="15"/>
    <row r="3690" customFormat="1" ht="15"/>
    <row r="3691" customFormat="1" ht="15"/>
    <row r="3692" customFormat="1" ht="15"/>
    <row r="3693" customFormat="1" ht="15"/>
    <row r="3694" customFormat="1" ht="15"/>
    <row r="3695" customFormat="1" ht="15"/>
    <row r="3696" customFormat="1" ht="15"/>
    <row r="3697" customFormat="1" ht="15"/>
    <row r="3698" customFormat="1" ht="15"/>
    <row r="3699" customFormat="1" ht="15"/>
    <row r="3700" customFormat="1" ht="15"/>
    <row r="3701" customFormat="1" ht="15"/>
    <row r="3702" customFormat="1" ht="15"/>
    <row r="3703" customFormat="1" ht="15"/>
    <row r="3704" customFormat="1" ht="15"/>
    <row r="3705" customFormat="1" ht="15"/>
    <row r="3706" customFormat="1" ht="15"/>
    <row r="3707" customFormat="1" ht="15"/>
    <row r="3708" customFormat="1" ht="15"/>
    <row r="3709" customFormat="1" ht="15"/>
    <row r="3710" customFormat="1" ht="15"/>
    <row r="3711" customFormat="1" ht="15"/>
    <row r="3712" customFormat="1" ht="15"/>
    <row r="3713" customFormat="1" ht="15"/>
    <row r="3714" customFormat="1" ht="15"/>
    <row r="3715" customFormat="1" ht="15"/>
    <row r="3716" customFormat="1" ht="15"/>
    <row r="3717" customFormat="1" ht="15"/>
    <row r="3718" customFormat="1" ht="15"/>
    <row r="3719" customFormat="1" ht="15"/>
    <row r="3720" customFormat="1" ht="15"/>
    <row r="3721" customFormat="1" ht="15"/>
    <row r="3722" customFormat="1" ht="15"/>
    <row r="3723" customFormat="1" ht="15"/>
    <row r="3724" customFormat="1" ht="15"/>
    <row r="3725" customFormat="1" ht="15"/>
    <row r="3726" customFormat="1" ht="15"/>
    <row r="3727" customFormat="1" ht="15"/>
    <row r="3728" customFormat="1" ht="15"/>
    <row r="3729" customFormat="1" ht="15"/>
    <row r="3730" customFormat="1" ht="15"/>
    <row r="3731" customFormat="1" ht="15"/>
    <row r="3732" customFormat="1" ht="15"/>
    <row r="3733" customFormat="1" ht="15"/>
    <row r="3734" customFormat="1" ht="15"/>
    <row r="3735" customFormat="1" ht="15"/>
    <row r="3736" customFormat="1" ht="15"/>
    <row r="3737" customFormat="1" ht="15"/>
    <row r="3738" customFormat="1" ht="15"/>
    <row r="3739" customFormat="1" ht="15"/>
    <row r="3740" customFormat="1" ht="15"/>
    <row r="3741" customFormat="1" ht="15"/>
    <row r="3742" customFormat="1" ht="15"/>
    <row r="3743" customFormat="1" ht="15"/>
    <row r="3744" customFormat="1" ht="15"/>
    <row r="3745" customFormat="1" ht="15"/>
    <row r="3746" customFormat="1" ht="15"/>
    <row r="3747" customFormat="1" ht="15"/>
    <row r="3748" customFormat="1" ht="15"/>
    <row r="3749" customFormat="1" ht="15"/>
    <row r="3750" customFormat="1" ht="15"/>
    <row r="3751" customFormat="1" ht="15"/>
    <row r="3752" customFormat="1" ht="15"/>
    <row r="3753" customFormat="1" ht="15"/>
    <row r="3754" customFormat="1" ht="15"/>
    <row r="3755" customFormat="1" ht="15"/>
    <row r="3756" customFormat="1" ht="15"/>
    <row r="3757" customFormat="1" ht="15"/>
    <row r="3758" customFormat="1" ht="15"/>
    <row r="3759" customFormat="1" ht="15"/>
    <row r="3760" customFormat="1" ht="15"/>
    <row r="3761" customFormat="1" ht="15"/>
    <row r="3762" customFormat="1" ht="15"/>
    <row r="3763" customFormat="1" ht="15"/>
    <row r="3764" customFormat="1" ht="15"/>
    <row r="3765" customFormat="1" ht="15"/>
    <row r="3766" customFormat="1" ht="15"/>
    <row r="3767" customFormat="1" ht="15"/>
    <row r="3768" customFormat="1" ht="15"/>
    <row r="3769" customFormat="1" ht="15"/>
    <row r="3770" customFormat="1" ht="15"/>
    <row r="3771" customFormat="1" ht="15"/>
    <row r="3772" customFormat="1" ht="15"/>
    <row r="3773" customFormat="1" ht="15"/>
    <row r="3774" customFormat="1" ht="15"/>
    <row r="3775" customFormat="1" ht="15"/>
    <row r="3776" customFormat="1" ht="15"/>
    <row r="3777" customFormat="1" ht="15"/>
    <row r="3778" customFormat="1" ht="15"/>
    <row r="3779" customFormat="1" ht="15"/>
    <row r="3780" customFormat="1" ht="15"/>
    <row r="3781" customFormat="1" ht="15"/>
    <row r="3782" customFormat="1" ht="15"/>
    <row r="3783" customFormat="1" ht="15"/>
    <row r="3784" customFormat="1" ht="15"/>
    <row r="3785" customFormat="1" ht="15"/>
    <row r="3786" customFormat="1" ht="15"/>
    <row r="3787" customFormat="1" ht="15"/>
    <row r="3788" customFormat="1" ht="15"/>
    <row r="3789" customFormat="1" ht="15"/>
    <row r="3790" customFormat="1" ht="15"/>
    <row r="3791" customFormat="1" ht="15"/>
    <row r="3792" customFormat="1" ht="15"/>
    <row r="3793" customFormat="1" ht="15"/>
    <row r="3794" customFormat="1" ht="15"/>
    <row r="3795" customFormat="1" ht="15"/>
    <row r="3796" customFormat="1" ht="15"/>
    <row r="3797" customFormat="1" ht="15"/>
    <row r="3798" customFormat="1" ht="15"/>
    <row r="3799" customFormat="1" ht="15"/>
    <row r="3800" customFormat="1" ht="15"/>
    <row r="3801" customFormat="1" ht="15"/>
    <row r="3802" customFormat="1" ht="15"/>
    <row r="3803" customFormat="1" ht="15"/>
    <row r="3804" customFormat="1" ht="15"/>
    <row r="3805" customFormat="1" ht="15"/>
    <row r="3806" customFormat="1" ht="15"/>
    <row r="3807" customFormat="1" ht="15"/>
    <row r="3808" customFormat="1" ht="15"/>
    <row r="3809" customFormat="1" ht="15"/>
    <row r="3810" customFormat="1" ht="15"/>
    <row r="3811" customFormat="1" ht="15"/>
    <row r="3812" customFormat="1" ht="15"/>
    <row r="3813" customFormat="1" ht="15"/>
    <row r="3814" customFormat="1" ht="15"/>
    <row r="3815" customFormat="1" ht="15"/>
    <row r="3816" customFormat="1" ht="15"/>
    <row r="3817" customFormat="1" ht="15"/>
    <row r="3818" customFormat="1" ht="15"/>
    <row r="3819" customFormat="1" ht="15"/>
    <row r="3820" customFormat="1" ht="15"/>
    <row r="3821" customFormat="1" ht="15"/>
    <row r="3822" customFormat="1" ht="15"/>
    <row r="3823" customFormat="1" ht="15"/>
    <row r="3824" customFormat="1" ht="15"/>
    <row r="3825" customFormat="1" ht="15"/>
    <row r="3826" customFormat="1" ht="15"/>
    <row r="3827" customFormat="1" ht="15"/>
    <row r="3828" customFormat="1" ht="15"/>
    <row r="3829" customFormat="1" ht="15"/>
    <row r="3830" customFormat="1" ht="15"/>
    <row r="3831" customFormat="1" ht="15"/>
    <row r="3832" customFormat="1" ht="15"/>
    <row r="3833" customFormat="1" ht="15"/>
    <row r="3834" customFormat="1" ht="15"/>
    <row r="3835" customFormat="1" ht="15"/>
    <row r="3836" customFormat="1" ht="15"/>
    <row r="3837" customFormat="1" ht="15"/>
    <row r="3838" customFormat="1" ht="15"/>
    <row r="3839" customFormat="1" ht="15"/>
    <row r="3840" customFormat="1" ht="15"/>
    <row r="3841" customFormat="1" ht="15"/>
    <row r="3842" customFormat="1" ht="15"/>
    <row r="3843" customFormat="1" ht="15"/>
    <row r="3844" customFormat="1" ht="15"/>
    <row r="3845" customFormat="1" ht="15"/>
    <row r="3846" customFormat="1" ht="15"/>
    <row r="3847" customFormat="1" ht="15"/>
    <row r="3848" customFormat="1" ht="15"/>
    <row r="3849" customFormat="1" ht="15"/>
    <row r="3850" customFormat="1" ht="15"/>
    <row r="3851" customFormat="1" ht="15"/>
    <row r="3852" customFormat="1" ht="15"/>
    <row r="3853" customFormat="1" ht="15"/>
    <row r="3854" customFormat="1" ht="15"/>
    <row r="3855" customFormat="1" ht="15"/>
    <row r="3856" customFormat="1" ht="15"/>
    <row r="3857" customFormat="1" ht="15"/>
    <row r="3858" customFormat="1" ht="15"/>
    <row r="3859" customFormat="1" ht="15"/>
    <row r="3860" customFormat="1" ht="15"/>
    <row r="3861" customFormat="1" ht="15"/>
    <row r="3862" customFormat="1" ht="15"/>
    <row r="3863" customFormat="1" ht="15"/>
    <row r="3864" customFormat="1" ht="15"/>
    <row r="3865" customFormat="1" ht="15"/>
    <row r="3866" customFormat="1" ht="15"/>
    <row r="3867" customFormat="1" ht="15"/>
    <row r="3868" customFormat="1" ht="15"/>
    <row r="3869" customFormat="1" ht="15"/>
    <row r="3870" customFormat="1" ht="15"/>
    <row r="3871" customFormat="1" ht="15"/>
    <row r="3872" customFormat="1" ht="15"/>
    <row r="3873" customFormat="1" ht="15"/>
    <row r="3874" customFormat="1" ht="15"/>
    <row r="3875" customFormat="1" ht="15"/>
    <row r="3876" customFormat="1" ht="15"/>
    <row r="3877" customFormat="1" ht="15"/>
    <row r="3878" customFormat="1" ht="15"/>
    <row r="3879" customFormat="1" ht="15"/>
    <row r="3880" customFormat="1" ht="15"/>
    <row r="3881" customFormat="1" ht="15"/>
    <row r="3882" customFormat="1" ht="15"/>
    <row r="3883" customFormat="1" ht="15"/>
    <row r="3884" customFormat="1" ht="15"/>
    <row r="3885" customFormat="1" ht="15"/>
    <row r="3886" customFormat="1" ht="15"/>
    <row r="3887" customFormat="1" ht="15"/>
    <row r="3888" customFormat="1" ht="15"/>
    <row r="3889" customFormat="1" ht="15"/>
    <row r="3890" customFormat="1" ht="15"/>
    <row r="3891" customFormat="1" ht="15"/>
    <row r="3892" customFormat="1" ht="15"/>
    <row r="3893" customFormat="1" ht="15"/>
    <row r="3894" customFormat="1" ht="15"/>
    <row r="3895" customFormat="1" ht="15"/>
    <row r="3896" customFormat="1" ht="15"/>
    <row r="3897" customFormat="1" ht="15"/>
    <row r="3898" customFormat="1" ht="15"/>
    <row r="3899" customFormat="1" ht="15"/>
    <row r="3900" customFormat="1" ht="15"/>
    <row r="3901" customFormat="1" ht="15"/>
    <row r="3902" customFormat="1" ht="15"/>
    <row r="3903" customFormat="1" ht="15"/>
    <row r="3904" customFormat="1" ht="15"/>
    <row r="3905" customFormat="1" ht="15"/>
    <row r="3906" customFormat="1" ht="15"/>
    <row r="3907" customFormat="1" ht="15"/>
    <row r="3908" customFormat="1" ht="15"/>
    <row r="3909" customFormat="1" ht="15"/>
    <row r="3910" customFormat="1" ht="15"/>
    <row r="3911" customFormat="1" ht="15"/>
    <row r="3912" customFormat="1" ht="15"/>
    <row r="3913" customFormat="1" ht="15"/>
    <row r="3914" customFormat="1" ht="15"/>
    <row r="3915" customFormat="1" ht="15"/>
    <row r="3916" customFormat="1" ht="15"/>
    <row r="3917" customFormat="1" ht="15"/>
    <row r="3918" customFormat="1" ht="15"/>
    <row r="3919" customFormat="1" ht="15"/>
    <row r="3920" customFormat="1" ht="15"/>
    <row r="3921" customFormat="1" ht="15"/>
    <row r="3922" customFormat="1" ht="15"/>
    <row r="3923" customFormat="1" ht="15"/>
    <row r="3924" customFormat="1" ht="15"/>
    <row r="3925" customFormat="1" ht="15"/>
    <row r="3926" customFormat="1" ht="15"/>
    <row r="3927" customFormat="1" ht="15"/>
    <row r="3928" customFormat="1" ht="15"/>
    <row r="3929" customFormat="1" ht="15"/>
    <row r="3930" customFormat="1" ht="15"/>
    <row r="3931" customFormat="1" ht="15"/>
    <row r="3932" customFormat="1" ht="15"/>
    <row r="3933" customFormat="1" ht="15"/>
    <row r="3934" customFormat="1" ht="15"/>
    <row r="3935" customFormat="1" ht="15"/>
    <row r="3936" customFormat="1" ht="15"/>
    <row r="3937" customFormat="1" ht="15"/>
    <row r="3938" customFormat="1" ht="15"/>
    <row r="3939" customFormat="1" ht="15"/>
    <row r="3940" customFormat="1" ht="15"/>
    <row r="3941" customFormat="1" ht="15"/>
    <row r="3942" customFormat="1" ht="15"/>
    <row r="3943" customFormat="1" ht="15"/>
    <row r="3944" customFormat="1" ht="15"/>
    <row r="3945" customFormat="1" ht="15"/>
    <row r="3946" customFormat="1" ht="15"/>
    <row r="3947" customFormat="1" ht="15"/>
    <row r="3948" customFormat="1" ht="15"/>
    <row r="3949" customFormat="1" ht="15"/>
    <row r="3950" customFormat="1" ht="15"/>
    <row r="3951" customFormat="1" ht="15"/>
    <row r="3952" customFormat="1" ht="15"/>
    <row r="3953" customFormat="1" ht="15"/>
    <row r="3954" customFormat="1" ht="15"/>
    <row r="3955" customFormat="1" ht="15"/>
    <row r="3956" customFormat="1" ht="15"/>
    <row r="3957" customFormat="1" ht="15"/>
    <row r="3958" customFormat="1" ht="15"/>
    <row r="3959" customFormat="1" ht="15"/>
    <row r="3960" customFormat="1" ht="15"/>
    <row r="3961" customFormat="1" ht="15"/>
    <row r="3962" customFormat="1" ht="15"/>
    <row r="3963" customFormat="1" ht="15"/>
    <row r="3964" customFormat="1" ht="15"/>
    <row r="3965" customFormat="1" ht="15"/>
    <row r="3966" customFormat="1" ht="15"/>
    <row r="3967" customFormat="1" ht="15"/>
    <row r="3968" customFormat="1" ht="15"/>
    <row r="3969" customFormat="1" ht="15"/>
    <row r="3970" customFormat="1" ht="15"/>
    <row r="3971" customFormat="1" ht="15"/>
    <row r="3972" customFormat="1" ht="15"/>
    <row r="3973" customFormat="1" ht="15"/>
    <row r="3974" customFormat="1" ht="15"/>
    <row r="3975" customFormat="1" ht="15"/>
    <row r="3976" customFormat="1" ht="15"/>
    <row r="3977" customFormat="1" ht="15"/>
    <row r="3978" customFormat="1" ht="15"/>
    <row r="3979" customFormat="1" ht="15"/>
    <row r="3980" customFormat="1" ht="15"/>
    <row r="3981" customFormat="1" ht="15"/>
    <row r="3982" customFormat="1" ht="15"/>
    <row r="3983" customFormat="1" ht="15"/>
    <row r="3984" customFormat="1" ht="15"/>
    <row r="3985" customFormat="1" ht="15"/>
    <row r="3986" customFormat="1" ht="15"/>
    <row r="3987" customFormat="1" ht="15"/>
    <row r="3988" customFormat="1" ht="15"/>
    <row r="3989" customFormat="1" ht="15"/>
    <row r="3990" customFormat="1" ht="15"/>
    <row r="3991" customFormat="1" ht="15"/>
    <row r="3992" customFormat="1" ht="15"/>
    <row r="3993" customFormat="1" ht="15"/>
    <row r="3994" customFormat="1" ht="15"/>
    <row r="3995" customFormat="1" ht="15"/>
    <row r="3996" customFormat="1" ht="15"/>
    <row r="3997" customFormat="1" ht="15"/>
    <row r="3998" customFormat="1" ht="15"/>
    <row r="3999" customFormat="1" ht="15"/>
    <row r="4000" customFormat="1" ht="15"/>
    <row r="4001" customFormat="1" ht="15"/>
    <row r="4002" customFormat="1" ht="15"/>
    <row r="4003" customFormat="1" ht="15"/>
    <row r="4004" customFormat="1" ht="15"/>
    <row r="4005" customFormat="1" ht="15"/>
    <row r="4006" customFormat="1" ht="15"/>
    <row r="4007" customFormat="1" ht="15"/>
    <row r="4008" customFormat="1" ht="15"/>
    <row r="4009" customFormat="1" ht="15"/>
    <row r="4010" customFormat="1" ht="15"/>
    <row r="4011" customFormat="1" ht="15"/>
    <row r="4012" customFormat="1" ht="15"/>
    <row r="4013" customFormat="1" ht="15"/>
    <row r="4014" customFormat="1" ht="15"/>
    <row r="4015" customFormat="1" ht="15"/>
    <row r="4016" customFormat="1" ht="15"/>
    <row r="4017" customFormat="1" ht="15"/>
    <row r="4018" customFormat="1" ht="15"/>
    <row r="4019" customFormat="1" ht="15"/>
    <row r="4020" customFormat="1" ht="15"/>
    <row r="4021" customFormat="1" ht="15"/>
    <row r="4022" customFormat="1" ht="15"/>
    <row r="4023" customFormat="1" ht="15"/>
    <row r="4024" customFormat="1" ht="15"/>
    <row r="4025" customFormat="1" ht="15"/>
    <row r="4026" customFormat="1" ht="15"/>
    <row r="4027" customFormat="1" ht="15"/>
    <row r="4028" customFormat="1" ht="15"/>
    <row r="4029" customFormat="1" ht="15"/>
    <row r="4030" customFormat="1" ht="15"/>
    <row r="4031" customFormat="1" ht="15"/>
    <row r="4032" customFormat="1" ht="15"/>
    <row r="4033" customFormat="1" ht="15"/>
    <row r="4034" customFormat="1" ht="15"/>
    <row r="4035" customFormat="1" ht="15"/>
    <row r="4036" customFormat="1" ht="15"/>
    <row r="4037" customFormat="1" ht="15"/>
    <row r="4038" customFormat="1" ht="15"/>
    <row r="4039" customFormat="1" ht="15"/>
    <row r="4040" customFormat="1" ht="15"/>
    <row r="4041" customFormat="1" ht="15"/>
    <row r="4042" customFormat="1" ht="15"/>
    <row r="4043" customFormat="1" ht="15"/>
    <row r="4044" customFormat="1" ht="15"/>
    <row r="4045" customFormat="1" ht="15"/>
    <row r="4046" customFormat="1" ht="15"/>
    <row r="4047" customFormat="1" ht="15"/>
    <row r="4048" customFormat="1" ht="15"/>
    <row r="4049" customFormat="1" ht="15"/>
    <row r="4050" customFormat="1" ht="15"/>
    <row r="4051" customFormat="1" ht="15"/>
    <row r="4052" customFormat="1" ht="15"/>
    <row r="4053" customFormat="1" ht="15"/>
    <row r="4054" customFormat="1" ht="15"/>
    <row r="4055" customFormat="1" ht="15"/>
    <row r="4056" customFormat="1" ht="15"/>
    <row r="4057" customFormat="1" ht="15"/>
    <row r="4058" customFormat="1" ht="15"/>
    <row r="4059" customFormat="1" ht="15"/>
    <row r="4060" customFormat="1" ht="15"/>
    <row r="4061" customFormat="1" ht="15"/>
    <row r="4062" customFormat="1" ht="15"/>
    <row r="4063" customFormat="1" ht="15"/>
    <row r="4064" customFormat="1" ht="15"/>
    <row r="4065" customFormat="1" ht="15"/>
    <row r="4066" customFormat="1" ht="15"/>
    <row r="4067" customFormat="1" ht="15"/>
    <row r="4068" customFormat="1" ht="15"/>
    <row r="4069" customFormat="1" ht="15"/>
    <row r="4070" customFormat="1" ht="15"/>
    <row r="4071" customFormat="1" ht="15"/>
    <row r="4072" customFormat="1" ht="15"/>
    <row r="4073" customFormat="1" ht="15"/>
    <row r="4074" customFormat="1" ht="15"/>
    <row r="4075" customFormat="1" ht="15"/>
    <row r="4076" customFormat="1" ht="15"/>
    <row r="4077" customFormat="1" ht="15"/>
    <row r="4078" customFormat="1" ht="15"/>
    <row r="4079" customFormat="1" ht="15"/>
    <row r="4080" customFormat="1" ht="15"/>
    <row r="4081" customFormat="1" ht="15"/>
    <row r="4082" customFormat="1" ht="15"/>
    <row r="4083" customFormat="1" ht="15"/>
    <row r="4084" customFormat="1" ht="15"/>
    <row r="4085" customFormat="1" ht="15"/>
    <row r="4086" customFormat="1" ht="15"/>
    <row r="4087" customFormat="1" ht="15"/>
    <row r="4088" customFormat="1" ht="15"/>
    <row r="4089" customFormat="1" ht="15"/>
    <row r="4090" customFormat="1" ht="15"/>
    <row r="4091" customFormat="1" ht="15"/>
    <row r="4092" customFormat="1" ht="15"/>
    <row r="4093" customFormat="1" ht="15"/>
    <row r="4094" customFormat="1" ht="15"/>
    <row r="4095" customFormat="1" ht="15"/>
    <row r="4096" customFormat="1" ht="15"/>
    <row r="4097" customFormat="1" ht="15"/>
    <row r="4098" customFormat="1" ht="15"/>
    <row r="4099" customFormat="1" ht="15"/>
    <row r="4100" customFormat="1" ht="15"/>
    <row r="4101" customFormat="1" ht="15"/>
    <row r="4102" customFormat="1" ht="15"/>
    <row r="4103" customFormat="1" ht="15"/>
    <row r="4104" customFormat="1" ht="15"/>
    <row r="4105" customFormat="1" ht="15"/>
    <row r="4106" customFormat="1" ht="15"/>
    <row r="4107" customFormat="1" ht="15"/>
    <row r="4108" customFormat="1" ht="15"/>
    <row r="4109" customFormat="1" ht="15"/>
    <row r="4110" customFormat="1" ht="15"/>
    <row r="4111" customFormat="1" ht="15"/>
    <row r="4112" customFormat="1" ht="15"/>
    <row r="4113" customFormat="1" ht="15"/>
    <row r="4114" customFormat="1" ht="15"/>
    <row r="4115" customFormat="1" ht="15"/>
    <row r="4116" customFormat="1" ht="15"/>
    <row r="4117" customFormat="1" ht="15"/>
    <row r="4118" customFormat="1" ht="15"/>
    <row r="4119" customFormat="1" ht="15"/>
    <row r="4120" customFormat="1" ht="15"/>
    <row r="4121" customFormat="1" ht="15"/>
    <row r="4122" customFormat="1" ht="15"/>
    <row r="4123" customFormat="1" ht="15"/>
    <row r="4124" customFormat="1" ht="15"/>
    <row r="4125" customFormat="1" ht="15"/>
    <row r="4126" customFormat="1" ht="15"/>
    <row r="4127" customFormat="1" ht="15"/>
    <row r="4128" customFormat="1" ht="15"/>
    <row r="4129" customFormat="1" ht="15"/>
    <row r="4130" customFormat="1" ht="15"/>
    <row r="4131" customFormat="1" ht="15"/>
    <row r="4132" customFormat="1" ht="15"/>
    <row r="4133" customFormat="1" ht="15"/>
    <row r="4134" customFormat="1" ht="15"/>
    <row r="4135" customFormat="1" ht="15"/>
    <row r="4136" customFormat="1" ht="15"/>
    <row r="4137" customFormat="1" ht="15"/>
    <row r="4138" customFormat="1" ht="15"/>
    <row r="4139" customFormat="1" ht="15"/>
    <row r="4140" customFormat="1" ht="15"/>
    <row r="4141" customFormat="1" ht="15"/>
    <row r="4142" customFormat="1" ht="15"/>
    <row r="4143" customFormat="1" ht="15"/>
    <row r="4144" customFormat="1" ht="15"/>
    <row r="4145" customFormat="1" ht="15"/>
    <row r="4146" customFormat="1" ht="15"/>
    <row r="4147" customFormat="1" ht="15"/>
    <row r="4148" customFormat="1" ht="15"/>
    <row r="4149" customFormat="1" ht="15"/>
    <row r="4150" customFormat="1" ht="15"/>
    <row r="4151" customFormat="1" ht="15"/>
    <row r="4152" customFormat="1" ht="15"/>
    <row r="4153" customFormat="1" ht="15"/>
    <row r="4154" customFormat="1" ht="15"/>
    <row r="4155" customFormat="1" ht="15"/>
    <row r="4156" customFormat="1" ht="15"/>
    <row r="4157" customFormat="1" ht="15"/>
    <row r="4158" customFormat="1" ht="15"/>
    <row r="4159" customFormat="1" ht="15"/>
    <row r="4160" customFormat="1" ht="15"/>
    <row r="4161" customFormat="1" ht="15"/>
    <row r="4162" customFormat="1" ht="15"/>
    <row r="4163" customFormat="1" ht="15"/>
    <row r="4164" customFormat="1" ht="15"/>
    <row r="4165" customFormat="1" ht="15"/>
    <row r="4166" customFormat="1" ht="15"/>
    <row r="4167" customFormat="1" ht="15"/>
    <row r="4168" customFormat="1" ht="15"/>
    <row r="4169" customFormat="1" ht="15"/>
    <row r="4170" customFormat="1" ht="15"/>
    <row r="4171" customFormat="1" ht="15"/>
    <row r="4172" customFormat="1" ht="15"/>
    <row r="4173" customFormat="1" ht="15"/>
    <row r="4174" customFormat="1" ht="15"/>
    <row r="4175" customFormat="1" ht="15"/>
    <row r="4176" customFormat="1" ht="15"/>
    <row r="4177" customFormat="1" ht="15"/>
    <row r="4178" customFormat="1" ht="15"/>
    <row r="4179" customFormat="1" ht="15"/>
    <row r="4180" customFormat="1" ht="15"/>
    <row r="4181" customFormat="1" ht="15"/>
    <row r="4182" customFormat="1" ht="15"/>
    <row r="4183" customFormat="1" ht="15"/>
    <row r="4184" customFormat="1" ht="15"/>
    <row r="4185" customFormat="1" ht="15"/>
    <row r="4186" customFormat="1" ht="15"/>
    <row r="4187" customFormat="1" ht="15"/>
    <row r="4188" customFormat="1" ht="15"/>
    <row r="4189" customFormat="1" ht="15"/>
    <row r="4190" customFormat="1" ht="15"/>
    <row r="4191" customFormat="1" ht="15"/>
    <row r="4192" customFormat="1" ht="15"/>
    <row r="4193" customFormat="1" ht="15"/>
    <row r="4194" customFormat="1" ht="15"/>
    <row r="4195" customFormat="1" ht="15"/>
    <row r="4196" customFormat="1" ht="15"/>
    <row r="4197" customFormat="1" ht="15"/>
    <row r="4198" customFormat="1" ht="15"/>
    <row r="4199" customFormat="1" ht="15"/>
    <row r="4200" customFormat="1" ht="15"/>
    <row r="4201" customFormat="1" ht="15"/>
    <row r="4202" customFormat="1" ht="15"/>
    <row r="4203" customFormat="1" ht="15"/>
    <row r="4204" customFormat="1" ht="15"/>
    <row r="4205" customFormat="1" ht="15"/>
    <row r="4206" customFormat="1" ht="15"/>
    <row r="4207" customFormat="1" ht="15"/>
    <row r="4208" customFormat="1" ht="15"/>
    <row r="4209" customFormat="1" ht="15"/>
    <row r="4210" customFormat="1" ht="15"/>
    <row r="4211" customFormat="1" ht="15"/>
    <row r="4212" customFormat="1" ht="15"/>
    <row r="4213" customFormat="1" ht="15"/>
    <row r="4214" customFormat="1" ht="15"/>
    <row r="4215" customFormat="1" ht="15"/>
    <row r="4216" customFormat="1" ht="15"/>
    <row r="4217" customFormat="1" ht="15"/>
    <row r="4218" customFormat="1" ht="15"/>
    <row r="4219" customFormat="1" ht="15"/>
    <row r="4220" customFormat="1" ht="15"/>
    <row r="4221" customFormat="1" ht="15"/>
    <row r="4222" customFormat="1" ht="15"/>
    <row r="4223" customFormat="1" ht="15"/>
    <row r="4224" customFormat="1" ht="15"/>
    <row r="4225" customFormat="1" ht="15"/>
    <row r="4226" customFormat="1" ht="15"/>
    <row r="4227" customFormat="1" ht="15"/>
    <row r="4228" customFormat="1" ht="15"/>
    <row r="4229" customFormat="1" ht="15"/>
    <row r="4230" customFormat="1" ht="15"/>
    <row r="4231" customFormat="1" ht="15"/>
    <row r="4232" customFormat="1" ht="15"/>
    <row r="4233" customFormat="1" ht="15"/>
    <row r="4234" customFormat="1" ht="15"/>
    <row r="4235" customFormat="1" ht="15"/>
    <row r="4236" customFormat="1" ht="15"/>
    <row r="4237" customFormat="1" ht="15"/>
    <row r="4238" customFormat="1" ht="15"/>
    <row r="4239" customFormat="1" ht="15"/>
    <row r="4240" customFormat="1" ht="15"/>
    <row r="4241" customFormat="1" ht="15"/>
    <row r="4242" customFormat="1" ht="15"/>
    <row r="4243" customFormat="1" ht="15"/>
    <row r="4244" customFormat="1" ht="15"/>
    <row r="4245" customFormat="1" ht="15"/>
    <row r="4246" customFormat="1" ht="15"/>
    <row r="4247" customFormat="1" ht="15"/>
    <row r="4248" customFormat="1" ht="15"/>
    <row r="4249" customFormat="1" ht="15"/>
    <row r="4250" customFormat="1" ht="15"/>
    <row r="4251" customFormat="1" ht="15"/>
    <row r="4252" customFormat="1" ht="15"/>
    <row r="4253" customFormat="1" ht="15"/>
    <row r="4254" customFormat="1" ht="15"/>
    <row r="4255" customFormat="1" ht="15"/>
    <row r="4256" customFormat="1" ht="15"/>
    <row r="4257" customFormat="1" ht="15"/>
    <row r="4258" customFormat="1" ht="15"/>
    <row r="4259" customFormat="1" ht="15"/>
    <row r="4260" customFormat="1" ht="15"/>
    <row r="4261" customFormat="1" ht="15"/>
    <row r="4262" customFormat="1" ht="15"/>
    <row r="4263" customFormat="1" ht="15"/>
    <row r="4264" customFormat="1" ht="15"/>
    <row r="4265" customFormat="1" ht="15"/>
    <row r="4266" customFormat="1" ht="15"/>
    <row r="4267" customFormat="1" ht="15"/>
    <row r="4268" customFormat="1" ht="15"/>
    <row r="4269" customFormat="1" ht="15"/>
    <row r="4270" customFormat="1" ht="15"/>
    <row r="4271" customFormat="1" ht="15"/>
    <row r="4272" customFormat="1" ht="15"/>
    <row r="4273" customFormat="1" ht="15"/>
    <row r="4274" customFormat="1" ht="15"/>
    <row r="4275" customFormat="1" ht="15"/>
    <row r="4276" customFormat="1" ht="15"/>
    <row r="4277" customFormat="1" ht="15"/>
    <row r="4278" customFormat="1" ht="15"/>
    <row r="4279" customFormat="1" ht="15"/>
    <row r="4280" customFormat="1" ht="15"/>
    <row r="4281" customFormat="1" ht="15"/>
    <row r="4282" customFormat="1" ht="15"/>
    <row r="4283" customFormat="1" ht="15"/>
    <row r="4284" customFormat="1" ht="15"/>
    <row r="4285" customFormat="1" ht="15"/>
    <row r="4286" customFormat="1" ht="15"/>
    <row r="4287" customFormat="1" ht="15"/>
    <row r="4288" customFormat="1" ht="15"/>
    <row r="4289" customFormat="1" ht="15"/>
    <row r="4290" customFormat="1" ht="15"/>
    <row r="4291" customFormat="1" ht="15"/>
    <row r="4292" customFormat="1" ht="15"/>
    <row r="4293" customFormat="1" ht="15"/>
    <row r="4294" customFormat="1" ht="15"/>
    <row r="4295" customFormat="1" ht="15"/>
    <row r="4296" customFormat="1" ht="15"/>
    <row r="4297" customFormat="1" ht="15"/>
    <row r="4298" customFormat="1" ht="15"/>
    <row r="4299" customFormat="1" ht="15"/>
    <row r="4300" customFormat="1" ht="15"/>
    <row r="4301" customFormat="1" ht="15"/>
    <row r="4302" customFormat="1" ht="15"/>
    <row r="4303" customFormat="1" ht="15"/>
    <row r="4304" customFormat="1" ht="15"/>
    <row r="4305" customFormat="1" ht="15"/>
    <row r="4306" customFormat="1" ht="15"/>
    <row r="4307" customFormat="1" ht="15"/>
    <row r="4308" customFormat="1" ht="15"/>
    <row r="4309" customFormat="1" ht="15"/>
    <row r="4310" customFormat="1" ht="15"/>
    <row r="4311" customFormat="1" ht="15"/>
    <row r="4312" customFormat="1" ht="15"/>
    <row r="4313" customFormat="1" ht="15"/>
    <row r="4314" customFormat="1" ht="15"/>
    <row r="4315" customFormat="1" ht="15"/>
    <row r="4316" customFormat="1" ht="15"/>
    <row r="4317" customFormat="1" ht="15"/>
    <row r="4318" customFormat="1" ht="15"/>
    <row r="4319" customFormat="1" ht="15"/>
    <row r="4320" customFormat="1" ht="15"/>
    <row r="4321" customFormat="1" ht="15"/>
    <row r="4322" customFormat="1" ht="15"/>
    <row r="4323" customFormat="1" ht="15"/>
    <row r="4324" customFormat="1" ht="15"/>
    <row r="4325" customFormat="1" ht="15"/>
    <row r="4326" customFormat="1" ht="15"/>
    <row r="4327" customFormat="1" ht="15"/>
    <row r="4328" customFormat="1" ht="15"/>
    <row r="4329" customFormat="1" ht="15"/>
    <row r="4330" customFormat="1" ht="15"/>
    <row r="4331" customFormat="1" ht="15"/>
    <row r="4332" customFormat="1" ht="15"/>
    <row r="4333" customFormat="1" ht="15"/>
    <row r="4334" customFormat="1" ht="15"/>
    <row r="4335" customFormat="1" ht="15"/>
    <row r="4336" customFormat="1" ht="15"/>
    <row r="4337" customFormat="1" ht="15"/>
    <row r="4338" customFormat="1" ht="15"/>
    <row r="4339" customFormat="1" ht="15"/>
    <row r="4340" customFormat="1" ht="15"/>
    <row r="4341" customFormat="1" ht="15"/>
    <row r="4342" customFormat="1" ht="15"/>
    <row r="4343" customFormat="1" ht="15"/>
    <row r="4344" customFormat="1" ht="15"/>
    <row r="4345" customFormat="1" ht="15"/>
    <row r="4346" customFormat="1" ht="15"/>
    <row r="4347" customFormat="1" ht="15"/>
    <row r="4348" customFormat="1" ht="15"/>
    <row r="4349" customFormat="1" ht="15"/>
    <row r="4350" customFormat="1" ht="15"/>
    <row r="4351" customFormat="1" ht="15"/>
    <row r="4352" customFormat="1" ht="15"/>
    <row r="4353" customFormat="1" ht="15"/>
    <row r="4354" customFormat="1" ht="15"/>
    <row r="4355" customFormat="1" ht="15"/>
    <row r="4356" customFormat="1" ht="15"/>
    <row r="4357" customFormat="1" ht="15"/>
    <row r="4358" customFormat="1" ht="15"/>
    <row r="4359" customFormat="1" ht="15"/>
    <row r="4360" customFormat="1" ht="15"/>
    <row r="4361" customFormat="1" ht="15"/>
    <row r="4362" customFormat="1" ht="15"/>
    <row r="4363" customFormat="1" ht="15"/>
    <row r="4364" customFormat="1" ht="15"/>
    <row r="4365" customFormat="1" ht="15"/>
    <row r="4366" customFormat="1" ht="15"/>
    <row r="4367" customFormat="1" ht="15"/>
    <row r="4368" customFormat="1" ht="15"/>
    <row r="4369" customFormat="1" ht="15"/>
    <row r="4370" customFormat="1" ht="15"/>
    <row r="4371" customFormat="1" ht="15"/>
    <row r="4372" customFormat="1" ht="15"/>
    <row r="4373" customFormat="1" ht="15"/>
    <row r="4374" customFormat="1" ht="15"/>
    <row r="4375" customFormat="1" ht="15"/>
    <row r="4376" customFormat="1" ht="15"/>
    <row r="4377" customFormat="1" ht="15"/>
    <row r="4378" customFormat="1" ht="15"/>
    <row r="4379" customFormat="1" ht="15"/>
    <row r="4380" customFormat="1" ht="15"/>
    <row r="4381" customFormat="1" ht="15"/>
    <row r="4382" customFormat="1" ht="15"/>
    <row r="4383" customFormat="1" ht="15"/>
    <row r="4384" customFormat="1" ht="15"/>
    <row r="4385" customFormat="1" ht="15"/>
    <row r="4386" customFormat="1" ht="15"/>
    <row r="4387" customFormat="1" ht="15"/>
    <row r="4388" customFormat="1" ht="15"/>
    <row r="4389" customFormat="1" ht="15"/>
    <row r="4390" customFormat="1" ht="15"/>
    <row r="4391" customFormat="1" ht="15"/>
    <row r="4392" customFormat="1" ht="15"/>
    <row r="4393" customFormat="1" ht="15"/>
    <row r="4394" customFormat="1" ht="15"/>
    <row r="4395" customFormat="1" ht="15"/>
    <row r="4396" customFormat="1" ht="15"/>
    <row r="4397" customFormat="1" ht="15"/>
    <row r="4398" customFormat="1" ht="15"/>
    <row r="4399" customFormat="1" ht="15"/>
    <row r="4400" customFormat="1" ht="15"/>
    <row r="4401" customFormat="1" ht="15"/>
    <row r="4402" customFormat="1" ht="15"/>
    <row r="4403" customFormat="1" ht="15"/>
    <row r="4404" customFormat="1" ht="15"/>
    <row r="4405" customFormat="1" ht="15"/>
    <row r="4406" customFormat="1" ht="15"/>
    <row r="4407" customFormat="1" ht="15"/>
    <row r="4408" customFormat="1" ht="15"/>
    <row r="4409" customFormat="1" ht="15"/>
    <row r="4410" customFormat="1" ht="15"/>
    <row r="4411" customFormat="1" ht="15"/>
    <row r="4412" customFormat="1" ht="15"/>
    <row r="4413" customFormat="1" ht="15"/>
    <row r="4414" customFormat="1" ht="15"/>
    <row r="4415" customFormat="1" ht="15"/>
    <row r="4416" customFormat="1" ht="15"/>
    <row r="4417" customFormat="1" ht="15"/>
    <row r="4418" customFormat="1" ht="15"/>
    <row r="4419" customFormat="1" ht="15"/>
    <row r="4420" customFormat="1" ht="15"/>
    <row r="4421" customFormat="1" ht="15"/>
    <row r="4422" customFormat="1" ht="15"/>
    <row r="4423" customFormat="1" ht="15"/>
    <row r="4424" customFormat="1" ht="15"/>
    <row r="4425" customFormat="1" ht="15"/>
    <row r="4426" customFormat="1" ht="15"/>
    <row r="4427" customFormat="1" ht="15"/>
    <row r="4428" customFormat="1" ht="15"/>
    <row r="4429" customFormat="1" ht="15"/>
    <row r="4430" customFormat="1" ht="15"/>
    <row r="4431" customFormat="1" ht="15"/>
    <row r="4432" customFormat="1" ht="15"/>
    <row r="4433" customFormat="1" ht="15"/>
    <row r="4434" customFormat="1" ht="15"/>
    <row r="4435" customFormat="1" ht="15"/>
    <row r="4436" customFormat="1" ht="15"/>
    <row r="4437" customFormat="1" ht="15"/>
    <row r="4438" customFormat="1" ht="15"/>
    <row r="4439" customFormat="1" ht="15"/>
    <row r="4440" customFormat="1" ht="15"/>
    <row r="4441" customFormat="1" ht="15"/>
    <row r="4442" customFormat="1" ht="15"/>
    <row r="4443" customFormat="1" ht="15"/>
    <row r="4444" customFormat="1" ht="15"/>
    <row r="4445" customFormat="1" ht="15"/>
    <row r="4446" customFormat="1" ht="15"/>
    <row r="4447" customFormat="1" ht="15"/>
    <row r="4448" customFormat="1" ht="15"/>
    <row r="4449" customFormat="1" ht="15"/>
    <row r="4450" customFormat="1" ht="15"/>
    <row r="4451" customFormat="1" ht="15"/>
    <row r="4452" customFormat="1" ht="15"/>
    <row r="4453" customFormat="1" ht="15"/>
    <row r="4454" customFormat="1" ht="15"/>
    <row r="4455" customFormat="1" ht="15"/>
    <row r="4456" customFormat="1" ht="15"/>
    <row r="4457" customFormat="1" ht="15"/>
    <row r="4458" customFormat="1" ht="15"/>
    <row r="4459" customFormat="1" ht="15"/>
    <row r="4460" customFormat="1" ht="15"/>
    <row r="4461" customFormat="1" ht="15"/>
    <row r="4462" customFormat="1" ht="15"/>
    <row r="4463" customFormat="1" ht="15"/>
    <row r="4464" customFormat="1" ht="15"/>
    <row r="4465" customFormat="1" ht="15"/>
    <row r="4466" customFormat="1" ht="15"/>
    <row r="4467" customFormat="1" ht="15"/>
    <row r="4468" customFormat="1" ht="15"/>
    <row r="4469" customFormat="1" ht="15"/>
    <row r="4470" customFormat="1" ht="15"/>
    <row r="4471" customFormat="1" ht="15"/>
    <row r="4472" customFormat="1" ht="15"/>
    <row r="4473" customFormat="1" ht="15"/>
    <row r="4474" customFormat="1" ht="15"/>
    <row r="4475" customFormat="1" ht="15"/>
    <row r="4476" customFormat="1" ht="15"/>
    <row r="4477" customFormat="1" ht="15"/>
    <row r="4478" customFormat="1" ht="15"/>
    <row r="4479" customFormat="1" ht="15"/>
    <row r="4480" customFormat="1" ht="15"/>
    <row r="4481" customFormat="1" ht="15"/>
    <row r="4482" customFormat="1" ht="15"/>
    <row r="4483" customFormat="1" ht="15"/>
    <row r="4484" customFormat="1" ht="15"/>
    <row r="4485" customFormat="1" ht="15"/>
    <row r="4486" customFormat="1" ht="15"/>
    <row r="4487" customFormat="1" ht="15"/>
    <row r="4488" customFormat="1" ht="15"/>
    <row r="4489" customFormat="1" ht="15"/>
    <row r="4490" customFormat="1" ht="15"/>
    <row r="4491" customFormat="1" ht="15"/>
    <row r="4492" customFormat="1" ht="15"/>
    <row r="4493" customFormat="1" ht="15"/>
    <row r="4494" customFormat="1" ht="15"/>
    <row r="4495" customFormat="1" ht="15"/>
    <row r="4496" customFormat="1" ht="15"/>
    <row r="4497" customFormat="1" ht="15"/>
    <row r="4498" customFormat="1" ht="15"/>
    <row r="4499" customFormat="1" ht="15"/>
    <row r="4500" customFormat="1" ht="15"/>
    <row r="4501" customFormat="1" ht="15"/>
    <row r="4502" customFormat="1" ht="15"/>
    <row r="4503" customFormat="1" ht="15"/>
    <row r="4504" customFormat="1" ht="15"/>
    <row r="4505" customFormat="1" ht="15"/>
    <row r="4506" customFormat="1" ht="15"/>
    <row r="4507" customFormat="1" ht="15"/>
    <row r="4508" customFormat="1" ht="15"/>
    <row r="4509" customFormat="1" ht="15"/>
    <row r="4510" customFormat="1" ht="15"/>
    <row r="4511" customFormat="1" ht="15"/>
    <row r="4512" customFormat="1" ht="15"/>
    <row r="4513" customFormat="1" ht="15"/>
    <row r="4514" customFormat="1" ht="15"/>
    <row r="4515" customFormat="1" ht="15"/>
    <row r="4516" customFormat="1" ht="15"/>
    <row r="4517" customFormat="1" ht="15"/>
    <row r="4518" customFormat="1" ht="15"/>
    <row r="4519" customFormat="1" ht="15"/>
    <row r="4520" customFormat="1" ht="15"/>
    <row r="4521" customFormat="1" ht="15"/>
    <row r="4522" customFormat="1" ht="15"/>
    <row r="4523" customFormat="1" ht="15"/>
    <row r="4524" customFormat="1" ht="15"/>
    <row r="4525" customFormat="1" ht="15"/>
    <row r="4526" customFormat="1" ht="15"/>
    <row r="4527" customFormat="1" ht="15"/>
    <row r="4528" customFormat="1" ht="15"/>
    <row r="4529" customFormat="1" ht="15"/>
    <row r="4530" customFormat="1" ht="15"/>
    <row r="4531" customFormat="1" ht="15"/>
    <row r="4532" customFormat="1" ht="15"/>
    <row r="4533" customFormat="1" ht="15"/>
    <row r="4534" customFormat="1" ht="15"/>
    <row r="4535" customFormat="1" ht="15"/>
    <row r="4536" customFormat="1" ht="15"/>
    <row r="4537" customFormat="1" ht="15"/>
    <row r="4538" customFormat="1" ht="15"/>
    <row r="4539" customFormat="1" ht="15"/>
    <row r="4540" customFormat="1" ht="15"/>
    <row r="4541" customFormat="1" ht="15"/>
    <row r="4542" customFormat="1" ht="15"/>
    <row r="4543" customFormat="1" ht="15"/>
    <row r="4544" customFormat="1" ht="15"/>
    <row r="4545" customFormat="1" ht="15"/>
    <row r="4546" customFormat="1" ht="15"/>
    <row r="4547" customFormat="1" ht="15"/>
    <row r="4548" customFormat="1" ht="15"/>
    <row r="4549" customFormat="1" ht="15"/>
    <row r="4550" customFormat="1" ht="15"/>
    <row r="4551" customFormat="1" ht="15"/>
    <row r="4552" customFormat="1" ht="15"/>
    <row r="4553" customFormat="1" ht="15"/>
    <row r="4554" customFormat="1" ht="15"/>
    <row r="4555" customFormat="1" ht="15"/>
    <row r="4556" customFormat="1" ht="15"/>
    <row r="4557" customFormat="1" ht="15"/>
    <row r="4558" customFormat="1" ht="15"/>
    <row r="4559" customFormat="1" ht="15"/>
    <row r="4560" customFormat="1" ht="15"/>
    <row r="4561" customFormat="1" ht="15"/>
    <row r="4562" customFormat="1" ht="15"/>
    <row r="4563" customFormat="1" ht="15"/>
    <row r="4564" customFormat="1" ht="15"/>
    <row r="4565" customFormat="1" ht="15"/>
    <row r="4566" customFormat="1" ht="15"/>
    <row r="4567" customFormat="1" ht="15"/>
    <row r="4568" customFormat="1" ht="15"/>
    <row r="4569" customFormat="1" ht="15"/>
    <row r="4570" customFormat="1" ht="15"/>
    <row r="4571" customFormat="1" ht="15"/>
    <row r="4572" customFormat="1" ht="15"/>
    <row r="4573" customFormat="1" ht="15"/>
    <row r="4574" customFormat="1" ht="15"/>
    <row r="4575" customFormat="1" ht="15"/>
    <row r="4576" customFormat="1" ht="15"/>
    <row r="4577" customFormat="1" ht="15"/>
    <row r="4578" customFormat="1" ht="15"/>
    <row r="4579" customFormat="1" ht="15"/>
    <row r="4580" customFormat="1" ht="15"/>
    <row r="4581" customFormat="1" ht="15"/>
    <row r="4582" customFormat="1" ht="15"/>
    <row r="4583" customFormat="1" ht="15"/>
    <row r="4584" customFormat="1" ht="15"/>
    <row r="4585" customFormat="1" ht="15"/>
    <row r="4586" customFormat="1" ht="15"/>
    <row r="4587" customFormat="1" ht="15"/>
    <row r="4588" customFormat="1" ht="15"/>
    <row r="4589" customFormat="1" ht="15"/>
    <row r="4590" customFormat="1" ht="15"/>
    <row r="4591" customFormat="1" ht="15"/>
    <row r="4592" customFormat="1" ht="15"/>
    <row r="4593" customFormat="1" ht="15"/>
    <row r="4594" customFormat="1" ht="15"/>
    <row r="4595" customFormat="1" ht="15"/>
    <row r="4596" customFormat="1" ht="15"/>
    <row r="4597" customFormat="1" ht="15"/>
    <row r="4598" customFormat="1" ht="15"/>
    <row r="4599" customFormat="1" ht="15"/>
    <row r="4600" customFormat="1" ht="15"/>
    <row r="4601" customFormat="1" ht="15"/>
    <row r="4602" customFormat="1" ht="15"/>
    <row r="4603" customFormat="1" ht="15"/>
    <row r="4604" customFormat="1" ht="15"/>
    <row r="4605" customFormat="1" ht="15"/>
    <row r="4606" customFormat="1" ht="15"/>
    <row r="4607" customFormat="1" ht="15"/>
    <row r="4608" customFormat="1" ht="15"/>
    <row r="4609" customFormat="1" ht="15"/>
    <row r="4610" customFormat="1" ht="15"/>
    <row r="4611" customFormat="1" ht="15"/>
    <row r="4612" customFormat="1" ht="15"/>
    <row r="4613" customFormat="1" ht="15"/>
    <row r="4614" customFormat="1" ht="15"/>
    <row r="4615" customFormat="1" ht="15"/>
    <row r="4616" customFormat="1" ht="15"/>
    <row r="4617" customFormat="1" ht="15"/>
    <row r="4618" customFormat="1" ht="15"/>
    <row r="4619" customFormat="1" ht="15"/>
    <row r="4620" customFormat="1" ht="15"/>
    <row r="4621" customFormat="1" ht="15"/>
    <row r="4622" customFormat="1" ht="15"/>
    <row r="4623" customFormat="1" ht="15"/>
    <row r="4624" customFormat="1" ht="15"/>
    <row r="4625" customFormat="1" ht="15"/>
    <row r="4626" customFormat="1" ht="15"/>
    <row r="4627" customFormat="1" ht="15"/>
    <row r="4628" customFormat="1" ht="15"/>
    <row r="4629" customFormat="1" ht="15"/>
    <row r="4630" customFormat="1" ht="15"/>
    <row r="4631" customFormat="1" ht="15"/>
    <row r="4632" customFormat="1" ht="15"/>
    <row r="4633" customFormat="1" ht="15"/>
    <row r="4634" customFormat="1" ht="15"/>
    <row r="4635" customFormat="1" ht="15"/>
    <row r="4636" customFormat="1" ht="15"/>
    <row r="4637" customFormat="1" ht="15"/>
    <row r="4638" customFormat="1" ht="15"/>
    <row r="4639" customFormat="1" ht="15"/>
    <row r="4640" customFormat="1" ht="15"/>
    <row r="4641" customFormat="1" ht="15"/>
    <row r="4642" customFormat="1" ht="15"/>
    <row r="4643" customFormat="1" ht="15"/>
    <row r="4644" customFormat="1" ht="15"/>
    <row r="4645" customFormat="1" ht="15"/>
    <row r="4646" customFormat="1" ht="15"/>
    <row r="4647" customFormat="1" ht="15"/>
    <row r="4648" customFormat="1" ht="15"/>
    <row r="4649" customFormat="1" ht="15"/>
    <row r="4650" customFormat="1" ht="15"/>
    <row r="4651" customFormat="1" ht="15"/>
    <row r="4652" customFormat="1" ht="15"/>
    <row r="4653" customFormat="1" ht="15"/>
    <row r="4654" customFormat="1" ht="15"/>
    <row r="4655" customFormat="1" ht="15"/>
    <row r="4656" customFormat="1" ht="15"/>
    <row r="4657" customFormat="1" ht="15"/>
    <row r="4658" customFormat="1" ht="15"/>
    <row r="4659" customFormat="1" ht="15"/>
    <row r="4660" customFormat="1" ht="15"/>
    <row r="4661" customFormat="1" ht="15"/>
    <row r="4662" customFormat="1" ht="15"/>
    <row r="4663" customFormat="1" ht="15"/>
    <row r="4664" customFormat="1" ht="15"/>
    <row r="4665" customFormat="1" ht="15"/>
    <row r="4666" customFormat="1" ht="15"/>
    <row r="4667" customFormat="1" ht="15"/>
    <row r="4668" customFormat="1" ht="15"/>
    <row r="4669" customFormat="1" ht="15"/>
    <row r="4670" customFormat="1" ht="15"/>
    <row r="4671" customFormat="1" ht="15"/>
    <row r="4672" customFormat="1" ht="15"/>
    <row r="4673" customFormat="1" ht="15"/>
    <row r="4674" customFormat="1" ht="15"/>
    <row r="4675" customFormat="1" ht="15"/>
    <row r="4676" customFormat="1" ht="15"/>
    <row r="4677" customFormat="1" ht="15"/>
    <row r="4678" customFormat="1" ht="15"/>
    <row r="4679" customFormat="1" ht="15"/>
    <row r="4680" customFormat="1" ht="15"/>
    <row r="4681" customFormat="1" ht="15"/>
    <row r="4682" customFormat="1" ht="15"/>
    <row r="4683" customFormat="1" ht="15"/>
    <row r="4684" customFormat="1" ht="15"/>
    <row r="4685" customFormat="1" ht="15"/>
    <row r="4686" customFormat="1" ht="15"/>
    <row r="4687" customFormat="1" ht="15"/>
  </sheetData>
  <mergeCells count="6">
    <mergeCell ref="G1:H1"/>
    <mergeCell ref="E2:I2"/>
    <mergeCell ref="A2:A3"/>
    <mergeCell ref="B2:B3"/>
    <mergeCell ref="C2:C3"/>
    <mergeCell ref="D2:D3"/>
  </mergeCells>
  <phoneticPr fontId="36" type="noConversion"/>
  <hyperlinks>
    <hyperlink ref="I1" location="首页!A1" display="返回首页" xr:uid="{00000000-0004-0000-0100-000000000000}"/>
    <hyperlink ref="G1" location="注意事项及免责声明!A1" display="注意事项及免责声明" xr:uid="{00000000-0004-0000-0100-000001000000}"/>
  </hyperlinks>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H59205"/>
  <sheetViews>
    <sheetView tabSelected="1" zoomScale="70" zoomScaleNormal="70" workbookViewId="0">
      <pane xSplit="3" ySplit="4" topLeftCell="D5" activePane="bottomRight" state="frozen"/>
      <selection pane="topRight" activeCell="E1" sqref="E1"/>
      <selection pane="bottomLeft" activeCell="A5" sqref="A5"/>
      <selection pane="bottomRight" activeCell="D6" sqref="D6"/>
    </sheetView>
  </sheetViews>
  <sheetFormatPr defaultColWidth="9" defaultRowHeight="14.25"/>
  <cols>
    <col min="1" max="1" width="40.42578125" style="13" customWidth="1"/>
    <col min="2" max="2" width="30.42578125" style="11" customWidth="1"/>
    <col min="3" max="3" width="20" style="11" customWidth="1"/>
    <col min="4" max="4" width="33.7109375" style="11" customWidth="1"/>
    <col min="5" max="5" width="7.7109375" style="12" customWidth="1"/>
    <col min="6" max="6" width="10.85546875" style="10" customWidth="1"/>
    <col min="7" max="7" width="16.7109375" style="10" customWidth="1"/>
    <col min="8" max="8" width="10.42578125" style="10" customWidth="1"/>
    <col min="9" max="9" width="11.5703125" style="10" customWidth="1"/>
    <col min="10" max="10" width="13.85546875" style="10" customWidth="1"/>
    <col min="11" max="11" width="9.42578125" style="10" customWidth="1"/>
    <col min="12" max="12" width="10.7109375" style="10" customWidth="1"/>
    <col min="13" max="13" width="11.42578125" style="13" customWidth="1"/>
    <col min="14" max="19" width="11.42578125" style="10" customWidth="1"/>
    <col min="20" max="23" width="14.5703125" style="10" customWidth="1"/>
    <col min="24" max="25" width="11.5703125" style="10" customWidth="1"/>
    <col min="26" max="26" width="13.85546875" style="10" customWidth="1"/>
    <col min="27" max="27" width="15.42578125" style="123" customWidth="1"/>
    <col min="28" max="28" width="12.28515625" style="10" customWidth="1"/>
    <col min="29" max="29" width="13.42578125" style="10" bestFit="1" customWidth="1"/>
    <col min="30" max="31" width="14.42578125" style="14" customWidth="1"/>
    <col min="32" max="32" width="20.7109375" style="14" customWidth="1"/>
    <col min="33" max="33" width="16.140625" style="13" customWidth="1"/>
    <col min="34" max="34" width="18" style="13" customWidth="1"/>
    <col min="35" max="16384" width="9" style="130"/>
  </cols>
  <sheetData>
    <row r="1" spans="1:34" s="129" customFormat="1" ht="61.5" customHeight="1">
      <c r="A1" s="29"/>
      <c r="B1" s="154"/>
      <c r="C1" s="155"/>
      <c r="D1" s="156" t="s">
        <v>8239</v>
      </c>
      <c r="E1" s="29"/>
      <c r="F1" s="29"/>
      <c r="G1" s="28"/>
      <c r="H1" s="28"/>
      <c r="I1" s="28"/>
      <c r="J1" s="28"/>
      <c r="K1" s="28"/>
      <c r="L1" s="28"/>
      <c r="M1" s="28"/>
      <c r="N1" s="30"/>
      <c r="O1" s="9"/>
      <c r="P1" s="163" t="s">
        <v>12435</v>
      </c>
      <c r="Q1" s="163"/>
      <c r="R1" s="163"/>
      <c r="S1" s="163"/>
      <c r="T1" s="30"/>
      <c r="U1" s="30"/>
      <c r="V1" s="30"/>
      <c r="W1" s="30"/>
      <c r="X1" s="30"/>
      <c r="Y1" s="30"/>
      <c r="Z1" s="9"/>
      <c r="AA1" s="144"/>
      <c r="AB1" s="17"/>
      <c r="AC1" s="17"/>
      <c r="AD1" s="18"/>
      <c r="AE1" s="125" t="s">
        <v>12547</v>
      </c>
      <c r="AF1" s="146"/>
      <c r="AG1" s="16"/>
      <c r="AH1" s="16"/>
    </row>
    <row r="2" spans="1:34" ht="33" hidden="1" customHeight="1">
      <c r="A2" s="33" t="e" cm="1">
        <f t="array" aca="1" ref="A2" ca="1">_xll.BQL(C2,"fund_mgmt_company")</f>
        <v>#NAME?</v>
      </c>
      <c r="B2" s="32" t="e">
        <f ca="1">_xll.BDP(C2,"name_chinese_simplified")</f>
        <v>#NAME?</v>
      </c>
      <c r="C2" s="33"/>
      <c r="D2" s="33" t="e" cm="1">
        <f t="array" aca="1" ref="D2" ca="1">_xll.BQL(C2,"long_comp_name")</f>
        <v>#NAME?</v>
      </c>
      <c r="E2" s="31" t="e" cm="1">
        <f t="array" aca="1" ref="E2" ca="1">_xll.BQL(C2,"NAV_crncy")</f>
        <v>#NAME?</v>
      </c>
      <c r="F2" s="35" t="e">
        <f ca="1">VLOOKUP(C2,Category!A:E,4,0)</f>
        <v>#N/A</v>
      </c>
      <c r="G2" s="36" t="e">
        <f ca="1">VLOOKUP(C2,Category!A:E,5,0)</f>
        <v>#N/A</v>
      </c>
      <c r="H2" s="36"/>
      <c r="I2" s="36"/>
      <c r="J2" s="36"/>
      <c r="K2" s="36"/>
      <c r="L2" s="33" t="e" cm="1">
        <f t="array" aca="1" ref="L2" ca="1">_xll.BQL(C2,"dividend_yield")</f>
        <v>#NAME?</v>
      </c>
      <c r="M2" s="143" t="e" cm="1">
        <f t="array" aca="1" ref="M2" ca="1">_xll.BQL(C2,"total_return(calc_interval=range(-1m, 0d))")*100</f>
        <v>#NAME?</v>
      </c>
      <c r="N2" s="143" t="e" cm="1">
        <f t="array" aca="1" ref="N2" ca="1">_xll.BQL(C2,"total_return(calc_interval=range(-1y, 0d))")*100</f>
        <v>#NAME?</v>
      </c>
      <c r="O2" s="143" t="e" cm="1">
        <f t="array" aca="1" ref="O2" ca="1">_xll.BQL(C2,"ann_total_return(calc_interval=range(-3y, 0d))")*100</f>
        <v>#NAME?</v>
      </c>
      <c r="P2" s="143" t="e" cm="1">
        <f t="array" aca="1" ref="P2" ca="1">_xll.BQL(C2,"ann_total_return(calc_interval=range(-5y, 0d))")*100</f>
        <v>#NAME?</v>
      </c>
      <c r="Q2" s="143" t="e" cm="1">
        <f t="array" aca="1" ref="Q2" ca="1">_xll.BQL(C2, "total_return(calc_interval=range(2025-01-01, 2025-12-31))")*100</f>
        <v>#NAME?</v>
      </c>
      <c r="R2" s="143" t="e" cm="1">
        <f t="array" aca="1" ref="R2" ca="1">_xll.BQL(C2, "total_return(calc_interval=range(2024-01-01, 2024-12-31))")*100</f>
        <v>#NAME?</v>
      </c>
      <c r="S2" s="33" t="e" cm="1">
        <f t="array" aca="1" ref="S2" ca="1">_xll.BQL(C2, "total_return(calc_interval=range(2023-01-01, 2023-12-31))")*100</f>
        <v>#NAME?</v>
      </c>
      <c r="T2" s="33" t="e" cm="1">
        <f t="array" aca="1" ref="T2" ca="1">_xll.BQL(C2,"max_drawdown(calc_interval=range(-3y, 0d))")*100</f>
        <v>#NAME?</v>
      </c>
      <c r="U2" s="33" t="e" cm="1">
        <f t="array" aca="1" ref="U2" ca="1">_xll.BQL(C2,"max_drawdown(calc_interval=range(-5y, 0d))")*100</f>
        <v>#NAME?</v>
      </c>
      <c r="V2" s="32" t="e" cm="1">
        <f t="array" aca="1" ref="V2" ca="1">_xll.BQL(C2,"volatility(calc_interval=range(-3y, 0d),per=m)")*100</f>
        <v>#NAME?</v>
      </c>
      <c r="W2" s="32" t="e" cm="1">
        <f t="array" aca="1" ref="W2" ca="1">_xll.BQL(C2,"volatility(calc_interval=range(-5y, 0d),per=m)")*100</f>
        <v>#NAME?</v>
      </c>
      <c r="X2" s="33" t="e" cm="1">
        <f t="array" aca="1" ref="X2" ca="1">_xll.BQL($C2,"SHARPE_RATIO(CALC_INTERVAL=range(start=2022-07-30,end=2025-07-30,frqStep=1,frq=D))")</f>
        <v>#NAME?</v>
      </c>
      <c r="Y2" s="33" t="e" cm="1">
        <f t="array" aca="1" ref="Y2" ca="1">_xll.BQL($C2,"SHARPE_RATIO(CALC_INTERVAL=range(start=2020-07-30,end=2025-07-30,frqStep=1,frq=D))")</f>
        <v>#NAME?</v>
      </c>
      <c r="Z2" s="33" t="e">
        <f ca="1">_xll.BDP(C2,"FUND_INCEPT_DT")</f>
        <v>#NAME?</v>
      </c>
      <c r="AA2" s="145" t="e">
        <f ca="1">_xll.BDP(C2,"FUND_TOTAL_ASSETS")</f>
        <v>#NAME?</v>
      </c>
      <c r="AB2" s="33" t="e">
        <f ca="1">_xll.BDP(C2,"FUND_TOTAL_ASSETS_CRNCY")</f>
        <v>#NAME?</v>
      </c>
      <c r="AC2" s="34" t="e">
        <f ca="1">_xll.BDP(C2,"Fund_NAV_dt")</f>
        <v>#NAME?</v>
      </c>
      <c r="AD2" s="37"/>
      <c r="AE2" s="37"/>
      <c r="AF2" s="126" t="str">
        <f>_xlfn.XLOOKUP(C2,'[1]Authorized Fund'!$G:$G,'[1]Authorized Fund'!$AB:$AB)</f>
        <v>以实际交易渠道为准</v>
      </c>
      <c r="AG2" s="33" t="str">
        <f>_xlfn.XLOOKUP(C2,'[1]Authorized Fund'!$G:$G,'[1]Authorized Fund'!$Y:$Y)</f>
        <v xml:space="preserve">Cut off Time (JMC) </v>
      </c>
      <c r="AH2" s="38"/>
    </row>
    <row r="3" spans="1:34" s="131" customFormat="1" ht="30" customHeight="1">
      <c r="A3" s="160" t="s">
        <v>8235</v>
      </c>
      <c r="B3" s="160"/>
      <c r="C3" s="160"/>
      <c r="D3" s="160"/>
      <c r="E3" s="161"/>
      <c r="F3" s="162" t="s">
        <v>93</v>
      </c>
      <c r="G3" s="160"/>
      <c r="H3" s="160"/>
      <c r="I3" s="160"/>
      <c r="J3" s="160"/>
      <c r="K3" s="138"/>
      <c r="L3" s="164" t="s">
        <v>94</v>
      </c>
      <c r="M3" s="164"/>
      <c r="N3" s="164"/>
      <c r="O3" s="164"/>
      <c r="P3" s="164"/>
      <c r="Q3" s="164"/>
      <c r="R3" s="164"/>
      <c r="S3" s="164"/>
      <c r="T3" s="166" t="s">
        <v>95</v>
      </c>
      <c r="U3" s="164"/>
      <c r="V3" s="164"/>
      <c r="W3" s="164"/>
      <c r="X3" s="164"/>
      <c r="Y3" s="164"/>
      <c r="Z3" s="164" t="s">
        <v>96</v>
      </c>
      <c r="AA3" s="164"/>
      <c r="AB3" s="164"/>
      <c r="AC3" s="128"/>
      <c r="AD3" s="165"/>
      <c r="AE3" s="165"/>
      <c r="AF3" s="165"/>
      <c r="AG3" s="165"/>
      <c r="AH3" s="165"/>
    </row>
    <row r="4" spans="1:34" s="132" customFormat="1" ht="30" customHeight="1">
      <c r="A4" s="82" t="s">
        <v>100</v>
      </c>
      <c r="B4" s="82" t="s">
        <v>98</v>
      </c>
      <c r="C4" s="82" t="s">
        <v>97</v>
      </c>
      <c r="D4" s="82" t="s">
        <v>99</v>
      </c>
      <c r="E4" s="82" t="s">
        <v>8263</v>
      </c>
      <c r="F4" s="82" t="s">
        <v>45</v>
      </c>
      <c r="G4" s="82" t="s">
        <v>101</v>
      </c>
      <c r="H4" s="82" t="s">
        <v>8232</v>
      </c>
      <c r="I4" s="82" t="s">
        <v>8233</v>
      </c>
      <c r="J4" s="82" t="s">
        <v>8234</v>
      </c>
      <c r="K4" s="82" t="s">
        <v>12874</v>
      </c>
      <c r="L4" s="82" t="s">
        <v>114</v>
      </c>
      <c r="M4" s="82" t="s">
        <v>102</v>
      </c>
      <c r="N4" s="82" t="s">
        <v>103</v>
      </c>
      <c r="O4" s="82" t="s">
        <v>104</v>
      </c>
      <c r="P4" s="82" t="s">
        <v>105</v>
      </c>
      <c r="Q4" s="82" t="s">
        <v>13166</v>
      </c>
      <c r="R4" s="82" t="s">
        <v>13150</v>
      </c>
      <c r="S4" s="82" t="s">
        <v>8231</v>
      </c>
      <c r="T4" s="82" t="s">
        <v>106</v>
      </c>
      <c r="U4" s="82" t="s">
        <v>107</v>
      </c>
      <c r="V4" s="82" t="s">
        <v>108</v>
      </c>
      <c r="W4" s="82" t="s">
        <v>109</v>
      </c>
      <c r="X4" s="82" t="s">
        <v>110</v>
      </c>
      <c r="Y4" s="82" t="s">
        <v>111</v>
      </c>
      <c r="Z4" s="82" t="s">
        <v>112</v>
      </c>
      <c r="AA4" s="82" t="s">
        <v>113</v>
      </c>
      <c r="AB4" s="134" t="s">
        <v>14457</v>
      </c>
      <c r="AC4" s="157" t="s">
        <v>12824</v>
      </c>
      <c r="AD4" s="82" t="s">
        <v>8236</v>
      </c>
      <c r="AE4" s="158" t="s">
        <v>12546</v>
      </c>
      <c r="AF4" s="158" t="s">
        <v>8238</v>
      </c>
      <c r="AG4" s="82" t="s">
        <v>8277</v>
      </c>
      <c r="AH4" s="159" t="s">
        <v>8278</v>
      </c>
    </row>
    <row r="5" spans="1:34" s="133" customFormat="1" ht="28.5">
      <c r="A5" s="33" t="s">
        <v>12443</v>
      </c>
      <c r="B5" s="32" t="s">
        <v>13167</v>
      </c>
      <c r="C5" s="33" t="s">
        <v>12400</v>
      </c>
      <c r="D5" s="33" t="s">
        <v>13168</v>
      </c>
      <c r="E5" s="33" t="s">
        <v>12455</v>
      </c>
      <c r="F5" s="35" t="s">
        <v>422</v>
      </c>
      <c r="G5" s="36" t="s">
        <v>13124</v>
      </c>
      <c r="H5" s="117">
        <v>3</v>
      </c>
      <c r="I5" s="36" t="s">
        <v>12346</v>
      </c>
      <c r="J5" s="36" t="s">
        <v>12346</v>
      </c>
      <c r="K5" s="36" t="s">
        <v>12346</v>
      </c>
      <c r="L5" s="33">
        <v>5.1426203439394302E-2</v>
      </c>
      <c r="M5" s="174">
        <v>0.54868083119310462</v>
      </c>
      <c r="N5" s="174">
        <v>5.2331538813569445</v>
      </c>
      <c r="O5" s="174">
        <v>4.4370018019276092</v>
      </c>
      <c r="P5" s="174">
        <v>1.3933680598939402</v>
      </c>
      <c r="Q5" s="175">
        <v>3.6409163292981495</v>
      </c>
      <c r="R5" s="175">
        <v>6.3163389831137007</v>
      </c>
      <c r="S5" s="33">
        <v>2.0772288052385735</v>
      </c>
      <c r="T5" s="33">
        <v>-1.7144276968126704</v>
      </c>
      <c r="U5" s="33">
        <v>-10.496714817873231</v>
      </c>
      <c r="V5" s="32">
        <v>2.1168001717477285</v>
      </c>
      <c r="W5" s="32">
        <v>2.8297996437361932</v>
      </c>
      <c r="X5" s="33">
        <v>0.77991960000000005</v>
      </c>
      <c r="Y5" s="33">
        <v>-0.38950570000000001</v>
      </c>
      <c r="Z5" s="141">
        <v>43292</v>
      </c>
      <c r="AA5" s="33">
        <v>12242.04678262</v>
      </c>
      <c r="AB5" s="33" t="s">
        <v>12449</v>
      </c>
      <c r="AC5" s="33" t="s">
        <v>13169</v>
      </c>
      <c r="AD5" s="126" t="s">
        <v>8237</v>
      </c>
      <c r="AE5" s="126" t="s">
        <v>13170</v>
      </c>
      <c r="AF5" s="126" t="s">
        <v>13171</v>
      </c>
      <c r="AG5" s="33" t="s">
        <v>13172</v>
      </c>
      <c r="AH5" s="33" t="s">
        <v>13172</v>
      </c>
    </row>
    <row r="6" spans="1:34" s="133" customFormat="1" ht="28.5">
      <c r="A6" s="40" t="s">
        <v>12443</v>
      </c>
      <c r="B6" s="39" t="s">
        <v>13173</v>
      </c>
      <c r="C6" s="39" t="s">
        <v>12401</v>
      </c>
      <c r="D6" s="40" t="s">
        <v>13174</v>
      </c>
      <c r="E6" s="40" t="s">
        <v>12447</v>
      </c>
      <c r="F6" s="41" t="s">
        <v>422</v>
      </c>
      <c r="G6" s="40" t="s">
        <v>13124</v>
      </c>
      <c r="H6" s="42">
        <v>3</v>
      </c>
      <c r="I6" s="40" t="s">
        <v>12346</v>
      </c>
      <c r="J6" s="40" t="s">
        <v>12346</v>
      </c>
      <c r="K6" s="42" t="s">
        <v>12346</v>
      </c>
      <c r="L6" s="40">
        <v>4.0830506903678947E-2</v>
      </c>
      <c r="M6" s="40">
        <v>1.4690451206716082</v>
      </c>
      <c r="N6" s="40">
        <v>11.972353548115656</v>
      </c>
      <c r="O6" s="40">
        <v>6.0445646457539359</v>
      </c>
      <c r="P6" s="40">
        <v>0.13586320264689089</v>
      </c>
      <c r="Q6" s="153">
        <v>8.8503750998836672</v>
      </c>
      <c r="R6" s="153">
        <v>3.5577768134924526</v>
      </c>
      <c r="S6" s="40">
        <v>-0.96045246980137611</v>
      </c>
      <c r="T6" s="40">
        <v>-4.700327893764511</v>
      </c>
      <c r="U6" s="40">
        <v>-21.472583828860436</v>
      </c>
      <c r="V6" s="40">
        <v>4.9134642034464155</v>
      </c>
      <c r="W6" s="40">
        <v>6.6557673218720099</v>
      </c>
      <c r="X6" s="40">
        <v>1.7928340000000001E-2</v>
      </c>
      <c r="Y6" s="40">
        <v>-0.429336</v>
      </c>
      <c r="Z6" s="142">
        <v>40858</v>
      </c>
      <c r="AA6" s="40">
        <v>12242.04678262</v>
      </c>
      <c r="AB6" s="40" t="s">
        <v>12449</v>
      </c>
      <c r="AC6" s="40" t="s">
        <v>13169</v>
      </c>
      <c r="AD6" s="42" t="s">
        <v>8237</v>
      </c>
      <c r="AE6" s="42" t="s">
        <v>13170</v>
      </c>
      <c r="AF6" s="42" t="s">
        <v>13175</v>
      </c>
      <c r="AG6" s="42" t="s">
        <v>13172</v>
      </c>
      <c r="AH6" s="42" t="s">
        <v>13172</v>
      </c>
    </row>
    <row r="7" spans="1:34" s="133" customFormat="1" ht="42.75">
      <c r="A7" s="33" t="s">
        <v>12443</v>
      </c>
      <c r="B7" s="32" t="s">
        <v>13176</v>
      </c>
      <c r="C7" s="33" t="s">
        <v>12402</v>
      </c>
      <c r="D7" s="33" t="s">
        <v>13177</v>
      </c>
      <c r="E7" s="33" t="s">
        <v>12447</v>
      </c>
      <c r="F7" s="35" t="s">
        <v>422</v>
      </c>
      <c r="G7" s="36" t="s">
        <v>13124</v>
      </c>
      <c r="H7" s="117">
        <v>3</v>
      </c>
      <c r="I7" s="36" t="s">
        <v>12346</v>
      </c>
      <c r="J7" s="36" t="s">
        <v>12346</v>
      </c>
      <c r="K7" s="36" t="s">
        <v>12346</v>
      </c>
      <c r="L7" s="33">
        <v>4.9712312149507679E-2</v>
      </c>
      <c r="M7" s="174">
        <v>0.69524913093854668</v>
      </c>
      <c r="N7" s="174">
        <v>7.6874590898585948</v>
      </c>
      <c r="O7" s="174">
        <v>6.8366452826540636</v>
      </c>
      <c r="P7" s="174">
        <v>2.4775392526852347</v>
      </c>
      <c r="Q7" s="175">
        <v>5.9228626870986512</v>
      </c>
      <c r="R7" s="175">
        <v>8.975393374658335</v>
      </c>
      <c r="S7" s="33">
        <v>4.3908053392453406</v>
      </c>
      <c r="T7" s="33">
        <v>-1.5185391695896278</v>
      </c>
      <c r="U7" s="33">
        <v>-12.478217206935582</v>
      </c>
      <c r="V7" s="32">
        <v>2.1959666173211461</v>
      </c>
      <c r="W7" s="32">
        <v>3.1972340167668643</v>
      </c>
      <c r="X7" s="33">
        <v>0.83807160000000003</v>
      </c>
      <c r="Y7" s="33">
        <v>-0.31026009999999998</v>
      </c>
      <c r="Z7" s="141">
        <v>43285</v>
      </c>
      <c r="AA7" s="33">
        <v>12242.04678262</v>
      </c>
      <c r="AB7" s="33" t="s">
        <v>12449</v>
      </c>
      <c r="AC7" s="33" t="s">
        <v>13169</v>
      </c>
      <c r="AD7" s="126" t="s">
        <v>8237</v>
      </c>
      <c r="AE7" s="126" t="s">
        <v>13170</v>
      </c>
      <c r="AF7" s="126" t="s">
        <v>13175</v>
      </c>
      <c r="AG7" s="33" t="s">
        <v>13172</v>
      </c>
      <c r="AH7" s="33" t="s">
        <v>13172</v>
      </c>
    </row>
    <row r="8" spans="1:34" s="133" customFormat="1" ht="28.5">
      <c r="A8" s="40" t="s">
        <v>12978</v>
      </c>
      <c r="B8" s="39" t="s">
        <v>13178</v>
      </c>
      <c r="C8" s="39" t="s">
        <v>12878</v>
      </c>
      <c r="D8" s="40" t="s">
        <v>13179</v>
      </c>
      <c r="E8" s="40" t="s">
        <v>12447</v>
      </c>
      <c r="F8" s="41" t="s">
        <v>422</v>
      </c>
      <c r="G8" s="40" t="s">
        <v>13124</v>
      </c>
      <c r="H8" s="42">
        <v>4</v>
      </c>
      <c r="I8" s="40" t="s">
        <v>12346</v>
      </c>
      <c r="J8" s="40" t="s">
        <v>12346</v>
      </c>
      <c r="K8" s="42" t="s">
        <v>12551</v>
      </c>
      <c r="L8" s="40" t="e">
        <v>#N/A</v>
      </c>
      <c r="M8" s="40">
        <v>1.3947847180108663</v>
      </c>
      <c r="N8" s="40">
        <v>8.0801551389785722</v>
      </c>
      <c r="O8" s="40">
        <v>4.5632163180371998</v>
      </c>
      <c r="P8" s="40">
        <v>7.355384573193291E-2</v>
      </c>
      <c r="Q8" s="153">
        <v>6.442670215125279</v>
      </c>
      <c r="R8" s="153">
        <v>2.6411657559199719</v>
      </c>
      <c r="S8" s="40">
        <v>-0.63276836158195904</v>
      </c>
      <c r="T8" s="40">
        <v>-5.0705420600402729</v>
      </c>
      <c r="U8" s="40">
        <v>-17.388700339389107</v>
      </c>
      <c r="V8" s="40">
        <v>4.2518556310482918</v>
      </c>
      <c r="W8" s="40">
        <v>6.0766611396293726</v>
      </c>
      <c r="X8" s="40">
        <v>-0.26932400000000001</v>
      </c>
      <c r="Y8" s="40">
        <v>-0.70878890000000006</v>
      </c>
      <c r="Z8" s="142">
        <v>41834</v>
      </c>
      <c r="AA8" s="40">
        <v>700.04443385000002</v>
      </c>
      <c r="AB8" s="40" t="s">
        <v>12449</v>
      </c>
      <c r="AC8" s="40" t="s">
        <v>13169</v>
      </c>
      <c r="AD8" s="42" t="s">
        <v>8237</v>
      </c>
      <c r="AE8" s="42" t="s">
        <v>13180</v>
      </c>
      <c r="AF8" s="42" t="s">
        <v>13181</v>
      </c>
      <c r="AG8" s="42" t="s">
        <v>13181</v>
      </c>
      <c r="AH8" s="42" t="s">
        <v>13181</v>
      </c>
    </row>
    <row r="9" spans="1:34" s="133" customFormat="1" ht="28.5">
      <c r="A9" s="33" t="s">
        <v>12982</v>
      </c>
      <c r="B9" s="32" t="s">
        <v>13182</v>
      </c>
      <c r="C9" s="33" t="s">
        <v>12926</v>
      </c>
      <c r="D9" s="33" t="s">
        <v>13183</v>
      </c>
      <c r="E9" s="33" t="s">
        <v>12449</v>
      </c>
      <c r="F9" s="35" t="s">
        <v>381</v>
      </c>
      <c r="G9" s="36" t="s">
        <v>12434</v>
      </c>
      <c r="H9" s="117">
        <v>4</v>
      </c>
      <c r="I9" s="36" t="s">
        <v>12346</v>
      </c>
      <c r="J9" s="36" t="s">
        <v>12346</v>
      </c>
      <c r="K9" s="36" t="s">
        <v>12346</v>
      </c>
      <c r="L9" s="33" t="e">
        <v>#N/A</v>
      </c>
      <c r="M9" s="151">
        <v>5.8825428599102558</v>
      </c>
      <c r="N9" s="151">
        <v>161.25749337794525</v>
      </c>
      <c r="O9" s="151">
        <v>37.152471702063394</v>
      </c>
      <c r="P9" s="151">
        <v>15.02634848799207</v>
      </c>
      <c r="Q9" s="152">
        <v>96.304926764314501</v>
      </c>
      <c r="R9" s="152">
        <v>13.27727986695011</v>
      </c>
      <c r="S9" s="33">
        <v>-15.752307485655914</v>
      </c>
      <c r="T9" s="33">
        <v>-38.104043188984761</v>
      </c>
      <c r="U9" s="33">
        <v>-54.633349467570127</v>
      </c>
      <c r="V9" s="32">
        <v>31.915472150467178</v>
      </c>
      <c r="W9" s="32">
        <v>30.480801892513188</v>
      </c>
      <c r="X9" s="33">
        <v>1.1763159999999999</v>
      </c>
      <c r="Y9" s="33">
        <v>0.58764570000000005</v>
      </c>
      <c r="Z9" s="141">
        <v>42209</v>
      </c>
      <c r="AA9" s="33">
        <v>10765.91411342</v>
      </c>
      <c r="AB9" s="33" t="s">
        <v>12449</v>
      </c>
      <c r="AC9" s="33" t="s">
        <v>13169</v>
      </c>
      <c r="AD9" s="126" t="s">
        <v>8237</v>
      </c>
      <c r="AE9" s="126" t="s">
        <v>13170</v>
      </c>
      <c r="AF9" s="126" t="s">
        <v>13184</v>
      </c>
      <c r="AG9" s="33" t="s">
        <v>13172</v>
      </c>
      <c r="AH9" s="33" t="s">
        <v>13172</v>
      </c>
    </row>
    <row r="10" spans="1:34" s="133" customFormat="1" ht="28.5">
      <c r="A10" s="40" t="s">
        <v>12982</v>
      </c>
      <c r="B10" s="39" t="s">
        <v>13185</v>
      </c>
      <c r="C10" s="39" t="s">
        <v>12928</v>
      </c>
      <c r="D10" s="40" t="s">
        <v>13186</v>
      </c>
      <c r="E10" s="40" t="s">
        <v>12449</v>
      </c>
      <c r="F10" s="41" t="s">
        <v>381</v>
      </c>
      <c r="G10" s="40" t="s">
        <v>12550</v>
      </c>
      <c r="H10" s="42">
        <v>4</v>
      </c>
      <c r="I10" s="40" t="s">
        <v>12346</v>
      </c>
      <c r="J10" s="40" t="s">
        <v>12346</v>
      </c>
      <c r="K10" s="42" t="s">
        <v>12346</v>
      </c>
      <c r="L10" s="40" t="e">
        <v>#N/A</v>
      </c>
      <c r="M10" s="40">
        <v>-7.267067410905959</v>
      </c>
      <c r="N10" s="40">
        <v>2.9800929789007835</v>
      </c>
      <c r="O10" s="40">
        <v>2.5239591660223715</v>
      </c>
      <c r="P10" s="40">
        <v>-1.9749968575623944</v>
      </c>
      <c r="Q10" s="153">
        <v>11.058908565233017</v>
      </c>
      <c r="R10" s="153">
        <v>7.5213893500192031</v>
      </c>
      <c r="S10" s="40">
        <v>-2.943002607723666</v>
      </c>
      <c r="T10" s="40">
        <v>-13.424280637395436</v>
      </c>
      <c r="U10" s="40">
        <v>-29.284946360798347</v>
      </c>
      <c r="V10" s="40">
        <v>10.331279900284356</v>
      </c>
      <c r="W10" s="40">
        <v>12.010640250701622</v>
      </c>
      <c r="X10" s="40">
        <v>0.24693309999999999</v>
      </c>
      <c r="Y10" s="40">
        <v>-0.15767529999999999</v>
      </c>
      <c r="Z10" s="142">
        <v>42209</v>
      </c>
      <c r="AA10" s="40">
        <v>685.44081735999998</v>
      </c>
      <c r="AB10" s="40" t="s">
        <v>12449</v>
      </c>
      <c r="AC10" s="40" t="s">
        <v>13169</v>
      </c>
      <c r="AD10" s="42" t="s">
        <v>8237</v>
      </c>
      <c r="AE10" s="42" t="s">
        <v>13170</v>
      </c>
      <c r="AF10" s="42" t="s">
        <v>13184</v>
      </c>
      <c r="AG10" s="42" t="s">
        <v>13172</v>
      </c>
      <c r="AH10" s="42" t="s">
        <v>13172</v>
      </c>
    </row>
    <row r="11" spans="1:34" s="133" customFormat="1" ht="28.5">
      <c r="A11" s="33" t="s">
        <v>12982</v>
      </c>
      <c r="B11" s="32" t="s">
        <v>13187</v>
      </c>
      <c r="C11" s="33" t="s">
        <v>12930</v>
      </c>
      <c r="D11" s="33" t="s">
        <v>13188</v>
      </c>
      <c r="E11" s="33" t="s">
        <v>12449</v>
      </c>
      <c r="F11" s="35" t="s">
        <v>381</v>
      </c>
      <c r="G11" s="36" t="s">
        <v>12550</v>
      </c>
      <c r="H11" s="117">
        <v>4</v>
      </c>
      <c r="I11" s="36" t="s">
        <v>12346</v>
      </c>
      <c r="J11" s="36" t="s">
        <v>12346</v>
      </c>
      <c r="K11" s="36" t="s">
        <v>12346</v>
      </c>
      <c r="L11" s="33" t="e">
        <v>#N/A</v>
      </c>
      <c r="M11" s="174">
        <v>-11.713763351188389</v>
      </c>
      <c r="N11" s="174">
        <v>32.605867899985455</v>
      </c>
      <c r="O11" s="174">
        <v>3.2521354363350241</v>
      </c>
      <c r="P11" s="174">
        <v>-7.1016057122897376</v>
      </c>
      <c r="Q11" s="175">
        <v>32.166301969365449</v>
      </c>
      <c r="R11" s="175">
        <v>-7.5070447340614415</v>
      </c>
      <c r="S11" s="33">
        <v>-20.794384404211741</v>
      </c>
      <c r="T11" s="33">
        <v>-32.311815427639303</v>
      </c>
      <c r="U11" s="33">
        <v>-65.606867969212601</v>
      </c>
      <c r="V11" s="32">
        <v>23.298482563252261</v>
      </c>
      <c r="W11" s="32">
        <v>23.912930819650686</v>
      </c>
      <c r="X11" s="33">
        <v>0.31973570000000001</v>
      </c>
      <c r="Y11" s="33">
        <v>-0.10756010000000001</v>
      </c>
      <c r="Z11" s="141">
        <v>42209</v>
      </c>
      <c r="AA11" s="33">
        <v>443.56983094999998</v>
      </c>
      <c r="AB11" s="33" t="s">
        <v>12449</v>
      </c>
      <c r="AC11" s="33" t="s">
        <v>13169</v>
      </c>
      <c r="AD11" s="126" t="s">
        <v>8237</v>
      </c>
      <c r="AE11" s="126" t="s">
        <v>13170</v>
      </c>
      <c r="AF11" s="126" t="s">
        <v>13184</v>
      </c>
      <c r="AG11" s="33" t="s">
        <v>13172</v>
      </c>
      <c r="AH11" s="33" t="s">
        <v>13172</v>
      </c>
    </row>
    <row r="12" spans="1:34" s="133" customFormat="1" ht="28.5">
      <c r="A12" s="40" t="s">
        <v>12440</v>
      </c>
      <c r="B12" s="39" t="s">
        <v>13189</v>
      </c>
      <c r="C12" s="39" t="s">
        <v>12378</v>
      </c>
      <c r="D12" s="40" t="s">
        <v>13190</v>
      </c>
      <c r="E12" s="40" t="s">
        <v>12447</v>
      </c>
      <c r="F12" s="41" t="s">
        <v>117</v>
      </c>
      <c r="G12" s="40" t="s">
        <v>13096</v>
      </c>
      <c r="H12" s="42">
        <v>4</v>
      </c>
      <c r="I12" s="40" t="s">
        <v>12346</v>
      </c>
      <c r="J12" s="40" t="s">
        <v>12346</v>
      </c>
      <c r="K12" s="42" t="s">
        <v>12346</v>
      </c>
      <c r="L12" s="40" t="e">
        <v>#N/A</v>
      </c>
      <c r="M12" s="40">
        <v>8.1393901680150158</v>
      </c>
      <c r="N12" s="40">
        <v>37.898746230756821</v>
      </c>
      <c r="O12" s="40">
        <v>26.096172986336196</v>
      </c>
      <c r="P12" s="40">
        <v>14.601292653828191</v>
      </c>
      <c r="Q12" s="153">
        <v>24.954250540675371</v>
      </c>
      <c r="R12" s="153">
        <v>18.256772673733824</v>
      </c>
      <c r="S12" s="40">
        <v>42.203856749311285</v>
      </c>
      <c r="T12" s="40">
        <v>-21.754004042917142</v>
      </c>
      <c r="U12" s="40">
        <v>-29.728020240354191</v>
      </c>
      <c r="V12" s="40">
        <v>17.381237297221595</v>
      </c>
      <c r="W12" s="40">
        <v>18.723003374982987</v>
      </c>
      <c r="X12" s="40">
        <v>1.2800609999999999</v>
      </c>
      <c r="Y12" s="40">
        <v>0.61800219999999995</v>
      </c>
      <c r="Z12" s="142">
        <v>41738</v>
      </c>
      <c r="AA12" s="40">
        <v>32723.502323770001</v>
      </c>
      <c r="AB12" s="40" t="s">
        <v>12453</v>
      </c>
      <c r="AC12" s="40" t="s">
        <v>13169</v>
      </c>
      <c r="AD12" s="42" t="s">
        <v>8237</v>
      </c>
      <c r="AE12" s="42" t="s">
        <v>13170</v>
      </c>
      <c r="AF12" s="42" t="s">
        <v>13175</v>
      </c>
      <c r="AG12" s="42" t="s">
        <v>13172</v>
      </c>
      <c r="AH12" s="42" t="s">
        <v>13172</v>
      </c>
    </row>
    <row r="13" spans="1:34" s="133" customFormat="1" ht="28.5">
      <c r="A13" s="33" t="s">
        <v>12440</v>
      </c>
      <c r="B13" s="32" t="s">
        <v>13191</v>
      </c>
      <c r="C13" s="33" t="s">
        <v>12379</v>
      </c>
      <c r="D13" s="33" t="s">
        <v>13192</v>
      </c>
      <c r="E13" s="33" t="s">
        <v>12453</v>
      </c>
      <c r="F13" s="35" t="s">
        <v>117</v>
      </c>
      <c r="G13" s="36" t="s">
        <v>13096</v>
      </c>
      <c r="H13" s="117">
        <v>4</v>
      </c>
      <c r="I13" s="36" t="s">
        <v>12346</v>
      </c>
      <c r="J13" s="36" t="s">
        <v>12346</v>
      </c>
      <c r="K13" s="36" t="s">
        <v>12346</v>
      </c>
      <c r="L13" s="33" t="e">
        <v>#N/A</v>
      </c>
      <c r="M13" s="151">
        <v>8.5612091842621307</v>
      </c>
      <c r="N13" s="151">
        <v>34.587326562723675</v>
      </c>
      <c r="O13" s="151">
        <v>22.632401801559187</v>
      </c>
      <c r="P13" s="151">
        <v>15.727113857933595</v>
      </c>
      <c r="Q13" s="152">
        <v>9.2705372851535905</v>
      </c>
      <c r="R13" s="152">
        <v>25.166240409207209</v>
      </c>
      <c r="S13" s="33">
        <v>37.002559925529546</v>
      </c>
      <c r="T13" s="33">
        <v>-25.873404666752709</v>
      </c>
      <c r="U13" s="33">
        <v>-25.873404666752652</v>
      </c>
      <c r="V13" s="32">
        <v>16.287583756130971</v>
      </c>
      <c r="W13" s="32">
        <v>17.284852101973357</v>
      </c>
      <c r="X13" s="33">
        <v>1.297499</v>
      </c>
      <c r="Y13" s="33">
        <v>0.78337230000000002</v>
      </c>
      <c r="Z13" s="141">
        <v>36432</v>
      </c>
      <c r="AA13" s="33">
        <v>32723.502323770001</v>
      </c>
      <c r="AB13" s="33" t="s">
        <v>12453</v>
      </c>
      <c r="AC13" s="33" t="s">
        <v>13169</v>
      </c>
      <c r="AD13" s="126" t="s">
        <v>8237</v>
      </c>
      <c r="AE13" s="126" t="s">
        <v>13170</v>
      </c>
      <c r="AF13" s="126" t="s">
        <v>13193</v>
      </c>
      <c r="AG13" s="33" t="s">
        <v>13172</v>
      </c>
      <c r="AH13" s="33" t="s">
        <v>13172</v>
      </c>
    </row>
    <row r="14" spans="1:34" s="133" customFormat="1" ht="42.75">
      <c r="A14" s="40" t="s">
        <v>12443</v>
      </c>
      <c r="B14" s="39" t="s">
        <v>13194</v>
      </c>
      <c r="C14" s="39" t="s">
        <v>12501</v>
      </c>
      <c r="D14" s="40" t="s">
        <v>13195</v>
      </c>
      <c r="E14" s="40" t="s">
        <v>12450</v>
      </c>
      <c r="F14" s="41" t="s">
        <v>117</v>
      </c>
      <c r="G14" s="40" t="s">
        <v>60</v>
      </c>
      <c r="H14" s="42">
        <v>3</v>
      </c>
      <c r="I14" s="40" t="s">
        <v>12346</v>
      </c>
      <c r="J14" s="40" t="s">
        <v>12346</v>
      </c>
      <c r="K14" s="42" t="s">
        <v>12346</v>
      </c>
      <c r="L14" s="40">
        <v>3.6869055830656215E-2</v>
      </c>
      <c r="M14" s="40">
        <v>1.7233642897908963</v>
      </c>
      <c r="N14" s="40">
        <v>8.9692519408696381</v>
      </c>
      <c r="O14" s="40">
        <v>10.699042844096551</v>
      </c>
      <c r="P14" s="40">
        <v>7.9405703233570657</v>
      </c>
      <c r="Q14" s="153">
        <v>16.792114816310665</v>
      </c>
      <c r="R14" s="153">
        <v>8.4606580006588494</v>
      </c>
      <c r="S14" s="40">
        <v>13.785956181056115</v>
      </c>
      <c r="T14" s="40">
        <v>-15.745078543733648</v>
      </c>
      <c r="U14" s="40">
        <v>-19.800318151037555</v>
      </c>
      <c r="V14" s="40">
        <v>10.731882901703113</v>
      </c>
      <c r="W14" s="40">
        <v>12.587423837688036</v>
      </c>
      <c r="X14" s="40">
        <v>0.62246420000000002</v>
      </c>
      <c r="Y14" s="40">
        <v>0.48864940000000001</v>
      </c>
      <c r="Z14" s="142">
        <v>41669</v>
      </c>
      <c r="AA14" s="40">
        <v>1646.3251215800001</v>
      </c>
      <c r="AB14" s="40" t="s">
        <v>12453</v>
      </c>
      <c r="AC14" s="40" t="s">
        <v>13169</v>
      </c>
      <c r="AD14" s="42" t="s">
        <v>8237</v>
      </c>
      <c r="AE14" s="42" t="s">
        <v>13170</v>
      </c>
      <c r="AF14" s="42" t="s">
        <v>13196</v>
      </c>
      <c r="AG14" s="42" t="s">
        <v>13172</v>
      </c>
      <c r="AH14" s="42" t="s">
        <v>13172</v>
      </c>
    </row>
    <row r="15" spans="1:34" s="133" customFormat="1" ht="42.75">
      <c r="A15" s="33" t="s">
        <v>12443</v>
      </c>
      <c r="B15" s="32" t="s">
        <v>13194</v>
      </c>
      <c r="C15" s="33" t="s">
        <v>12502</v>
      </c>
      <c r="D15" s="33" t="s">
        <v>13197</v>
      </c>
      <c r="E15" s="33" t="s">
        <v>12451</v>
      </c>
      <c r="F15" s="35" t="s">
        <v>117</v>
      </c>
      <c r="G15" s="36" t="s">
        <v>60</v>
      </c>
      <c r="H15" s="117">
        <v>3</v>
      </c>
      <c r="I15" s="36" t="s">
        <v>12346</v>
      </c>
      <c r="J15" s="36" t="s">
        <v>12346</v>
      </c>
      <c r="K15" s="36" t="s">
        <v>12346</v>
      </c>
      <c r="L15" s="33">
        <v>3.8555857271199659E-2</v>
      </c>
      <c r="M15" s="174">
        <v>1.6212543454386052</v>
      </c>
      <c r="N15" s="174">
        <v>7.7229557029034224</v>
      </c>
      <c r="O15" s="174">
        <v>10.883715313270169</v>
      </c>
      <c r="P15" s="174">
        <v>8.3670701185696537</v>
      </c>
      <c r="Q15" s="175">
        <v>16.713549239903092</v>
      </c>
      <c r="R15" s="175">
        <v>9.1283676168762984</v>
      </c>
      <c r="S15" s="33">
        <v>15.054020762910492</v>
      </c>
      <c r="T15" s="33">
        <v>-15.27489953296406</v>
      </c>
      <c r="U15" s="33">
        <v>-19.413228610709343</v>
      </c>
      <c r="V15" s="32">
        <v>10.715860771952933</v>
      </c>
      <c r="W15" s="32">
        <v>12.503134229136995</v>
      </c>
      <c r="X15" s="33">
        <v>0.67291540000000005</v>
      </c>
      <c r="Y15" s="33">
        <v>0.52159789999999995</v>
      </c>
      <c r="Z15" s="141">
        <v>42123</v>
      </c>
      <c r="AA15" s="33">
        <v>1646.3251215800001</v>
      </c>
      <c r="AB15" s="33" t="s">
        <v>12453</v>
      </c>
      <c r="AC15" s="33" t="s">
        <v>13169</v>
      </c>
      <c r="AD15" s="126" t="s">
        <v>8237</v>
      </c>
      <c r="AE15" s="126" t="s">
        <v>13170</v>
      </c>
      <c r="AF15" s="126" t="s">
        <v>13198</v>
      </c>
      <c r="AG15" s="33" t="s">
        <v>13172</v>
      </c>
      <c r="AH15" s="33" t="s">
        <v>13172</v>
      </c>
    </row>
    <row r="16" spans="1:34" s="133" customFormat="1" ht="42.75">
      <c r="A16" s="40" t="s">
        <v>12443</v>
      </c>
      <c r="B16" s="39" t="s">
        <v>13199</v>
      </c>
      <c r="C16" s="39" t="s">
        <v>12503</v>
      </c>
      <c r="D16" s="40" t="s">
        <v>13200</v>
      </c>
      <c r="E16" s="40" t="s">
        <v>12447</v>
      </c>
      <c r="F16" s="41" t="s">
        <v>117</v>
      </c>
      <c r="G16" s="40" t="s">
        <v>60</v>
      </c>
      <c r="H16" s="42">
        <v>3</v>
      </c>
      <c r="I16" s="40" t="s">
        <v>12346</v>
      </c>
      <c r="J16" s="40" t="s">
        <v>12346</v>
      </c>
      <c r="K16" s="42" t="s">
        <v>12346</v>
      </c>
      <c r="L16" s="40" t="e">
        <v>#N/A</v>
      </c>
      <c r="M16" s="40">
        <v>1.7276014463639688</v>
      </c>
      <c r="N16" s="40">
        <v>9.515570934256079</v>
      </c>
      <c r="O16" s="40">
        <v>12.347216793497772</v>
      </c>
      <c r="P16" s="40">
        <v>9.5135705095416903</v>
      </c>
      <c r="Q16" s="153">
        <v>18.777082330284056</v>
      </c>
      <c r="R16" s="153">
        <v>10.175812466701895</v>
      </c>
      <c r="S16" s="40">
        <v>16.009852216748932</v>
      </c>
      <c r="T16" s="40">
        <v>-15.215517241379262</v>
      </c>
      <c r="U16" s="40">
        <v>-18.878400888395287</v>
      </c>
      <c r="V16" s="40">
        <v>10.682275223141447</v>
      </c>
      <c r="W16" s="40">
        <v>12.471889228803628</v>
      </c>
      <c r="X16" s="40">
        <v>0.72213930000000004</v>
      </c>
      <c r="Y16" s="40">
        <v>0.57383240000000002</v>
      </c>
      <c r="Z16" s="142">
        <v>41990</v>
      </c>
      <c r="AA16" s="40">
        <v>1646.3251215800001</v>
      </c>
      <c r="AB16" s="40" t="s">
        <v>12453</v>
      </c>
      <c r="AC16" s="40" t="s">
        <v>13169</v>
      </c>
      <c r="AD16" s="42" t="s">
        <v>8237</v>
      </c>
      <c r="AE16" s="42" t="s">
        <v>13170</v>
      </c>
      <c r="AF16" s="42" t="s">
        <v>13175</v>
      </c>
      <c r="AG16" s="42" t="s">
        <v>13172</v>
      </c>
      <c r="AH16" s="42" t="s">
        <v>13172</v>
      </c>
    </row>
    <row r="17" spans="1:34" s="133" customFormat="1" ht="28.5">
      <c r="A17" s="33" t="s">
        <v>12440</v>
      </c>
      <c r="B17" s="32" t="s">
        <v>13201</v>
      </c>
      <c r="C17" s="33" t="s">
        <v>12515</v>
      </c>
      <c r="D17" s="33" t="s">
        <v>13202</v>
      </c>
      <c r="E17" s="33" t="s">
        <v>12448</v>
      </c>
      <c r="F17" s="35" t="s">
        <v>117</v>
      </c>
      <c r="G17" s="36" t="s">
        <v>12413</v>
      </c>
      <c r="H17" s="117">
        <v>4</v>
      </c>
      <c r="I17" s="36" t="s">
        <v>12346</v>
      </c>
      <c r="J17" s="36" t="s">
        <v>12346</v>
      </c>
      <c r="K17" s="36" t="s">
        <v>12346</v>
      </c>
      <c r="L17" s="33" t="e">
        <v>#N/A</v>
      </c>
      <c r="M17" s="174">
        <v>2.0040080160320883</v>
      </c>
      <c r="N17" s="174">
        <v>5.3830227743272507</v>
      </c>
      <c r="O17" s="174">
        <v>7.1219642158712348</v>
      </c>
      <c r="P17" s="174">
        <v>2.9702774384483099</v>
      </c>
      <c r="Q17" s="175">
        <v>11.488439306358478</v>
      </c>
      <c r="R17" s="175">
        <v>11.290322580645217</v>
      </c>
      <c r="S17" s="33">
        <v>0.1612903225806539</v>
      </c>
      <c r="T17" s="33">
        <v>-21.447543160690508</v>
      </c>
      <c r="U17" s="33">
        <v>-21.447543160690628</v>
      </c>
      <c r="V17" s="32">
        <v>11.312058504164661</v>
      </c>
      <c r="W17" s="32">
        <v>12.366620551393186</v>
      </c>
      <c r="X17" s="33">
        <v>0.1615673</v>
      </c>
      <c r="Y17" s="33">
        <v>5.1644339999999997E-2</v>
      </c>
      <c r="Z17" s="141">
        <v>40948</v>
      </c>
      <c r="AA17" s="33">
        <v>706.1019225</v>
      </c>
      <c r="AB17" s="33" t="s">
        <v>12453</v>
      </c>
      <c r="AC17" s="33" t="s">
        <v>13169</v>
      </c>
      <c r="AD17" s="126" t="s">
        <v>8237</v>
      </c>
      <c r="AE17" s="126" t="s">
        <v>13170</v>
      </c>
      <c r="AF17" s="126" t="s">
        <v>13203</v>
      </c>
      <c r="AG17" s="33" t="s">
        <v>13172</v>
      </c>
      <c r="AH17" s="33" t="s">
        <v>13172</v>
      </c>
    </row>
    <row r="18" spans="1:34" s="133" customFormat="1" ht="28.5">
      <c r="A18" s="40" t="s">
        <v>12440</v>
      </c>
      <c r="B18" s="39" t="s">
        <v>13204</v>
      </c>
      <c r="C18" s="39" t="s">
        <v>12516</v>
      </c>
      <c r="D18" s="40" t="s">
        <v>13205</v>
      </c>
      <c r="E18" s="40" t="s">
        <v>12447</v>
      </c>
      <c r="F18" s="41" t="s">
        <v>117</v>
      </c>
      <c r="G18" s="40" t="s">
        <v>12413</v>
      </c>
      <c r="H18" s="42">
        <v>4</v>
      </c>
      <c r="I18" s="40" t="s">
        <v>12346</v>
      </c>
      <c r="J18" s="40" t="s">
        <v>12346</v>
      </c>
      <c r="K18" s="42" t="s">
        <v>12346</v>
      </c>
      <c r="L18" s="40" t="e">
        <v>#N/A</v>
      </c>
      <c r="M18" s="40">
        <v>2.0833333333333703</v>
      </c>
      <c r="N18" s="40">
        <v>5.4494967025338292</v>
      </c>
      <c r="O18" s="40">
        <v>7.0929065465674457</v>
      </c>
      <c r="P18" s="40">
        <v>2.7766942209079382</v>
      </c>
      <c r="Q18" s="153">
        <v>11.427541456380697</v>
      </c>
      <c r="R18" s="153">
        <v>11.883589329021827</v>
      </c>
      <c r="S18" s="40">
        <v>4.0371417036833002E-2</v>
      </c>
      <c r="T18" s="40">
        <v>-21.160862354892316</v>
      </c>
      <c r="U18" s="40">
        <v>-21.160862354892185</v>
      </c>
      <c r="V18" s="40">
        <v>11.442418113729383</v>
      </c>
      <c r="W18" s="40">
        <v>12.466505528605474</v>
      </c>
      <c r="X18" s="40">
        <v>9.1420459999999995E-2</v>
      </c>
      <c r="Y18" s="40">
        <v>-1.910999E-2</v>
      </c>
      <c r="Z18" s="142">
        <v>38985</v>
      </c>
      <c r="AA18" s="40">
        <v>706.1019225</v>
      </c>
      <c r="AB18" s="40" t="s">
        <v>12453</v>
      </c>
      <c r="AC18" s="40" t="s">
        <v>13169</v>
      </c>
      <c r="AD18" s="42" t="s">
        <v>8237</v>
      </c>
      <c r="AE18" s="42" t="s">
        <v>13170</v>
      </c>
      <c r="AF18" s="42" t="s">
        <v>13175</v>
      </c>
      <c r="AG18" s="42" t="s">
        <v>13172</v>
      </c>
      <c r="AH18" s="42" t="s">
        <v>13172</v>
      </c>
    </row>
    <row r="19" spans="1:34" s="133" customFormat="1" ht="28.5">
      <c r="A19" s="33" t="s">
        <v>12440</v>
      </c>
      <c r="B19" s="32" t="s">
        <v>13206</v>
      </c>
      <c r="C19" s="33" t="s">
        <v>12517</v>
      </c>
      <c r="D19" s="33" t="s">
        <v>13207</v>
      </c>
      <c r="E19" s="33" t="s">
        <v>12447</v>
      </c>
      <c r="F19" s="35" t="s">
        <v>117</v>
      </c>
      <c r="G19" s="36" t="s">
        <v>12413</v>
      </c>
      <c r="H19" s="117">
        <v>4</v>
      </c>
      <c r="I19" s="36" t="s">
        <v>12346</v>
      </c>
      <c r="J19" s="36" t="s">
        <v>12346</v>
      </c>
      <c r="K19" s="36" t="s">
        <v>12346</v>
      </c>
      <c r="L19" s="33">
        <v>1.9606155035827827E-2</v>
      </c>
      <c r="M19" s="174">
        <v>2.0766773162939289</v>
      </c>
      <c r="N19" s="174">
        <v>5.4497877180304632</v>
      </c>
      <c r="O19" s="174">
        <v>7.0995187088928935</v>
      </c>
      <c r="P19" s="174">
        <v>2.7738596335533439</v>
      </c>
      <c r="Q19" s="175">
        <v>11.405327004259981</v>
      </c>
      <c r="R19" s="175">
        <v>11.922499677396559</v>
      </c>
      <c r="S19" s="33">
        <v>4.2029097053597475E-2</v>
      </c>
      <c r="T19" s="33">
        <v>-21.163748712667353</v>
      </c>
      <c r="U19" s="33">
        <v>-21.163748712667186</v>
      </c>
      <c r="V19" s="32">
        <v>11.448696953780663</v>
      </c>
      <c r="W19" s="32">
        <v>12.451750550009248</v>
      </c>
      <c r="X19" s="33">
        <v>9.0904760000000001E-2</v>
      </c>
      <c r="Y19" s="33">
        <v>-1.953647E-2</v>
      </c>
      <c r="Z19" s="141">
        <v>33147</v>
      </c>
      <c r="AA19" s="33">
        <v>706.1019225</v>
      </c>
      <c r="AB19" s="33" t="s">
        <v>12453</v>
      </c>
      <c r="AC19" s="33" t="s">
        <v>13169</v>
      </c>
      <c r="AD19" s="126" t="s">
        <v>8237</v>
      </c>
      <c r="AE19" s="126" t="s">
        <v>13170</v>
      </c>
      <c r="AF19" s="126" t="s">
        <v>13175</v>
      </c>
      <c r="AG19" s="33" t="s">
        <v>13172</v>
      </c>
      <c r="AH19" s="33" t="s">
        <v>13172</v>
      </c>
    </row>
    <row r="20" spans="1:34" s="133" customFormat="1" ht="28.5">
      <c r="A20" s="40" t="s">
        <v>12440</v>
      </c>
      <c r="B20" s="39" t="s">
        <v>13208</v>
      </c>
      <c r="C20" s="39" t="s">
        <v>12518</v>
      </c>
      <c r="D20" s="40" t="s">
        <v>13209</v>
      </c>
      <c r="E20" s="40" t="s">
        <v>12448</v>
      </c>
      <c r="F20" s="41" t="s">
        <v>117</v>
      </c>
      <c r="G20" s="40" t="s">
        <v>52</v>
      </c>
      <c r="H20" s="42">
        <v>5</v>
      </c>
      <c r="I20" s="40" t="s">
        <v>12346</v>
      </c>
      <c r="J20" s="40" t="s">
        <v>12346</v>
      </c>
      <c r="K20" s="42" t="s">
        <v>12346</v>
      </c>
      <c r="L20" s="40" t="e">
        <v>#N/A</v>
      </c>
      <c r="M20" s="40">
        <v>-2.6896551724138629</v>
      </c>
      <c r="N20" s="40">
        <v>0.49857549857543759</v>
      </c>
      <c r="O20" s="40">
        <v>2.1420578986140804</v>
      </c>
      <c r="P20" s="40">
        <v>-11.411988644421944</v>
      </c>
      <c r="Q20" s="153">
        <v>26.688907422852171</v>
      </c>
      <c r="R20" s="153">
        <v>-1.3061224489795964</v>
      </c>
      <c r="S20" s="40">
        <v>-16.688829787234127</v>
      </c>
      <c r="T20" s="40">
        <v>-27.572293207800936</v>
      </c>
      <c r="U20" s="40">
        <v>-58.767228177641748</v>
      </c>
      <c r="V20" s="40">
        <v>22.883629038299947</v>
      </c>
      <c r="W20" s="40">
        <v>28.25938500639711</v>
      </c>
      <c r="X20" s="40">
        <v>-2.9881919999999999E-2</v>
      </c>
      <c r="Y20" s="40">
        <v>-0.35337590000000002</v>
      </c>
      <c r="Z20" s="142">
        <v>40646</v>
      </c>
      <c r="AA20" s="40">
        <v>2582.4646906100002</v>
      </c>
      <c r="AB20" s="40" t="s">
        <v>12453</v>
      </c>
      <c r="AC20" s="40" t="s">
        <v>13169</v>
      </c>
      <c r="AD20" s="42" t="s">
        <v>8237</v>
      </c>
      <c r="AE20" s="42" t="s">
        <v>13170</v>
      </c>
      <c r="AF20" s="42" t="s">
        <v>13203</v>
      </c>
      <c r="AG20" s="42" t="s">
        <v>13172</v>
      </c>
      <c r="AH20" s="42" t="s">
        <v>13172</v>
      </c>
    </row>
    <row r="21" spans="1:34" s="133" customFormat="1" ht="28.5">
      <c r="A21" s="33" t="s">
        <v>12440</v>
      </c>
      <c r="B21" s="32" t="s">
        <v>13210</v>
      </c>
      <c r="C21" s="33" t="s">
        <v>12519</v>
      </c>
      <c r="D21" s="33" t="s">
        <v>13211</v>
      </c>
      <c r="E21" s="33" t="s">
        <v>12447</v>
      </c>
      <c r="F21" s="35" t="s">
        <v>117</v>
      </c>
      <c r="G21" s="36" t="s">
        <v>52</v>
      </c>
      <c r="H21" s="117">
        <v>5</v>
      </c>
      <c r="I21" s="36" t="s">
        <v>12346</v>
      </c>
      <c r="J21" s="36" t="s">
        <v>12346</v>
      </c>
      <c r="K21" s="36" t="s">
        <v>12346</v>
      </c>
      <c r="L21" s="33" t="e">
        <v>#N/A</v>
      </c>
      <c r="M21" s="151">
        <v>-2.6785714285714413</v>
      </c>
      <c r="N21" s="151">
        <v>0.59327620303242234</v>
      </c>
      <c r="O21" s="151">
        <v>2.0924393516390527</v>
      </c>
      <c r="P21" s="151">
        <v>-11.576592596105117</v>
      </c>
      <c r="Q21" s="152">
        <v>26.472838561591082</v>
      </c>
      <c r="R21" s="152">
        <v>-0.67771084337365783</v>
      </c>
      <c r="S21" s="33">
        <v>-16.727941176470608</v>
      </c>
      <c r="T21" s="33">
        <v>-27.599009900990058</v>
      </c>
      <c r="U21" s="33">
        <v>-59.200841219768719</v>
      </c>
      <c r="V21" s="32">
        <v>23.188173576625768</v>
      </c>
      <c r="W21" s="32">
        <v>28.602532646226859</v>
      </c>
      <c r="X21" s="33">
        <v>-6.240213E-2</v>
      </c>
      <c r="Y21" s="33">
        <v>-0.3768707</v>
      </c>
      <c r="Z21" s="141">
        <v>40597</v>
      </c>
      <c r="AA21" s="33">
        <v>2582.4646906100002</v>
      </c>
      <c r="AB21" s="33" t="s">
        <v>12453</v>
      </c>
      <c r="AC21" s="33" t="s">
        <v>13169</v>
      </c>
      <c r="AD21" s="126" t="s">
        <v>8237</v>
      </c>
      <c r="AE21" s="126" t="s">
        <v>13170</v>
      </c>
      <c r="AF21" s="126" t="s">
        <v>13175</v>
      </c>
      <c r="AG21" s="33" t="s">
        <v>13172</v>
      </c>
      <c r="AH21" s="33" t="s">
        <v>13172</v>
      </c>
    </row>
    <row r="22" spans="1:34" s="133" customFormat="1" ht="28.5">
      <c r="A22" s="40" t="s">
        <v>12440</v>
      </c>
      <c r="B22" s="39" t="s">
        <v>13212</v>
      </c>
      <c r="C22" s="39" t="s">
        <v>12525</v>
      </c>
      <c r="D22" s="40" t="s">
        <v>13213</v>
      </c>
      <c r="E22" s="40" t="s">
        <v>12447</v>
      </c>
      <c r="F22" s="41" t="s">
        <v>117</v>
      </c>
      <c r="G22" s="40" t="s">
        <v>13097</v>
      </c>
      <c r="H22" s="42">
        <v>3</v>
      </c>
      <c r="I22" s="40" t="s">
        <v>12346</v>
      </c>
      <c r="J22" s="40" t="s">
        <v>12346</v>
      </c>
      <c r="K22" s="42" t="s">
        <v>12346</v>
      </c>
      <c r="L22" s="40">
        <v>4.7904190406604803E-4</v>
      </c>
      <c r="M22" s="40">
        <v>1.0972379871359239</v>
      </c>
      <c r="N22" s="40">
        <v>5.4980475570847176</v>
      </c>
      <c r="O22" s="40">
        <v>18.579485158644292</v>
      </c>
      <c r="P22" s="40">
        <v>7.7480636739782005</v>
      </c>
      <c r="Q22" s="153">
        <v>22.125639042144087</v>
      </c>
      <c r="R22" s="153">
        <v>23.378315342554522</v>
      </c>
      <c r="S22" s="40">
        <v>16.163675455762782</v>
      </c>
      <c r="T22" s="40">
        <v>-14.291481631005299</v>
      </c>
      <c r="U22" s="40">
        <v>-29.890866366192782</v>
      </c>
      <c r="V22" s="40">
        <v>13.376263123906826</v>
      </c>
      <c r="W22" s="40">
        <v>16.080242667108887</v>
      </c>
      <c r="X22" s="40">
        <v>1.0337620000000001</v>
      </c>
      <c r="Y22" s="40">
        <v>0.39631759999999999</v>
      </c>
      <c r="Z22" s="142">
        <v>41563</v>
      </c>
      <c r="AA22" s="40">
        <v>1134.69827252</v>
      </c>
      <c r="AB22" s="40" t="s">
        <v>12453</v>
      </c>
      <c r="AC22" s="40" t="s">
        <v>13169</v>
      </c>
      <c r="AD22" s="42" t="s">
        <v>8237</v>
      </c>
      <c r="AE22" s="42" t="s">
        <v>13170</v>
      </c>
      <c r="AF22" s="42" t="s">
        <v>13175</v>
      </c>
      <c r="AG22" s="42" t="s">
        <v>13172</v>
      </c>
      <c r="AH22" s="42" t="s">
        <v>13172</v>
      </c>
    </row>
    <row r="23" spans="1:34" s="133" customFormat="1" ht="28.5">
      <c r="A23" s="33" t="s">
        <v>12440</v>
      </c>
      <c r="B23" s="32" t="s">
        <v>13214</v>
      </c>
      <c r="C23" s="33" t="s">
        <v>12526</v>
      </c>
      <c r="D23" s="33" t="s">
        <v>13215</v>
      </c>
      <c r="E23" s="33" t="s">
        <v>12453</v>
      </c>
      <c r="F23" s="35" t="s">
        <v>117</v>
      </c>
      <c r="G23" s="36" t="s">
        <v>13097</v>
      </c>
      <c r="H23" s="117">
        <v>3</v>
      </c>
      <c r="I23" s="36" t="s">
        <v>12346</v>
      </c>
      <c r="J23" s="36" t="s">
        <v>12346</v>
      </c>
      <c r="K23" s="36" t="s">
        <v>12346</v>
      </c>
      <c r="L23" s="33">
        <v>4.2888086410205719E-4</v>
      </c>
      <c r="M23" s="174">
        <v>1.4800703399765691</v>
      </c>
      <c r="N23" s="174">
        <v>2.92732799485107</v>
      </c>
      <c r="O23" s="174">
        <v>15.32316299102925</v>
      </c>
      <c r="P23" s="174">
        <v>8.7984482231892258</v>
      </c>
      <c r="Q23" s="175">
        <v>6.8104914177452125</v>
      </c>
      <c r="R23" s="175">
        <v>30.604464267521859</v>
      </c>
      <c r="S23" s="33">
        <v>11.843133379220205</v>
      </c>
      <c r="T23" s="33">
        <v>-18.8966480446928</v>
      </c>
      <c r="U23" s="33">
        <v>-21.188233032109295</v>
      </c>
      <c r="V23" s="32">
        <v>12.400119859311447</v>
      </c>
      <c r="W23" s="32">
        <v>14.221647900126925</v>
      </c>
      <c r="X23" s="33">
        <v>1.0768770000000001</v>
      </c>
      <c r="Y23" s="33">
        <v>0.57953790000000005</v>
      </c>
      <c r="Z23" s="141">
        <v>36770</v>
      </c>
      <c r="AA23" s="33">
        <v>1134.69827252</v>
      </c>
      <c r="AB23" s="33" t="s">
        <v>12453</v>
      </c>
      <c r="AC23" s="33" t="s">
        <v>13169</v>
      </c>
      <c r="AD23" s="126" t="s">
        <v>8237</v>
      </c>
      <c r="AE23" s="126" t="s">
        <v>13170</v>
      </c>
      <c r="AF23" s="126" t="s">
        <v>13193</v>
      </c>
      <c r="AG23" s="33" t="s">
        <v>13172</v>
      </c>
      <c r="AH23" s="33" t="s">
        <v>13172</v>
      </c>
    </row>
    <row r="24" spans="1:34" s="133" customFormat="1" ht="28.5">
      <c r="A24" s="40" t="s">
        <v>12440</v>
      </c>
      <c r="B24" s="39" t="s">
        <v>13216</v>
      </c>
      <c r="C24" s="39" t="s">
        <v>12530</v>
      </c>
      <c r="D24" s="40" t="s">
        <v>13217</v>
      </c>
      <c r="E24" s="40" t="s">
        <v>12453</v>
      </c>
      <c r="F24" s="41" t="s">
        <v>117</v>
      </c>
      <c r="G24" s="40" t="s">
        <v>13098</v>
      </c>
      <c r="H24" s="42">
        <v>3</v>
      </c>
      <c r="I24" s="40" t="s">
        <v>12346</v>
      </c>
      <c r="J24" s="40" t="s">
        <v>12346</v>
      </c>
      <c r="K24" s="42" t="s">
        <v>12346</v>
      </c>
      <c r="L24" s="40">
        <v>1.2328335170023255E-3</v>
      </c>
      <c r="M24" s="40">
        <v>3.3442088091353961</v>
      </c>
      <c r="N24" s="40">
        <v>29.077353209840417</v>
      </c>
      <c r="O24" s="40">
        <v>17.080863882795594</v>
      </c>
      <c r="P24" s="40">
        <v>14.330218736272137</v>
      </c>
      <c r="Q24" s="153">
        <v>3.341831444475174</v>
      </c>
      <c r="R24" s="153">
        <v>15.405539349412777</v>
      </c>
      <c r="S24" s="40">
        <v>15.300077035651416</v>
      </c>
      <c r="T24" s="40">
        <v>-21.044362292051609</v>
      </c>
      <c r="U24" s="40">
        <v>-21.044362292051733</v>
      </c>
      <c r="V24" s="40">
        <v>13.381749251520663</v>
      </c>
      <c r="W24" s="40">
        <v>14.347842841287894</v>
      </c>
      <c r="X24" s="40">
        <v>1.0579339999999999</v>
      </c>
      <c r="Y24" s="40">
        <v>0.95318829999999999</v>
      </c>
      <c r="Z24" s="142">
        <v>36770</v>
      </c>
      <c r="AA24" s="40">
        <v>1180.6468094500001</v>
      </c>
      <c r="AB24" s="40" t="s">
        <v>12453</v>
      </c>
      <c r="AC24" s="40" t="s">
        <v>13169</v>
      </c>
      <c r="AD24" s="42" t="s">
        <v>8237</v>
      </c>
      <c r="AE24" s="42" t="s">
        <v>13170</v>
      </c>
      <c r="AF24" s="42" t="s">
        <v>13193</v>
      </c>
      <c r="AG24" s="42" t="s">
        <v>13172</v>
      </c>
      <c r="AH24" s="42" t="s">
        <v>13172</v>
      </c>
    </row>
    <row r="25" spans="1:34" s="133" customFormat="1" ht="28.5">
      <c r="A25" s="33" t="s">
        <v>12555</v>
      </c>
      <c r="B25" s="32" t="s">
        <v>13218</v>
      </c>
      <c r="C25" s="33" t="s">
        <v>12539</v>
      </c>
      <c r="D25" s="33" t="s">
        <v>13219</v>
      </c>
      <c r="E25" s="33" t="s">
        <v>12453</v>
      </c>
      <c r="F25" s="35" t="s">
        <v>117</v>
      </c>
      <c r="G25" s="36" t="s">
        <v>13099</v>
      </c>
      <c r="H25" s="117">
        <v>4</v>
      </c>
      <c r="I25" s="36" t="s">
        <v>12346</v>
      </c>
      <c r="J25" s="36" t="s">
        <v>12346</v>
      </c>
      <c r="K25" s="36" t="s">
        <v>12346</v>
      </c>
      <c r="L25" s="33" t="e">
        <v>#N/A</v>
      </c>
      <c r="M25" s="151">
        <v>10.412997187097428</v>
      </c>
      <c r="N25" s="151">
        <v>102.40963855421681</v>
      </c>
      <c r="O25" s="151">
        <v>6.2574370061900586</v>
      </c>
      <c r="P25" s="151">
        <v>-6.4552239386899579</v>
      </c>
      <c r="Q25" s="152">
        <v>32.923210224195884</v>
      </c>
      <c r="R25" s="152">
        <v>-16.008149741988341</v>
      </c>
      <c r="S25" s="33">
        <v>-25.730215877730011</v>
      </c>
      <c r="T25" s="33">
        <v>-61.680865595456382</v>
      </c>
      <c r="U25" s="33">
        <v>-77.454581344688222</v>
      </c>
      <c r="V25" s="32">
        <v>35.058181252000686</v>
      </c>
      <c r="W25" s="32">
        <v>36.910947651321976</v>
      </c>
      <c r="X25" s="33">
        <v>0.22829199999999999</v>
      </c>
      <c r="Y25" s="33">
        <v>-0.1038695</v>
      </c>
      <c r="Z25" s="141">
        <v>41411</v>
      </c>
      <c r="AA25" s="33">
        <v>1182.5906361</v>
      </c>
      <c r="AB25" s="33" t="s">
        <v>12453</v>
      </c>
      <c r="AC25" s="33" t="s">
        <v>13169</v>
      </c>
      <c r="AD25" s="126" t="s">
        <v>8237</v>
      </c>
      <c r="AE25" s="126" t="s">
        <v>13170</v>
      </c>
      <c r="AF25" s="126" t="s">
        <v>13193</v>
      </c>
      <c r="AG25" s="33" t="s">
        <v>13172</v>
      </c>
      <c r="AH25" s="33" t="s">
        <v>13172</v>
      </c>
    </row>
    <row r="26" spans="1:34" s="133" customFormat="1" ht="28.5">
      <c r="A26" s="40" t="s">
        <v>12555</v>
      </c>
      <c r="B26" s="39" t="s">
        <v>13218</v>
      </c>
      <c r="C26" s="39" t="s">
        <v>12540</v>
      </c>
      <c r="D26" s="40" t="s">
        <v>13220</v>
      </c>
      <c r="E26" s="40" t="s">
        <v>12447</v>
      </c>
      <c r="F26" s="41" t="s">
        <v>117</v>
      </c>
      <c r="G26" s="40" t="s">
        <v>13099</v>
      </c>
      <c r="H26" s="42">
        <v>4</v>
      </c>
      <c r="I26" s="40" t="s">
        <v>12346</v>
      </c>
      <c r="J26" s="40" t="s">
        <v>12346</v>
      </c>
      <c r="K26" s="42" t="s">
        <v>12346</v>
      </c>
      <c r="L26" s="40" t="e">
        <v>#N/A</v>
      </c>
      <c r="M26" s="40">
        <v>9.9184541747916697</v>
      </c>
      <c r="N26" s="40">
        <v>107.68715458047215</v>
      </c>
      <c r="O26" s="40">
        <v>9.2077666071884714</v>
      </c>
      <c r="P26" s="40">
        <v>-7.358604363823062</v>
      </c>
      <c r="Q26" s="153">
        <v>51.929474384564209</v>
      </c>
      <c r="R26" s="153">
        <v>-20.535346602607973</v>
      </c>
      <c r="S26" s="40">
        <v>-23.085690602010121</v>
      </c>
      <c r="T26" s="40">
        <v>-62.731715537580037</v>
      </c>
      <c r="U26" s="40">
        <v>-78.610117032594999</v>
      </c>
      <c r="V26" s="40">
        <v>37.084055432357346</v>
      </c>
      <c r="W26" s="40">
        <v>38.987696293177684</v>
      </c>
      <c r="X26" s="40">
        <v>0.2523743</v>
      </c>
      <c r="Y26" s="40">
        <v>-0.13158500000000001</v>
      </c>
      <c r="Z26" s="142">
        <v>41411</v>
      </c>
      <c r="AA26" s="40">
        <v>1182.5906361</v>
      </c>
      <c r="AB26" s="40" t="s">
        <v>12453</v>
      </c>
      <c r="AC26" s="40" t="s">
        <v>13169</v>
      </c>
      <c r="AD26" s="42" t="s">
        <v>8237</v>
      </c>
      <c r="AE26" s="42" t="s">
        <v>13170</v>
      </c>
      <c r="AF26" s="42" t="s">
        <v>13175</v>
      </c>
      <c r="AG26" s="42" t="s">
        <v>13172</v>
      </c>
      <c r="AH26" s="42" t="s">
        <v>13172</v>
      </c>
    </row>
    <row r="27" spans="1:34" s="133" customFormat="1" ht="28.5">
      <c r="A27" s="33" t="s">
        <v>12555</v>
      </c>
      <c r="B27" s="32" t="s">
        <v>13221</v>
      </c>
      <c r="C27" s="33" t="s">
        <v>12541</v>
      </c>
      <c r="D27" s="33" t="s">
        <v>13222</v>
      </c>
      <c r="E27" s="33" t="s">
        <v>12453</v>
      </c>
      <c r="F27" s="35" t="s">
        <v>422</v>
      </c>
      <c r="G27" s="36" t="s">
        <v>13125</v>
      </c>
      <c r="H27" s="117">
        <v>2</v>
      </c>
      <c r="I27" s="36" t="s">
        <v>12346</v>
      </c>
      <c r="J27" s="36" t="s">
        <v>12346</v>
      </c>
      <c r="K27" s="36" t="s">
        <v>12346</v>
      </c>
      <c r="L27" s="33" t="e">
        <v>#N/A</v>
      </c>
      <c r="M27" s="174">
        <v>0.36253329387392341</v>
      </c>
      <c r="N27" s="174">
        <v>1.4509012040985203</v>
      </c>
      <c r="O27" s="174">
        <v>0.30132569438727774</v>
      </c>
      <c r="P27" s="174">
        <v>-3.2655763629252155</v>
      </c>
      <c r="Q27" s="175">
        <v>1.8882118408184878</v>
      </c>
      <c r="R27" s="175">
        <v>-2.3667769202496802</v>
      </c>
      <c r="S27" s="33">
        <v>0.57310800881706925</v>
      </c>
      <c r="T27" s="33">
        <v>-6.3350746817746888</v>
      </c>
      <c r="U27" s="33">
        <v>-25.346000469153129</v>
      </c>
      <c r="V27" s="32">
        <v>4.8246656884299188</v>
      </c>
      <c r="W27" s="32">
        <v>7.1253120622174606</v>
      </c>
      <c r="X27" s="33">
        <v>-0.68131370000000002</v>
      </c>
      <c r="Y27" s="33">
        <v>-0.64744789999999997</v>
      </c>
      <c r="Z27" s="141">
        <v>38923</v>
      </c>
      <c r="AA27" s="33">
        <v>396.99069283999995</v>
      </c>
      <c r="AB27" s="33" t="s">
        <v>12453</v>
      </c>
      <c r="AC27" s="33" t="s">
        <v>13223</v>
      </c>
      <c r="AD27" s="126" t="s">
        <v>8237</v>
      </c>
      <c r="AE27" s="126" t="s">
        <v>13170</v>
      </c>
      <c r="AF27" s="126" t="s">
        <v>13193</v>
      </c>
      <c r="AG27" s="33" t="s">
        <v>13172</v>
      </c>
      <c r="AH27" s="33" t="s">
        <v>13172</v>
      </c>
    </row>
    <row r="28" spans="1:34" s="133" customFormat="1" ht="28.5">
      <c r="A28" s="40" t="s">
        <v>12555</v>
      </c>
      <c r="B28" s="39" t="s">
        <v>13224</v>
      </c>
      <c r="C28" s="39" t="s">
        <v>12544</v>
      </c>
      <c r="D28" s="40" t="s">
        <v>13225</v>
      </c>
      <c r="E28" s="40" t="s">
        <v>12453</v>
      </c>
      <c r="F28" s="41" t="s">
        <v>117</v>
      </c>
      <c r="G28" s="40" t="s">
        <v>60</v>
      </c>
      <c r="H28" s="42">
        <v>2</v>
      </c>
      <c r="I28" s="40" t="s">
        <v>12346</v>
      </c>
      <c r="J28" s="40" t="s">
        <v>12346</v>
      </c>
      <c r="K28" s="42" t="s">
        <v>12346</v>
      </c>
      <c r="L28" s="40" t="e">
        <v>#N/A</v>
      </c>
      <c r="M28" s="40">
        <v>5.1287318542864835</v>
      </c>
      <c r="N28" s="40">
        <v>15.575127973502045</v>
      </c>
      <c r="O28" s="40">
        <v>12.224771324711337</v>
      </c>
      <c r="P28" s="40">
        <v>9.037256221094303</v>
      </c>
      <c r="Q28" s="153">
        <v>15.084294587400016</v>
      </c>
      <c r="R28" s="153">
        <v>8.6370839936608323</v>
      </c>
      <c r="S28" s="40">
        <v>13.316733067729047</v>
      </c>
      <c r="T28" s="40">
        <v>-16.552283964283042</v>
      </c>
      <c r="U28" s="40">
        <v>-20.123293703214571</v>
      </c>
      <c r="V28" s="40">
        <v>11.704321506951494</v>
      </c>
      <c r="W28" s="40">
        <v>12.785782295930769</v>
      </c>
      <c r="X28" s="40">
        <v>0.68995989999999996</v>
      </c>
      <c r="Y28" s="40">
        <v>0.60836509999999999</v>
      </c>
      <c r="Z28" s="142">
        <v>36815</v>
      </c>
      <c r="AA28" s="40">
        <v>122.42641791</v>
      </c>
      <c r="AB28" s="40" t="s">
        <v>12453</v>
      </c>
      <c r="AC28" s="40" t="s">
        <v>13169</v>
      </c>
      <c r="AD28" s="42" t="s">
        <v>8237</v>
      </c>
      <c r="AE28" s="42" t="s">
        <v>13170</v>
      </c>
      <c r="AF28" s="42" t="s">
        <v>13193</v>
      </c>
      <c r="AG28" s="42" t="s">
        <v>13172</v>
      </c>
      <c r="AH28" s="42" t="s">
        <v>13172</v>
      </c>
    </row>
    <row r="29" spans="1:34" s="133" customFormat="1" ht="28.5">
      <c r="A29" s="33" t="s">
        <v>12826</v>
      </c>
      <c r="B29" s="32" t="s">
        <v>13226</v>
      </c>
      <c r="C29" s="33" t="s">
        <v>12566</v>
      </c>
      <c r="D29" s="33" t="s">
        <v>13227</v>
      </c>
      <c r="E29" s="33" t="s">
        <v>12447</v>
      </c>
      <c r="F29" s="35" t="s">
        <v>117</v>
      </c>
      <c r="G29" s="36" t="s">
        <v>60</v>
      </c>
      <c r="H29" s="117">
        <v>3</v>
      </c>
      <c r="I29" s="36" t="s">
        <v>12346</v>
      </c>
      <c r="J29" s="36" t="s">
        <v>12346</v>
      </c>
      <c r="K29" s="36" t="s">
        <v>12346</v>
      </c>
      <c r="L29" s="33">
        <v>1.2207527702725431E-2</v>
      </c>
      <c r="M29" s="174">
        <v>3.5281727224855564</v>
      </c>
      <c r="N29" s="174">
        <v>19.432077083976008</v>
      </c>
      <c r="O29" s="174">
        <v>18.622470308740489</v>
      </c>
      <c r="P29" s="174">
        <v>9.3785815241435255</v>
      </c>
      <c r="Q29" s="175">
        <v>41.641781010563946</v>
      </c>
      <c r="R29" s="175">
        <v>4.9599608594934619</v>
      </c>
      <c r="S29" s="33">
        <v>21.019323671497659</v>
      </c>
      <c r="T29" s="33">
        <v>-14.075723270440243</v>
      </c>
      <c r="U29" s="33">
        <v>-35.722911329077156</v>
      </c>
      <c r="V29" s="32">
        <v>14.683434024848152</v>
      </c>
      <c r="W29" s="32">
        <v>17.84876725163917</v>
      </c>
      <c r="X29" s="33">
        <v>0.86176609999999998</v>
      </c>
      <c r="Y29" s="33">
        <v>0.4376331</v>
      </c>
      <c r="Z29" s="141">
        <v>37043</v>
      </c>
      <c r="AA29" s="33">
        <v>1179.0959596299999</v>
      </c>
      <c r="AB29" s="33" t="s">
        <v>12453</v>
      </c>
      <c r="AC29" s="33" t="s">
        <v>13169</v>
      </c>
      <c r="AD29" s="126" t="s">
        <v>8237</v>
      </c>
      <c r="AE29" s="126" t="s">
        <v>13170</v>
      </c>
      <c r="AF29" s="126" t="s">
        <v>13228</v>
      </c>
      <c r="AG29" s="33" t="s">
        <v>13172</v>
      </c>
      <c r="AH29" s="33" t="s">
        <v>13172</v>
      </c>
    </row>
    <row r="30" spans="1:34" s="133" customFormat="1" ht="28.5">
      <c r="A30" s="40" t="s">
        <v>12826</v>
      </c>
      <c r="B30" s="39" t="s">
        <v>13229</v>
      </c>
      <c r="C30" s="39" t="s">
        <v>12567</v>
      </c>
      <c r="D30" s="40" t="s">
        <v>13230</v>
      </c>
      <c r="E30" s="40" t="s">
        <v>12453</v>
      </c>
      <c r="F30" s="41" t="s">
        <v>117</v>
      </c>
      <c r="G30" s="40" t="s">
        <v>60</v>
      </c>
      <c r="H30" s="42">
        <v>2</v>
      </c>
      <c r="I30" s="40" t="s">
        <v>12346</v>
      </c>
      <c r="J30" s="40" t="s">
        <v>12346</v>
      </c>
      <c r="K30" s="42" t="s">
        <v>12346</v>
      </c>
      <c r="L30" s="40">
        <v>1.0925819299356768E-2</v>
      </c>
      <c r="M30" s="40">
        <v>3.2047477744806763</v>
      </c>
      <c r="N30" s="40">
        <v>13.965445932520826</v>
      </c>
      <c r="O30" s="40">
        <v>14.811473466599857</v>
      </c>
      <c r="P30" s="40">
        <v>9.4159132292157555</v>
      </c>
      <c r="Q30" s="153">
        <v>24.148881573121471</v>
      </c>
      <c r="R30" s="153">
        <v>10.013964042590228</v>
      </c>
      <c r="S30" s="40">
        <v>12.289141485737387</v>
      </c>
      <c r="T30" s="40">
        <v>-14.238410596026451</v>
      </c>
      <c r="U30" s="40">
        <v>-19.975778453588809</v>
      </c>
      <c r="V30" s="40">
        <v>10.5720595520371</v>
      </c>
      <c r="W30" s="40">
        <v>12.518261819493185</v>
      </c>
      <c r="X30" s="40">
        <v>1.0453809999999999</v>
      </c>
      <c r="Y30" s="40">
        <v>0.68541149999999995</v>
      </c>
      <c r="Z30" s="142">
        <v>36868</v>
      </c>
      <c r="AA30" s="40">
        <v>1374.6847687100001</v>
      </c>
      <c r="AB30" s="40" t="s">
        <v>12453</v>
      </c>
      <c r="AC30" s="40" t="s">
        <v>13169</v>
      </c>
      <c r="AD30" s="42" t="s">
        <v>8237</v>
      </c>
      <c r="AE30" s="42" t="s">
        <v>13170</v>
      </c>
      <c r="AF30" s="42" t="s">
        <v>13231</v>
      </c>
      <c r="AG30" s="42" t="s">
        <v>13172</v>
      </c>
      <c r="AH30" s="42" t="s">
        <v>13172</v>
      </c>
    </row>
    <row r="31" spans="1:34" s="133" customFormat="1" ht="28.5">
      <c r="A31" s="33" t="s">
        <v>12826</v>
      </c>
      <c r="B31" s="32" t="s">
        <v>13232</v>
      </c>
      <c r="C31" s="33" t="s">
        <v>12568</v>
      </c>
      <c r="D31" s="33" t="s">
        <v>13233</v>
      </c>
      <c r="E31" s="33" t="s">
        <v>12447</v>
      </c>
      <c r="F31" s="35" t="s">
        <v>117</v>
      </c>
      <c r="G31" s="36" t="s">
        <v>60</v>
      </c>
      <c r="H31" s="117">
        <v>2</v>
      </c>
      <c r="I31" s="36" t="s">
        <v>12346</v>
      </c>
      <c r="J31" s="36" t="s">
        <v>12346</v>
      </c>
      <c r="K31" s="36" t="s">
        <v>12346</v>
      </c>
      <c r="L31" s="33">
        <v>2.1284359036730722E-2</v>
      </c>
      <c r="M31" s="151">
        <v>2.4165421026407952</v>
      </c>
      <c r="N31" s="151">
        <v>18.836071907879415</v>
      </c>
      <c r="O31" s="151">
        <v>17.215975083383107</v>
      </c>
      <c r="P31" s="151">
        <v>9.2449726100124039</v>
      </c>
      <c r="Q31" s="152">
        <v>38.184274123427841</v>
      </c>
      <c r="R31" s="152">
        <v>2.3293248537080036</v>
      </c>
      <c r="S31" s="33">
        <v>19.335791587204177</v>
      </c>
      <c r="T31" s="33">
        <v>-13.077384523095414</v>
      </c>
      <c r="U31" s="33">
        <v>-30.874706005520892</v>
      </c>
      <c r="V31" s="32">
        <v>13.19037359542412</v>
      </c>
      <c r="W31" s="32">
        <v>15.938561816907582</v>
      </c>
      <c r="X31" s="33">
        <v>0.87192860000000005</v>
      </c>
      <c r="Y31" s="33">
        <v>0.48218909999999998</v>
      </c>
      <c r="Z31" s="141">
        <v>37043</v>
      </c>
      <c r="AA31" s="33">
        <v>2217.7627718499998</v>
      </c>
      <c r="AB31" s="33" t="s">
        <v>12453</v>
      </c>
      <c r="AC31" s="33" t="s">
        <v>13169</v>
      </c>
      <c r="AD31" s="126" t="s">
        <v>8237</v>
      </c>
      <c r="AE31" s="126" t="s">
        <v>13170</v>
      </c>
      <c r="AF31" s="126" t="s">
        <v>13228</v>
      </c>
      <c r="AG31" s="33" t="s">
        <v>13172</v>
      </c>
      <c r="AH31" s="33" t="s">
        <v>13172</v>
      </c>
    </row>
    <row r="32" spans="1:34" s="133" customFormat="1" ht="28.5">
      <c r="A32" s="40" t="s">
        <v>12826</v>
      </c>
      <c r="B32" s="39" t="s">
        <v>13234</v>
      </c>
      <c r="C32" s="39" t="s">
        <v>12572</v>
      </c>
      <c r="D32" s="40" t="s">
        <v>13235</v>
      </c>
      <c r="E32" s="40" t="s">
        <v>12453</v>
      </c>
      <c r="F32" s="41" t="s">
        <v>117</v>
      </c>
      <c r="G32" s="40" t="s">
        <v>13100</v>
      </c>
      <c r="H32" s="42">
        <v>4</v>
      </c>
      <c r="I32" s="40" t="s">
        <v>12346</v>
      </c>
      <c r="J32" s="40" t="s">
        <v>12346</v>
      </c>
      <c r="K32" s="42" t="s">
        <v>12346</v>
      </c>
      <c r="L32" s="40">
        <v>9.325985536579361E-3</v>
      </c>
      <c r="M32" s="40">
        <v>-1.1102230246251565E-14</v>
      </c>
      <c r="N32" s="40">
        <v>55.641905424095015</v>
      </c>
      <c r="O32" s="40">
        <v>18.838240297814181</v>
      </c>
      <c r="P32" s="40">
        <v>14.843878778321894</v>
      </c>
      <c r="Q32" s="153">
        <v>28.400144843957452</v>
      </c>
      <c r="R32" s="153">
        <v>-1.6424323923615036</v>
      </c>
      <c r="S32" s="40">
        <v>-3.5774336588377253</v>
      </c>
      <c r="T32" s="40">
        <v>-20.43659038012915</v>
      </c>
      <c r="U32" s="40">
        <v>-22.617124394184195</v>
      </c>
      <c r="V32" s="40">
        <v>16.25154099475607</v>
      </c>
      <c r="W32" s="40">
        <v>18.466533434183752</v>
      </c>
      <c r="X32" s="40">
        <v>0.93524070000000004</v>
      </c>
      <c r="Y32" s="40">
        <v>0.87852079999999999</v>
      </c>
      <c r="Z32" s="142">
        <v>38425</v>
      </c>
      <c r="AA32" s="40">
        <v>1391.12081743</v>
      </c>
      <c r="AB32" s="40" t="s">
        <v>12453</v>
      </c>
      <c r="AC32" s="40" t="s">
        <v>13169</v>
      </c>
      <c r="AD32" s="42" t="s">
        <v>8237</v>
      </c>
      <c r="AE32" s="42" t="s">
        <v>13170</v>
      </c>
      <c r="AF32" s="42" t="s">
        <v>13231</v>
      </c>
      <c r="AG32" s="42" t="s">
        <v>13172</v>
      </c>
      <c r="AH32" s="42" t="s">
        <v>13172</v>
      </c>
    </row>
    <row r="33" spans="1:34" s="133" customFormat="1" ht="28.5">
      <c r="A33" s="33" t="s">
        <v>13159</v>
      </c>
      <c r="B33" s="32" t="s">
        <v>13160</v>
      </c>
      <c r="C33" s="33" t="s">
        <v>13157</v>
      </c>
      <c r="D33" s="33" t="s">
        <v>13236</v>
      </c>
      <c r="E33" s="33" t="s">
        <v>12447</v>
      </c>
      <c r="F33" s="35" t="s">
        <v>117</v>
      </c>
      <c r="G33" s="36" t="s">
        <v>52</v>
      </c>
      <c r="H33" s="117">
        <v>4</v>
      </c>
      <c r="I33" s="36" t="s">
        <v>12346</v>
      </c>
      <c r="J33" s="36" t="s">
        <v>12346</v>
      </c>
      <c r="K33" s="36" t="s">
        <v>12551</v>
      </c>
      <c r="L33" s="33" t="e">
        <v>#N/A</v>
      </c>
      <c r="M33" s="151">
        <v>-2.3331173039533248</v>
      </c>
      <c r="N33" s="151">
        <v>5.9899191185092349</v>
      </c>
      <c r="O33" s="151">
        <v>6.576503859957783</v>
      </c>
      <c r="P33" s="151">
        <v>-9.0683934652985076</v>
      </c>
      <c r="Q33" s="152">
        <v>28.710858072387268</v>
      </c>
      <c r="R33" s="152">
        <v>8.6064981949458321</v>
      </c>
      <c r="S33" s="33">
        <v>-16.542155816435567</v>
      </c>
      <c r="T33" s="33">
        <v>-25.131894484412477</v>
      </c>
      <c r="U33" s="33">
        <v>-59.455215729109753</v>
      </c>
      <c r="V33" s="32">
        <v>21.828276741116788</v>
      </c>
      <c r="W33" s="32">
        <v>27.695790313246722</v>
      </c>
      <c r="X33" s="33">
        <v>8.3657110000000007E-2</v>
      </c>
      <c r="Y33" s="33">
        <v>-0.31845299999999999</v>
      </c>
      <c r="Z33" s="141">
        <v>43244</v>
      </c>
      <c r="AA33" s="33">
        <v>1150.66272366</v>
      </c>
      <c r="AB33" s="33" t="s">
        <v>12447</v>
      </c>
      <c r="AC33" s="33" t="s">
        <v>13169</v>
      </c>
      <c r="AD33" s="126" t="s">
        <v>8237</v>
      </c>
      <c r="AE33" s="126" t="s">
        <v>13180</v>
      </c>
      <c r="AF33" s="126" t="s">
        <v>13181</v>
      </c>
      <c r="AG33" s="33" t="s">
        <v>13181</v>
      </c>
      <c r="AH33" s="33" t="s">
        <v>13181</v>
      </c>
    </row>
    <row r="34" spans="1:34" s="133" customFormat="1" ht="28.5">
      <c r="A34" s="40" t="s">
        <v>13159</v>
      </c>
      <c r="B34" s="39" t="s">
        <v>13161</v>
      </c>
      <c r="C34" s="39" t="s">
        <v>13158</v>
      </c>
      <c r="D34" s="40" t="s">
        <v>13237</v>
      </c>
      <c r="E34" s="40" t="s">
        <v>12447</v>
      </c>
      <c r="F34" s="41" t="s">
        <v>117</v>
      </c>
      <c r="G34" s="40" t="s">
        <v>52</v>
      </c>
      <c r="H34" s="42">
        <v>4</v>
      </c>
      <c r="I34" s="40" t="s">
        <v>12346</v>
      </c>
      <c r="J34" s="40" t="s">
        <v>12346</v>
      </c>
      <c r="K34" s="42" t="s">
        <v>12551</v>
      </c>
      <c r="L34" s="40" t="e">
        <v>#N/A</v>
      </c>
      <c r="M34" s="40">
        <v>-2.2149019838009987</v>
      </c>
      <c r="N34" s="40">
        <v>5.8010589234540832</v>
      </c>
      <c r="O34" s="40">
        <v>6.2611859220822019</v>
      </c>
      <c r="P34" s="40">
        <v>-8.3874815072268802</v>
      </c>
      <c r="Q34" s="153">
        <v>30.778588807785567</v>
      </c>
      <c r="R34" s="153">
        <v>6.2048221995828268</v>
      </c>
      <c r="S34" s="40">
        <v>-16.525275354937254</v>
      </c>
      <c r="T34" s="40">
        <v>-25.791352126519662</v>
      </c>
      <c r="U34" s="40">
        <v>-57.613493975903637</v>
      </c>
      <c r="V34" s="40">
        <v>22.435489697052915</v>
      </c>
      <c r="W34" s="40">
        <v>28.005986006414268</v>
      </c>
      <c r="X34" s="40">
        <v>7.3507939999999994E-2</v>
      </c>
      <c r="Y34" s="40">
        <v>-0.29695139999999998</v>
      </c>
      <c r="Z34" s="142">
        <v>35384</v>
      </c>
      <c r="AA34" s="40">
        <v>2772.1714127599998</v>
      </c>
      <c r="AB34" s="40" t="s">
        <v>12447</v>
      </c>
      <c r="AC34" s="40" t="s">
        <v>13169</v>
      </c>
      <c r="AD34" s="42" t="s">
        <v>8237</v>
      </c>
      <c r="AE34" s="42" t="s">
        <v>13180</v>
      </c>
      <c r="AF34" s="42" t="s">
        <v>13181</v>
      </c>
      <c r="AG34" s="42" t="s">
        <v>13181</v>
      </c>
      <c r="AH34" s="42" t="s">
        <v>13181</v>
      </c>
    </row>
    <row r="35" spans="1:34" s="133" customFormat="1" ht="42.75">
      <c r="A35" s="33" t="s">
        <v>12753</v>
      </c>
      <c r="B35" s="32" t="s">
        <v>13238</v>
      </c>
      <c r="C35" s="33" t="s">
        <v>12603</v>
      </c>
      <c r="D35" s="33" t="s">
        <v>13239</v>
      </c>
      <c r="E35" s="33" t="s">
        <v>12453</v>
      </c>
      <c r="F35" s="35" t="s">
        <v>117</v>
      </c>
      <c r="G35" s="36" t="s">
        <v>13101</v>
      </c>
      <c r="H35" s="117">
        <v>5</v>
      </c>
      <c r="I35" s="36" t="s">
        <v>12346</v>
      </c>
      <c r="J35" s="36" t="s">
        <v>12346</v>
      </c>
      <c r="K35" s="36" t="s">
        <v>12346</v>
      </c>
      <c r="L35" s="33" t="e">
        <v>#N/A</v>
      </c>
      <c r="M35" s="151">
        <v>2.3649860144876023</v>
      </c>
      <c r="N35" s="151">
        <v>-3.0188532725678785</v>
      </c>
      <c r="O35" s="151">
        <v>5.3101288126734536</v>
      </c>
      <c r="P35" s="151">
        <v>-1.9586755297937186</v>
      </c>
      <c r="Q35" s="152">
        <v>3.7273837844788771</v>
      </c>
      <c r="R35" s="152">
        <v>7.8471811908451983</v>
      </c>
      <c r="S35" s="33">
        <v>10.201511721833413</v>
      </c>
      <c r="T35" s="33">
        <v>-18.813630324719632</v>
      </c>
      <c r="U35" s="33">
        <v>-44.725525974891667</v>
      </c>
      <c r="V35" s="32">
        <v>13.757898362457036</v>
      </c>
      <c r="W35" s="32">
        <v>19.062341481926037</v>
      </c>
      <c r="X35" s="33">
        <v>0.18558520000000001</v>
      </c>
      <c r="Y35" s="33">
        <v>-0.1022338</v>
      </c>
      <c r="Z35" s="141">
        <v>39352</v>
      </c>
      <c r="AA35" s="33">
        <v>693.99972734000005</v>
      </c>
      <c r="AB35" s="33" t="s">
        <v>12453</v>
      </c>
      <c r="AC35" s="33" t="s">
        <v>13169</v>
      </c>
      <c r="AD35" s="126" t="s">
        <v>8237</v>
      </c>
      <c r="AE35" s="126" t="s">
        <v>13170</v>
      </c>
      <c r="AF35" s="126" t="s">
        <v>13240</v>
      </c>
      <c r="AG35" s="33" t="s">
        <v>13172</v>
      </c>
      <c r="AH35" s="33" t="s">
        <v>13172</v>
      </c>
    </row>
    <row r="36" spans="1:34" s="133" customFormat="1" ht="28.5">
      <c r="A36" s="40" t="s">
        <v>12443</v>
      </c>
      <c r="B36" s="39" t="s">
        <v>13241</v>
      </c>
      <c r="C36" s="39" t="s">
        <v>12606</v>
      </c>
      <c r="D36" s="40" t="s">
        <v>13242</v>
      </c>
      <c r="E36" s="40" t="s">
        <v>12453</v>
      </c>
      <c r="F36" s="41" t="s">
        <v>422</v>
      </c>
      <c r="G36" s="40" t="s">
        <v>13126</v>
      </c>
      <c r="H36" s="42">
        <v>3</v>
      </c>
      <c r="I36" s="40" t="s">
        <v>12551</v>
      </c>
      <c r="J36" s="40" t="s">
        <v>12551</v>
      </c>
      <c r="K36" s="42" t="s">
        <v>12346</v>
      </c>
      <c r="L36" s="40" t="e">
        <v>#N/A</v>
      </c>
      <c r="M36" s="40">
        <v>1.199127906976738</v>
      </c>
      <c r="N36" s="40">
        <v>0.86925027164082014</v>
      </c>
      <c r="O36" s="40">
        <v>2.9390066423907069</v>
      </c>
      <c r="P36" s="40">
        <v>-1.7875964199276062</v>
      </c>
      <c r="Q36" s="153">
        <v>1.4603870025558852</v>
      </c>
      <c r="R36" s="153">
        <v>2.3160254015688997</v>
      </c>
      <c r="S36" s="40">
        <v>6.7540723083034271</v>
      </c>
      <c r="T36" s="40">
        <v>-3.5689045936395103</v>
      </c>
      <c r="U36" s="40">
        <v>-20.956354300385051</v>
      </c>
      <c r="V36" s="40">
        <v>4.4741463609585104</v>
      </c>
      <c r="W36" s="40">
        <v>6.1385267883429186</v>
      </c>
      <c r="X36" s="40">
        <v>-6.1113500000000001E-2</v>
      </c>
      <c r="Y36" s="40">
        <v>-0.60867859999999996</v>
      </c>
      <c r="Z36" s="142">
        <v>34424</v>
      </c>
      <c r="AA36" s="40">
        <v>1642.03869775</v>
      </c>
      <c r="AB36" s="40" t="s">
        <v>12453</v>
      </c>
      <c r="AC36" s="40" t="s">
        <v>13169</v>
      </c>
      <c r="AD36" s="42" t="s">
        <v>8237</v>
      </c>
      <c r="AE36" s="42" t="s">
        <v>13170</v>
      </c>
      <c r="AF36" s="42" t="s">
        <v>13240</v>
      </c>
      <c r="AG36" s="42" t="s">
        <v>13172</v>
      </c>
      <c r="AH36" s="42" t="s">
        <v>13172</v>
      </c>
    </row>
    <row r="37" spans="1:34" s="133" customFormat="1" ht="28.5">
      <c r="A37" s="33" t="s">
        <v>12827</v>
      </c>
      <c r="B37" s="32" t="s">
        <v>13243</v>
      </c>
      <c r="C37" s="33" t="s">
        <v>12607</v>
      </c>
      <c r="D37" s="33" t="s">
        <v>13244</v>
      </c>
      <c r="E37" s="33" t="s">
        <v>12453</v>
      </c>
      <c r="F37" s="35" t="s">
        <v>117</v>
      </c>
      <c r="G37" s="36" t="s">
        <v>60</v>
      </c>
      <c r="H37" s="117">
        <v>3</v>
      </c>
      <c r="I37" s="36" t="s">
        <v>12346</v>
      </c>
      <c r="J37" s="36" t="s">
        <v>12346</v>
      </c>
      <c r="K37" s="36" t="s">
        <v>12346</v>
      </c>
      <c r="L37" s="33" t="e">
        <v>#N/A</v>
      </c>
      <c r="M37" s="174">
        <v>5.8640171439703126</v>
      </c>
      <c r="N37" s="174">
        <v>9.4461228600200222</v>
      </c>
      <c r="O37" s="174">
        <v>11.442374231928621</v>
      </c>
      <c r="P37" s="174">
        <v>7.1310567669909952</v>
      </c>
      <c r="Q37" s="175">
        <v>14.304723885562275</v>
      </c>
      <c r="R37" s="175">
        <v>14.111983785153082</v>
      </c>
      <c r="S37" s="33">
        <v>14.577931431863966</v>
      </c>
      <c r="T37" s="33">
        <v>-19.071962249311813</v>
      </c>
      <c r="U37" s="33">
        <v>-31.214269380288084</v>
      </c>
      <c r="V37" s="32">
        <v>14.105564713501586</v>
      </c>
      <c r="W37" s="32">
        <v>17.386835447229409</v>
      </c>
      <c r="X37" s="33">
        <v>0.61366949999999998</v>
      </c>
      <c r="Y37" s="33">
        <v>0.36335810000000002</v>
      </c>
      <c r="Z37" s="141">
        <v>36164</v>
      </c>
      <c r="AA37" s="33">
        <v>1289.97115646</v>
      </c>
      <c r="AB37" s="33" t="s">
        <v>12453</v>
      </c>
      <c r="AC37" s="33" t="s">
        <v>13169</v>
      </c>
      <c r="AD37" s="126" t="s">
        <v>8237</v>
      </c>
      <c r="AE37" s="126" t="s">
        <v>13170</v>
      </c>
      <c r="AF37" s="126" t="s">
        <v>13240</v>
      </c>
      <c r="AG37" s="33" t="s">
        <v>13172</v>
      </c>
      <c r="AH37" s="33" t="s">
        <v>13172</v>
      </c>
    </row>
    <row r="38" spans="1:34" s="133" customFormat="1" ht="28.5">
      <c r="A38" s="40" t="s">
        <v>12828</v>
      </c>
      <c r="B38" s="39" t="s">
        <v>13245</v>
      </c>
      <c r="C38" s="39" t="s">
        <v>12617</v>
      </c>
      <c r="D38" s="40" t="s">
        <v>13246</v>
      </c>
      <c r="E38" s="40" t="s">
        <v>12453</v>
      </c>
      <c r="F38" s="41" t="s">
        <v>117</v>
      </c>
      <c r="G38" s="40" t="s">
        <v>60</v>
      </c>
      <c r="H38" s="42">
        <v>3</v>
      </c>
      <c r="I38" s="40" t="s">
        <v>12346</v>
      </c>
      <c r="J38" s="40" t="s">
        <v>12346</v>
      </c>
      <c r="K38" s="42" t="s">
        <v>12346</v>
      </c>
      <c r="L38" s="40" t="e">
        <v>#N/A</v>
      </c>
      <c r="M38" s="40">
        <v>6.4239828693789969</v>
      </c>
      <c r="N38" s="40">
        <v>11.560044893378119</v>
      </c>
      <c r="O38" s="40">
        <v>9.579404176203731</v>
      </c>
      <c r="P38" s="40">
        <v>5.0938007774199212</v>
      </c>
      <c r="Q38" s="153">
        <v>19.702140862550511</v>
      </c>
      <c r="R38" s="153">
        <v>1.648177496038028</v>
      </c>
      <c r="S38" s="40">
        <v>10.073452256033555</v>
      </c>
      <c r="T38" s="40">
        <v>-15.162813820531952</v>
      </c>
      <c r="U38" s="40">
        <v>-26.140828044726415</v>
      </c>
      <c r="V38" s="40">
        <v>12.943487838887775</v>
      </c>
      <c r="W38" s="40">
        <v>14.300667387429304</v>
      </c>
      <c r="X38" s="40">
        <v>0.36071379999999997</v>
      </c>
      <c r="Y38" s="40">
        <v>0.28574490000000002</v>
      </c>
      <c r="Z38" s="142">
        <v>40437</v>
      </c>
      <c r="AA38" s="40">
        <v>123.73270290000001</v>
      </c>
      <c r="AB38" s="40" t="s">
        <v>12453</v>
      </c>
      <c r="AC38" s="40" t="s">
        <v>13169</v>
      </c>
      <c r="AD38" s="42" t="s">
        <v>8237</v>
      </c>
      <c r="AE38" s="42" t="s">
        <v>13170</v>
      </c>
      <c r="AF38" s="42" t="s">
        <v>13193</v>
      </c>
      <c r="AG38" s="42" t="s">
        <v>13172</v>
      </c>
      <c r="AH38" s="42" t="s">
        <v>13172</v>
      </c>
    </row>
    <row r="39" spans="1:34" s="133" customFormat="1" ht="28.5">
      <c r="A39" s="33" t="s">
        <v>12828</v>
      </c>
      <c r="B39" s="32" t="s">
        <v>13247</v>
      </c>
      <c r="C39" s="33" t="s">
        <v>12639</v>
      </c>
      <c r="D39" s="33" t="s">
        <v>13248</v>
      </c>
      <c r="E39" s="33" t="s">
        <v>12448</v>
      </c>
      <c r="F39" s="35" t="s">
        <v>422</v>
      </c>
      <c r="G39" s="36" t="s">
        <v>13126</v>
      </c>
      <c r="H39" s="117">
        <v>2</v>
      </c>
      <c r="I39" s="36" t="s">
        <v>12346</v>
      </c>
      <c r="J39" s="36" t="s">
        <v>12346</v>
      </c>
      <c r="K39" s="36" t="s">
        <v>12346</v>
      </c>
      <c r="L39" s="33">
        <v>6.1233268409478868E-2</v>
      </c>
      <c r="M39" s="174">
        <v>1.2545666087128593</v>
      </c>
      <c r="N39" s="174">
        <v>1.9515160830259948</v>
      </c>
      <c r="O39" s="174">
        <v>5.5854015643155064</v>
      </c>
      <c r="P39" s="174">
        <v>1.3641612968954053</v>
      </c>
      <c r="Q39" s="175">
        <v>3.0125215570210306</v>
      </c>
      <c r="R39" s="175">
        <v>4.9953565602054217</v>
      </c>
      <c r="S39" s="33">
        <v>11.401564733166936</v>
      </c>
      <c r="T39" s="33">
        <v>-3.4899131203063094</v>
      </c>
      <c r="U39" s="33">
        <v>-17.447454600350319</v>
      </c>
      <c r="V39" s="32">
        <v>4.4077617021557547</v>
      </c>
      <c r="W39" s="32">
        <v>6.1991059621081614</v>
      </c>
      <c r="X39" s="33">
        <v>0.36635210000000001</v>
      </c>
      <c r="Y39" s="33">
        <v>-0.2203618</v>
      </c>
      <c r="Z39" s="141">
        <v>41778</v>
      </c>
      <c r="AA39" s="33">
        <v>1135.860979</v>
      </c>
      <c r="AB39" s="33" t="s">
        <v>12453</v>
      </c>
      <c r="AC39" s="33" t="s">
        <v>13169</v>
      </c>
      <c r="AD39" s="126" t="s">
        <v>8237</v>
      </c>
      <c r="AE39" s="126" t="s">
        <v>13170</v>
      </c>
      <c r="AF39" s="126" t="s">
        <v>13203</v>
      </c>
      <c r="AG39" s="33" t="s">
        <v>13172</v>
      </c>
      <c r="AH39" s="33" t="s">
        <v>13172</v>
      </c>
    </row>
    <row r="40" spans="1:34" s="133" customFormat="1" ht="28.5">
      <c r="A40" s="40" t="s">
        <v>12828</v>
      </c>
      <c r="B40" s="39" t="s">
        <v>13249</v>
      </c>
      <c r="C40" s="39" t="s">
        <v>12640</v>
      </c>
      <c r="D40" s="40" t="s">
        <v>13250</v>
      </c>
      <c r="E40" s="40" t="s">
        <v>12447</v>
      </c>
      <c r="F40" s="41" t="s">
        <v>422</v>
      </c>
      <c r="G40" s="40" t="s">
        <v>13126</v>
      </c>
      <c r="H40" s="42">
        <v>2</v>
      </c>
      <c r="I40" s="40" t="s">
        <v>12346</v>
      </c>
      <c r="J40" s="40" t="s">
        <v>12346</v>
      </c>
      <c r="K40" s="42" t="s">
        <v>12346</v>
      </c>
      <c r="L40" s="40">
        <v>7.5676731090582802E-2</v>
      </c>
      <c r="M40" s="40">
        <v>1.3070246977846978</v>
      </c>
      <c r="N40" s="40">
        <v>3.9288745605397857</v>
      </c>
      <c r="O40" s="40">
        <v>6.9687064920641584</v>
      </c>
      <c r="P40" s="40">
        <v>2.4824732893695689</v>
      </c>
      <c r="Q40" s="153">
        <v>4.7824049233178512</v>
      </c>
      <c r="R40" s="153">
        <v>6.1916318578349561</v>
      </c>
      <c r="S40" s="40">
        <v>12.818271525095115</v>
      </c>
      <c r="T40" s="40">
        <v>-3.3428844317096695</v>
      </c>
      <c r="U40" s="40">
        <v>-16.859469045319319</v>
      </c>
      <c r="V40" s="40">
        <v>4.3808296387735988</v>
      </c>
      <c r="W40" s="40">
        <v>6.2154711604519903</v>
      </c>
      <c r="X40" s="40">
        <v>0.49232369999999998</v>
      </c>
      <c r="Y40" s="40">
        <v>-0.1524018</v>
      </c>
      <c r="Z40" s="142">
        <v>41653</v>
      </c>
      <c r="AA40" s="40">
        <v>1135.860979</v>
      </c>
      <c r="AB40" s="40" t="s">
        <v>12453</v>
      </c>
      <c r="AC40" s="40" t="s">
        <v>13169</v>
      </c>
      <c r="AD40" s="42" t="s">
        <v>8237</v>
      </c>
      <c r="AE40" s="42" t="s">
        <v>13170</v>
      </c>
      <c r="AF40" s="42" t="s">
        <v>13175</v>
      </c>
      <c r="AG40" s="42" t="s">
        <v>13172</v>
      </c>
      <c r="AH40" s="42" t="s">
        <v>13172</v>
      </c>
    </row>
    <row r="41" spans="1:34" s="133" customFormat="1" ht="28.5">
      <c r="A41" s="33" t="s">
        <v>12440</v>
      </c>
      <c r="B41" s="32" t="s">
        <v>13251</v>
      </c>
      <c r="C41" s="33" t="s">
        <v>12674</v>
      </c>
      <c r="D41" s="33" t="s">
        <v>13252</v>
      </c>
      <c r="E41" s="33" t="s">
        <v>12447</v>
      </c>
      <c r="F41" s="35" t="s">
        <v>117</v>
      </c>
      <c r="G41" s="36" t="s">
        <v>13096</v>
      </c>
      <c r="H41" s="117">
        <v>4</v>
      </c>
      <c r="I41" s="36" t="s">
        <v>12346</v>
      </c>
      <c r="J41" s="36" t="s">
        <v>12346</v>
      </c>
      <c r="K41" s="36" t="s">
        <v>12346</v>
      </c>
      <c r="L41" s="33" t="e">
        <v>#N/A</v>
      </c>
      <c r="M41" s="174">
        <v>8.2015810276679915</v>
      </c>
      <c r="N41" s="174">
        <v>39.897791567804333</v>
      </c>
      <c r="O41" s="174">
        <v>26.75805508884832</v>
      </c>
      <c r="P41" s="174">
        <v>16.063174204140431</v>
      </c>
      <c r="Q41" s="175">
        <v>22.689231913706443</v>
      </c>
      <c r="R41" s="175">
        <v>21.636898033009299</v>
      </c>
      <c r="S41" s="33">
        <v>42.989756722151199</v>
      </c>
      <c r="T41" s="33">
        <v>-22.218334499650105</v>
      </c>
      <c r="U41" s="33">
        <v>-26.038781163434887</v>
      </c>
      <c r="V41" s="32">
        <v>16.332698839401065</v>
      </c>
      <c r="W41" s="32">
        <v>17.649521544402145</v>
      </c>
      <c r="X41" s="33">
        <v>1.405421</v>
      </c>
      <c r="Y41" s="33">
        <v>0.72290449999999995</v>
      </c>
      <c r="Z41" s="141">
        <v>42158</v>
      </c>
      <c r="AA41" s="33">
        <v>32723.502323770001</v>
      </c>
      <c r="AB41" s="33" t="s">
        <v>12453</v>
      </c>
      <c r="AC41" s="33" t="s">
        <v>13169</v>
      </c>
      <c r="AD41" s="126" t="s">
        <v>8237</v>
      </c>
      <c r="AE41" s="126" t="s">
        <v>13170</v>
      </c>
      <c r="AF41" s="126" t="s">
        <v>13253</v>
      </c>
      <c r="AG41" s="33" t="s">
        <v>13172</v>
      </c>
      <c r="AH41" s="33" t="s">
        <v>13172</v>
      </c>
    </row>
    <row r="42" spans="1:34" s="133" customFormat="1" ht="42.75">
      <c r="A42" s="40" t="s">
        <v>12753</v>
      </c>
      <c r="B42" s="39" t="s">
        <v>13254</v>
      </c>
      <c r="C42" s="39" t="s">
        <v>12587</v>
      </c>
      <c r="D42" s="40" t="s">
        <v>13255</v>
      </c>
      <c r="E42" s="40" t="s">
        <v>12453</v>
      </c>
      <c r="F42" s="41" t="s">
        <v>117</v>
      </c>
      <c r="G42" s="40" t="s">
        <v>60</v>
      </c>
      <c r="H42" s="42">
        <v>3</v>
      </c>
      <c r="I42" s="40" t="s">
        <v>12346</v>
      </c>
      <c r="J42" s="40" t="s">
        <v>12346</v>
      </c>
      <c r="K42" s="42" t="s">
        <v>12346</v>
      </c>
      <c r="L42" s="40" t="e">
        <v>#N/A</v>
      </c>
      <c r="M42" s="40">
        <v>2.5329431999616459</v>
      </c>
      <c r="N42" s="40">
        <v>-8.5749165665627398</v>
      </c>
      <c r="O42" s="40">
        <v>-0.39433169603869667</v>
      </c>
      <c r="P42" s="40">
        <v>0.46223469822246344</v>
      </c>
      <c r="Q42" s="153">
        <v>-8.5485059944512614</v>
      </c>
      <c r="R42" s="153">
        <v>4.9462157413958652</v>
      </c>
      <c r="S42" s="40">
        <v>16.626824424829543</v>
      </c>
      <c r="T42" s="40">
        <v>-21.579183232596989</v>
      </c>
      <c r="U42" s="40">
        <v>-26.601771467875267</v>
      </c>
      <c r="V42" s="40">
        <v>13.923708666198154</v>
      </c>
      <c r="W42" s="40">
        <v>15.859699490963969</v>
      </c>
      <c r="X42" s="40">
        <v>-0.1674561</v>
      </c>
      <c r="Y42" s="40">
        <v>-4.343114E-2</v>
      </c>
      <c r="Z42" s="142">
        <v>34001</v>
      </c>
      <c r="AA42" s="40">
        <v>239.32976271999999</v>
      </c>
      <c r="AB42" s="40" t="s">
        <v>12453</v>
      </c>
      <c r="AC42" s="40" t="s">
        <v>13169</v>
      </c>
      <c r="AD42" s="42" t="s">
        <v>8237</v>
      </c>
      <c r="AE42" s="42" t="s">
        <v>13170</v>
      </c>
      <c r="AF42" s="42" t="s">
        <v>13193</v>
      </c>
      <c r="AG42" s="42" t="s">
        <v>13172</v>
      </c>
      <c r="AH42" s="42" t="s">
        <v>13172</v>
      </c>
    </row>
    <row r="43" spans="1:34" s="133" customFormat="1" ht="42.75">
      <c r="A43" s="33" t="s">
        <v>12753</v>
      </c>
      <c r="B43" s="32" t="s">
        <v>13256</v>
      </c>
      <c r="C43" s="33" t="s">
        <v>12691</v>
      </c>
      <c r="D43" s="33" t="s">
        <v>13257</v>
      </c>
      <c r="E43" s="33" t="s">
        <v>12447</v>
      </c>
      <c r="F43" s="35" t="s">
        <v>117</v>
      </c>
      <c r="G43" s="36" t="s">
        <v>60</v>
      </c>
      <c r="H43" s="117">
        <v>3</v>
      </c>
      <c r="I43" s="36" t="s">
        <v>12346</v>
      </c>
      <c r="J43" s="36" t="s">
        <v>12346</v>
      </c>
      <c r="K43" s="36" t="s">
        <v>12346</v>
      </c>
      <c r="L43" s="33" t="e">
        <v>#N/A</v>
      </c>
      <c r="M43" s="174">
        <v>1.6438372925320133</v>
      </c>
      <c r="N43" s="174">
        <v>-6.3396320014430412</v>
      </c>
      <c r="O43" s="174">
        <v>2.2331410576050814</v>
      </c>
      <c r="P43" s="174">
        <v>-0.51971467705868024</v>
      </c>
      <c r="Q43" s="175">
        <v>3.9700233012154751</v>
      </c>
      <c r="R43" s="175">
        <v>-0.40196432800305715</v>
      </c>
      <c r="S43" s="33">
        <v>21.046910585938683</v>
      </c>
      <c r="T43" s="33">
        <v>-18.746822010479047</v>
      </c>
      <c r="U43" s="33">
        <v>-39.186941658946672</v>
      </c>
      <c r="V43" s="32">
        <v>16.400874651016572</v>
      </c>
      <c r="W43" s="32">
        <v>18.875426188487793</v>
      </c>
      <c r="X43" s="33">
        <v>-9.3250780000000005E-2</v>
      </c>
      <c r="Y43" s="33">
        <v>-0.12650069999999999</v>
      </c>
      <c r="Z43" s="141">
        <v>41353</v>
      </c>
      <c r="AA43" s="33">
        <v>239.32976271999999</v>
      </c>
      <c r="AB43" s="33" t="s">
        <v>12453</v>
      </c>
      <c r="AC43" s="33" t="s">
        <v>13169</v>
      </c>
      <c r="AD43" s="126" t="s">
        <v>8237</v>
      </c>
      <c r="AE43" s="126" t="s">
        <v>13170</v>
      </c>
      <c r="AF43" s="126" t="s">
        <v>13175</v>
      </c>
      <c r="AG43" s="33" t="s">
        <v>13172</v>
      </c>
      <c r="AH43" s="33" t="s">
        <v>13172</v>
      </c>
    </row>
    <row r="44" spans="1:34" s="133" customFormat="1" ht="42.75">
      <c r="A44" s="40" t="s">
        <v>12753</v>
      </c>
      <c r="B44" s="39" t="s">
        <v>13258</v>
      </c>
      <c r="C44" s="39" t="s">
        <v>12600</v>
      </c>
      <c r="D44" s="40" t="s">
        <v>13259</v>
      </c>
      <c r="E44" s="40" t="s">
        <v>12453</v>
      </c>
      <c r="F44" s="41" t="s">
        <v>422</v>
      </c>
      <c r="G44" s="40" t="s">
        <v>13127</v>
      </c>
      <c r="H44" s="42">
        <v>3</v>
      </c>
      <c r="I44" s="40" t="s">
        <v>12346</v>
      </c>
      <c r="J44" s="40" t="s">
        <v>12346</v>
      </c>
      <c r="K44" s="42" t="s">
        <v>12346</v>
      </c>
      <c r="L44" s="40" t="e">
        <v>#N/A</v>
      </c>
      <c r="M44" s="40">
        <v>0.48704023080845538</v>
      </c>
      <c r="N44" s="40">
        <v>4.0842517937715428</v>
      </c>
      <c r="O44" s="40">
        <v>6.2898837041676536</v>
      </c>
      <c r="P44" s="40">
        <v>2.3102004102484974</v>
      </c>
      <c r="Q44" s="153">
        <v>4.5178821088710075</v>
      </c>
      <c r="R44" s="153">
        <v>5.4549565451942339</v>
      </c>
      <c r="S44" s="40">
        <v>11.917215879547749</v>
      </c>
      <c r="T44" s="40">
        <v>-4.0442567843334771</v>
      </c>
      <c r="U44" s="40">
        <v>-17.410365602370824</v>
      </c>
      <c r="V44" s="40">
        <v>3.6481457704288616</v>
      </c>
      <c r="W44" s="40">
        <v>6.4962971260944098</v>
      </c>
      <c r="X44" s="40">
        <v>0.87096399999999996</v>
      </c>
      <c r="Y44" s="40">
        <v>9.2865729999999994E-2</v>
      </c>
      <c r="Z44" s="142">
        <v>36843</v>
      </c>
      <c r="AA44" s="40">
        <v>311.48218703999999</v>
      </c>
      <c r="AB44" s="40" t="s">
        <v>12453</v>
      </c>
      <c r="AC44" s="40" t="s">
        <v>13169</v>
      </c>
      <c r="AD44" s="42" t="s">
        <v>8237</v>
      </c>
      <c r="AE44" s="42" t="s">
        <v>13170</v>
      </c>
      <c r="AF44" s="42" t="s">
        <v>13193</v>
      </c>
      <c r="AG44" s="42" t="s">
        <v>13172</v>
      </c>
      <c r="AH44" s="42" t="s">
        <v>13172</v>
      </c>
    </row>
    <row r="45" spans="1:34" s="133" customFormat="1" ht="42.75">
      <c r="A45" s="33" t="s">
        <v>12753</v>
      </c>
      <c r="B45" s="32" t="s">
        <v>13260</v>
      </c>
      <c r="C45" s="33" t="s">
        <v>12601</v>
      </c>
      <c r="D45" s="33" t="s">
        <v>13261</v>
      </c>
      <c r="E45" s="33" t="s">
        <v>12452</v>
      </c>
      <c r="F45" s="35" t="s">
        <v>422</v>
      </c>
      <c r="G45" s="36" t="s">
        <v>13127</v>
      </c>
      <c r="H45" s="117">
        <v>3</v>
      </c>
      <c r="I45" s="36" t="s">
        <v>12346</v>
      </c>
      <c r="J45" s="36" t="s">
        <v>12346</v>
      </c>
      <c r="K45" s="36" t="s">
        <v>12346</v>
      </c>
      <c r="L45" s="33">
        <v>5.0626571812453829E-2</v>
      </c>
      <c r="M45" s="174">
        <v>0.52863305100068203</v>
      </c>
      <c r="N45" s="174">
        <v>7.2826175864505904</v>
      </c>
      <c r="O45" s="174">
        <v>6.4224788612279315</v>
      </c>
      <c r="P45" s="174">
        <v>2.4712168086550079</v>
      </c>
      <c r="Q45" s="175">
        <v>9.994482337020294</v>
      </c>
      <c r="R45" s="175">
        <v>1.0431229656733487</v>
      </c>
      <c r="S45" s="33">
        <v>9.631539808070988</v>
      </c>
      <c r="T45" s="33">
        <v>-4.5808163701425819</v>
      </c>
      <c r="U45" s="33">
        <v>-16.883994453506578</v>
      </c>
      <c r="V45" s="32">
        <v>4.3404282826489089</v>
      </c>
      <c r="W45" s="32">
        <v>6.1204322435909049</v>
      </c>
      <c r="X45" s="33">
        <v>0.20800379999999999</v>
      </c>
      <c r="Y45" s="33">
        <v>-0.15106459999999999</v>
      </c>
      <c r="Z45" s="141">
        <v>39002</v>
      </c>
      <c r="AA45" s="33">
        <v>311.48218703999999</v>
      </c>
      <c r="AB45" s="33" t="s">
        <v>12453</v>
      </c>
      <c r="AC45" s="33" t="s">
        <v>13169</v>
      </c>
      <c r="AD45" s="126" t="s">
        <v>8237</v>
      </c>
      <c r="AE45" s="126" t="s">
        <v>13170</v>
      </c>
      <c r="AF45" s="126" t="s">
        <v>13262</v>
      </c>
      <c r="AG45" s="33" t="s">
        <v>13172</v>
      </c>
      <c r="AH45" s="33" t="s">
        <v>13172</v>
      </c>
    </row>
    <row r="46" spans="1:34" s="133" customFormat="1" ht="42.75">
      <c r="A46" s="40" t="s">
        <v>12753</v>
      </c>
      <c r="B46" s="39" t="s">
        <v>13263</v>
      </c>
      <c r="C46" s="39" t="s">
        <v>12602</v>
      </c>
      <c r="D46" s="40" t="s">
        <v>13264</v>
      </c>
      <c r="E46" s="40" t="s">
        <v>12447</v>
      </c>
      <c r="F46" s="41" t="s">
        <v>422</v>
      </c>
      <c r="G46" s="40" t="s">
        <v>13127</v>
      </c>
      <c r="H46" s="42">
        <v>3</v>
      </c>
      <c r="I46" s="40" t="s">
        <v>12346</v>
      </c>
      <c r="J46" s="40" t="s">
        <v>12346</v>
      </c>
      <c r="K46" s="42" t="s">
        <v>12346</v>
      </c>
      <c r="L46" s="40" t="e">
        <v>#N/A</v>
      </c>
      <c r="M46" s="40">
        <v>0.61763883898275918</v>
      </c>
      <c r="N46" s="40">
        <v>6.2900933349641752</v>
      </c>
      <c r="O46" s="40">
        <v>8.1945532080564654</v>
      </c>
      <c r="P46" s="40">
        <v>4.0991836822248384</v>
      </c>
      <c r="Q46" s="153">
        <v>6.7928408192535317</v>
      </c>
      <c r="R46" s="153">
        <v>6.9731084818826394</v>
      </c>
      <c r="S46" s="40">
        <v>14.093555510941446</v>
      </c>
      <c r="T46" s="40">
        <v>-3.8146536136249187</v>
      </c>
      <c r="U46" s="40">
        <v>-16.159186887123443</v>
      </c>
      <c r="V46" s="40">
        <v>3.6566298550607299</v>
      </c>
      <c r="W46" s="40">
        <v>6.5898727903375542</v>
      </c>
      <c r="X46" s="40">
        <v>0.91299300000000005</v>
      </c>
      <c r="Y46" s="40">
        <v>0.11766210000000001</v>
      </c>
      <c r="Z46" s="142">
        <v>39353</v>
      </c>
      <c r="AA46" s="40">
        <v>311.48218703999999</v>
      </c>
      <c r="AB46" s="40" t="s">
        <v>12453</v>
      </c>
      <c r="AC46" s="40" t="s">
        <v>13169</v>
      </c>
      <c r="AD46" s="42" t="s">
        <v>8237</v>
      </c>
      <c r="AE46" s="42" t="s">
        <v>13170</v>
      </c>
      <c r="AF46" s="42" t="s">
        <v>13175</v>
      </c>
      <c r="AG46" s="42" t="s">
        <v>13172</v>
      </c>
      <c r="AH46" s="42" t="s">
        <v>13172</v>
      </c>
    </row>
    <row r="47" spans="1:34" s="133" customFormat="1" ht="42.75">
      <c r="A47" s="33" t="s">
        <v>12753</v>
      </c>
      <c r="B47" s="32" t="s">
        <v>13265</v>
      </c>
      <c r="C47" s="33" t="s">
        <v>12704</v>
      </c>
      <c r="D47" s="33" t="s">
        <v>13266</v>
      </c>
      <c r="E47" s="33" t="s">
        <v>12453</v>
      </c>
      <c r="F47" s="35" t="s">
        <v>422</v>
      </c>
      <c r="G47" s="36" t="s">
        <v>13127</v>
      </c>
      <c r="H47" s="117">
        <v>3</v>
      </c>
      <c r="I47" s="36" t="s">
        <v>12346</v>
      </c>
      <c r="J47" s="36" t="s">
        <v>12346</v>
      </c>
      <c r="K47" s="36" t="s">
        <v>12346</v>
      </c>
      <c r="L47" s="33">
        <v>5.057462898480674E-2</v>
      </c>
      <c r="M47" s="151">
        <v>0.48828311336699404</v>
      </c>
      <c r="N47" s="151">
        <v>4.0827433129823953</v>
      </c>
      <c r="O47" s="151">
        <v>6.290836517566234</v>
      </c>
      <c r="P47" s="151">
        <v>2.3116010894605798</v>
      </c>
      <c r="Q47" s="152">
        <v>4.5177631343100488</v>
      </c>
      <c r="R47" s="152">
        <v>5.4566468886201314</v>
      </c>
      <c r="S47" s="33">
        <v>11.921696952928528</v>
      </c>
      <c r="T47" s="33">
        <v>-4.0454443218860821</v>
      </c>
      <c r="U47" s="33">
        <v>-17.407555639247651</v>
      </c>
      <c r="V47" s="32">
        <v>3.6473821548597809</v>
      </c>
      <c r="W47" s="32">
        <v>6.4952087656761348</v>
      </c>
      <c r="X47" s="33">
        <v>0.87138300000000002</v>
      </c>
      <c r="Y47" s="33">
        <v>9.3056979999999997E-2</v>
      </c>
      <c r="Z47" s="141">
        <v>36843</v>
      </c>
      <c r="AA47" s="33">
        <v>311.48218703999999</v>
      </c>
      <c r="AB47" s="33" t="s">
        <v>12453</v>
      </c>
      <c r="AC47" s="33" t="s">
        <v>13169</v>
      </c>
      <c r="AD47" s="126" t="s">
        <v>8237</v>
      </c>
      <c r="AE47" s="126" t="s">
        <v>13170</v>
      </c>
      <c r="AF47" s="126" t="s">
        <v>13240</v>
      </c>
      <c r="AG47" s="33" t="s">
        <v>13172</v>
      </c>
      <c r="AH47" s="33" t="s">
        <v>13172</v>
      </c>
    </row>
    <row r="48" spans="1:34" s="133" customFormat="1" ht="42.75">
      <c r="A48" s="40" t="s">
        <v>12753</v>
      </c>
      <c r="B48" s="39" t="s">
        <v>13267</v>
      </c>
      <c r="C48" s="39" t="s">
        <v>12705</v>
      </c>
      <c r="D48" s="40" t="s">
        <v>13266</v>
      </c>
      <c r="E48" s="40" t="s">
        <v>12447</v>
      </c>
      <c r="F48" s="41" t="s">
        <v>422</v>
      </c>
      <c r="G48" s="40" t="s">
        <v>13127</v>
      </c>
      <c r="H48" s="42">
        <v>3</v>
      </c>
      <c r="I48" s="40" t="s">
        <v>12346</v>
      </c>
      <c r="J48" s="40" t="s">
        <v>12346</v>
      </c>
      <c r="K48" s="42" t="s">
        <v>12346</v>
      </c>
      <c r="L48" s="40">
        <v>5.006411133199317E-2</v>
      </c>
      <c r="M48" s="40">
        <v>0.62644057156979738</v>
      </c>
      <c r="N48" s="40">
        <v>6.2329495961421566</v>
      </c>
      <c r="O48" s="40">
        <v>8.1973102386049934</v>
      </c>
      <c r="P48" s="40">
        <v>4.1180949000111822</v>
      </c>
      <c r="Q48" s="153">
        <v>6.7329394491314698</v>
      </c>
      <c r="R48" s="153">
        <v>7.0506673167296086</v>
      </c>
      <c r="S48" s="40">
        <v>14.082770192558325</v>
      </c>
      <c r="T48" s="40">
        <v>-3.8339988664482516</v>
      </c>
      <c r="U48" s="40">
        <v>-16.131017798746548</v>
      </c>
      <c r="V48" s="40">
        <v>3.6567000855300331</v>
      </c>
      <c r="W48" s="40">
        <v>6.5937111986990287</v>
      </c>
      <c r="X48" s="40">
        <v>0.91345460000000001</v>
      </c>
      <c r="Y48" s="40">
        <v>0.1202382</v>
      </c>
      <c r="Z48" s="142">
        <v>41358</v>
      </c>
      <c r="AA48" s="40">
        <v>311.48218703999999</v>
      </c>
      <c r="AB48" s="40" t="s">
        <v>12453</v>
      </c>
      <c r="AC48" s="40" t="s">
        <v>13169</v>
      </c>
      <c r="AD48" s="42" t="s">
        <v>8237</v>
      </c>
      <c r="AE48" s="42" t="s">
        <v>13170</v>
      </c>
      <c r="AF48" s="42" t="s">
        <v>13175</v>
      </c>
      <c r="AG48" s="42" t="s">
        <v>13172</v>
      </c>
      <c r="AH48" s="42" t="s">
        <v>13172</v>
      </c>
    </row>
    <row r="49" spans="1:34" s="133" customFormat="1" ht="28.5">
      <c r="A49" s="33" t="s">
        <v>12436</v>
      </c>
      <c r="B49" s="32" t="s">
        <v>13268</v>
      </c>
      <c r="C49" s="33" t="s">
        <v>12663</v>
      </c>
      <c r="D49" s="33" t="s">
        <v>13269</v>
      </c>
      <c r="E49" s="33" t="s">
        <v>12453</v>
      </c>
      <c r="F49" s="35" t="s">
        <v>117</v>
      </c>
      <c r="G49" s="36" t="s">
        <v>60</v>
      </c>
      <c r="H49" s="117">
        <v>3</v>
      </c>
      <c r="I49" s="36" t="s">
        <v>12346</v>
      </c>
      <c r="J49" s="36" t="s">
        <v>12346</v>
      </c>
      <c r="K49" s="36" t="s">
        <v>12346</v>
      </c>
      <c r="L49" s="33" t="e">
        <v>#N/A</v>
      </c>
      <c r="M49" s="151">
        <v>5.0982350004405319</v>
      </c>
      <c r="N49" s="151">
        <v>-4.6519063224362389</v>
      </c>
      <c r="O49" s="151">
        <v>-0.10400887137583803</v>
      </c>
      <c r="P49" s="151">
        <v>-1.5637614418017032</v>
      </c>
      <c r="Q49" s="152">
        <v>-5.9188108717235011</v>
      </c>
      <c r="R49" s="152">
        <v>0.35349038020437984</v>
      </c>
      <c r="S49" s="33">
        <v>21.023908523908673</v>
      </c>
      <c r="T49" s="33">
        <v>-24.453357172195446</v>
      </c>
      <c r="U49" s="33">
        <v>-40.960132311977617</v>
      </c>
      <c r="V49" s="32">
        <v>16.601230971863295</v>
      </c>
      <c r="W49" s="32">
        <v>20.424902143954366</v>
      </c>
      <c r="X49" s="33">
        <v>-0.1602635</v>
      </c>
      <c r="Y49" s="33">
        <v>-0.10978880000000001</v>
      </c>
      <c r="Z49" s="141">
        <v>39006</v>
      </c>
      <c r="AA49" s="33">
        <v>1532.0566931200001</v>
      </c>
      <c r="AB49" s="33" t="s">
        <v>12453</v>
      </c>
      <c r="AC49" s="33" t="s">
        <v>13169</v>
      </c>
      <c r="AD49" s="126" t="s">
        <v>8237</v>
      </c>
      <c r="AE49" s="126" t="s">
        <v>13170</v>
      </c>
      <c r="AF49" s="126" t="s">
        <v>13193</v>
      </c>
      <c r="AG49" s="33" t="s">
        <v>13172</v>
      </c>
      <c r="AH49" s="33" t="s">
        <v>13172</v>
      </c>
    </row>
    <row r="50" spans="1:34" s="133" customFormat="1" ht="28.5">
      <c r="A50" s="40" t="s">
        <v>12436</v>
      </c>
      <c r="B50" s="39" t="s">
        <v>13270</v>
      </c>
      <c r="C50" s="39" t="s">
        <v>12664</v>
      </c>
      <c r="D50" s="40" t="s">
        <v>13271</v>
      </c>
      <c r="E50" s="40" t="s">
        <v>12453</v>
      </c>
      <c r="F50" s="41" t="s">
        <v>381</v>
      </c>
      <c r="G50" s="40" t="s">
        <v>12553</v>
      </c>
      <c r="H50" s="42">
        <v>2</v>
      </c>
      <c r="I50" s="40" t="s">
        <v>12346</v>
      </c>
      <c r="J50" s="40" t="s">
        <v>12346</v>
      </c>
      <c r="K50" s="42" t="s">
        <v>12346</v>
      </c>
      <c r="L50" s="40">
        <v>7.4979104698779525E-2</v>
      </c>
      <c r="M50" s="40">
        <v>3.316497498247406</v>
      </c>
      <c r="N50" s="40">
        <v>11.802346780193428</v>
      </c>
      <c r="O50" s="40">
        <v>11.452755606012023</v>
      </c>
      <c r="P50" s="40">
        <v>5.4200737226729245</v>
      </c>
      <c r="Q50" s="153">
        <v>8.9447507584942123</v>
      </c>
      <c r="R50" s="153">
        <v>8.9423800473232617</v>
      </c>
      <c r="S50" s="40">
        <v>11.712870511558648</v>
      </c>
      <c r="T50" s="40">
        <v>-8.65366820166129</v>
      </c>
      <c r="U50" s="40">
        <v>-20.242741600267866</v>
      </c>
      <c r="V50" s="40">
        <v>6.7218800837335797</v>
      </c>
      <c r="W50" s="40">
        <v>9.3263132285322463</v>
      </c>
      <c r="X50" s="40">
        <v>1.138868</v>
      </c>
      <c r="Y50" s="40">
        <v>0.3930437</v>
      </c>
      <c r="Z50" s="142">
        <v>42522</v>
      </c>
      <c r="AA50" s="40">
        <v>121.37235985</v>
      </c>
      <c r="AB50" s="40" t="s">
        <v>12453</v>
      </c>
      <c r="AC50" s="40" t="s">
        <v>13169</v>
      </c>
      <c r="AD50" s="42" t="s">
        <v>8237</v>
      </c>
      <c r="AE50" s="42" t="s">
        <v>13170</v>
      </c>
      <c r="AF50" s="42" t="s">
        <v>13240</v>
      </c>
      <c r="AG50" s="42" t="s">
        <v>13172</v>
      </c>
      <c r="AH50" s="42" t="s">
        <v>13172</v>
      </c>
    </row>
    <row r="51" spans="1:34" s="133" customFormat="1" ht="28.5">
      <c r="A51" s="33" t="s">
        <v>12436</v>
      </c>
      <c r="B51" s="32" t="s">
        <v>13272</v>
      </c>
      <c r="C51" s="33" t="s">
        <v>12665</v>
      </c>
      <c r="D51" s="33" t="s">
        <v>13273</v>
      </c>
      <c r="E51" s="33" t="s">
        <v>12447</v>
      </c>
      <c r="F51" s="35" t="s">
        <v>381</v>
      </c>
      <c r="G51" s="36" t="s">
        <v>12553</v>
      </c>
      <c r="H51" s="117">
        <v>2</v>
      </c>
      <c r="I51" s="36" t="s">
        <v>12346</v>
      </c>
      <c r="J51" s="36" t="s">
        <v>12346</v>
      </c>
      <c r="K51" s="36" t="s">
        <v>12346</v>
      </c>
      <c r="L51" s="33">
        <v>6.6087675508214691E-2</v>
      </c>
      <c r="M51" s="174">
        <v>2.5760247999606412</v>
      </c>
      <c r="N51" s="174">
        <v>11.380018572754702</v>
      </c>
      <c r="O51" s="174">
        <v>12.605487891112466</v>
      </c>
      <c r="P51" s="174">
        <v>6.9210556988101857</v>
      </c>
      <c r="Q51" s="175">
        <v>10.716400179996754</v>
      </c>
      <c r="R51" s="175">
        <v>10.67340088092006</v>
      </c>
      <c r="S51" s="33">
        <v>13.943506968239872</v>
      </c>
      <c r="T51" s="33">
        <v>-8.5656674889887938</v>
      </c>
      <c r="U51" s="33">
        <v>-18.892505863350561</v>
      </c>
      <c r="V51" s="32">
        <v>7.7177795176290447</v>
      </c>
      <c r="W51" s="32">
        <v>9.8035602597448221</v>
      </c>
      <c r="X51" s="33">
        <v>0.94582100000000002</v>
      </c>
      <c r="Y51" s="33">
        <v>0.3790676</v>
      </c>
      <c r="Z51" s="141">
        <v>42108</v>
      </c>
      <c r="AA51" s="33">
        <v>121.37235985</v>
      </c>
      <c r="AB51" s="33" t="s">
        <v>12453</v>
      </c>
      <c r="AC51" s="33" t="s">
        <v>13169</v>
      </c>
      <c r="AD51" s="126" t="s">
        <v>8237</v>
      </c>
      <c r="AE51" s="126" t="s">
        <v>13170</v>
      </c>
      <c r="AF51" s="126" t="s">
        <v>13175</v>
      </c>
      <c r="AG51" s="33" t="s">
        <v>13172</v>
      </c>
      <c r="AH51" s="33" t="s">
        <v>13172</v>
      </c>
    </row>
    <row r="52" spans="1:34" s="133" customFormat="1" ht="28.5">
      <c r="A52" s="40" t="s">
        <v>12436</v>
      </c>
      <c r="B52" s="39" t="s">
        <v>13274</v>
      </c>
      <c r="C52" s="39" t="s">
        <v>12666</v>
      </c>
      <c r="D52" s="40" t="s">
        <v>13275</v>
      </c>
      <c r="E52" s="40" t="s">
        <v>12453</v>
      </c>
      <c r="F52" s="41" t="s">
        <v>117</v>
      </c>
      <c r="G52" s="40" t="s">
        <v>60</v>
      </c>
      <c r="H52" s="42">
        <v>3</v>
      </c>
      <c r="I52" s="40" t="s">
        <v>12346</v>
      </c>
      <c r="J52" s="40" t="s">
        <v>12346</v>
      </c>
      <c r="K52" s="42" t="s">
        <v>12346</v>
      </c>
      <c r="L52" s="40" t="e">
        <v>#N/A</v>
      </c>
      <c r="M52" s="40">
        <v>3.1987234564870404</v>
      </c>
      <c r="N52" s="40">
        <v>12.950722768552847</v>
      </c>
      <c r="O52" s="40">
        <v>13.028038355063899</v>
      </c>
      <c r="P52" s="40">
        <v>8.6847843899275254</v>
      </c>
      <c r="Q52" s="153">
        <v>16.941697416974044</v>
      </c>
      <c r="R52" s="153">
        <v>7.5778811237815491</v>
      </c>
      <c r="S52" s="40">
        <v>15.978769207928112</v>
      </c>
      <c r="T52" s="40">
        <v>-14.855417858277731</v>
      </c>
      <c r="U52" s="40">
        <v>-19.687721309816851</v>
      </c>
      <c r="V52" s="40">
        <v>9.9715570945805752</v>
      </c>
      <c r="W52" s="40">
        <v>11.807259394925975</v>
      </c>
      <c r="X52" s="40">
        <v>0.94060460000000001</v>
      </c>
      <c r="Y52" s="40">
        <v>0.60635700000000003</v>
      </c>
      <c r="Z52" s="142">
        <v>39882</v>
      </c>
      <c r="AA52" s="40">
        <v>1749.1906635299999</v>
      </c>
      <c r="AB52" s="40" t="s">
        <v>12453</v>
      </c>
      <c r="AC52" s="40" t="s">
        <v>13169</v>
      </c>
      <c r="AD52" s="42" t="s">
        <v>8237</v>
      </c>
      <c r="AE52" s="42" t="s">
        <v>13170</v>
      </c>
      <c r="AF52" s="42" t="s">
        <v>13193</v>
      </c>
      <c r="AG52" s="42" t="s">
        <v>13172</v>
      </c>
      <c r="AH52" s="42" t="s">
        <v>13172</v>
      </c>
    </row>
    <row r="53" spans="1:34" s="133" customFormat="1" ht="28.5">
      <c r="A53" s="33" t="s">
        <v>12436</v>
      </c>
      <c r="B53" s="32" t="s">
        <v>13276</v>
      </c>
      <c r="C53" s="33" t="s">
        <v>12667</v>
      </c>
      <c r="D53" s="33" t="s">
        <v>13277</v>
      </c>
      <c r="E53" s="33" t="s">
        <v>12448</v>
      </c>
      <c r="F53" s="35" t="s">
        <v>117</v>
      </c>
      <c r="G53" s="36" t="s">
        <v>60</v>
      </c>
      <c r="H53" s="117">
        <v>3</v>
      </c>
      <c r="I53" s="36" t="s">
        <v>12346</v>
      </c>
      <c r="J53" s="36" t="s">
        <v>12346</v>
      </c>
      <c r="K53" s="36" t="s">
        <v>12346</v>
      </c>
      <c r="L53" s="33">
        <v>5.3419087144200912E-2</v>
      </c>
      <c r="M53" s="174">
        <v>3.2611136137013608</v>
      </c>
      <c r="N53" s="174">
        <v>13.322490501543459</v>
      </c>
      <c r="O53" s="174">
        <v>14.127886052334947</v>
      </c>
      <c r="P53" s="174">
        <v>10.012181187992674</v>
      </c>
      <c r="Q53" s="175">
        <v>17.898054455362367</v>
      </c>
      <c r="R53" s="175">
        <v>8.3481033735225871</v>
      </c>
      <c r="S53" s="33">
        <v>17.606621781620625</v>
      </c>
      <c r="T53" s="33">
        <v>-14.782756735930047</v>
      </c>
      <c r="U53" s="33">
        <v>-18.598709818148563</v>
      </c>
      <c r="V53" s="32">
        <v>10.021125748663803</v>
      </c>
      <c r="W53" s="32">
        <v>11.907672479132057</v>
      </c>
      <c r="X53" s="33">
        <v>0.95234439999999998</v>
      </c>
      <c r="Y53" s="33">
        <v>0.63819910000000002</v>
      </c>
      <c r="Z53" s="141">
        <v>41549</v>
      </c>
      <c r="AA53" s="33">
        <v>1749.1906635299999</v>
      </c>
      <c r="AB53" s="33" t="s">
        <v>12453</v>
      </c>
      <c r="AC53" s="33" t="s">
        <v>13169</v>
      </c>
      <c r="AD53" s="126" t="s">
        <v>8237</v>
      </c>
      <c r="AE53" s="126" t="s">
        <v>13170</v>
      </c>
      <c r="AF53" s="126" t="s">
        <v>13203</v>
      </c>
      <c r="AG53" s="33" t="s">
        <v>13172</v>
      </c>
      <c r="AH53" s="33" t="s">
        <v>13172</v>
      </c>
    </row>
    <row r="54" spans="1:34" s="133" customFormat="1" ht="28.5">
      <c r="A54" s="40" t="s">
        <v>12436</v>
      </c>
      <c r="B54" s="39" t="s">
        <v>13278</v>
      </c>
      <c r="C54" s="39" t="s">
        <v>12668</v>
      </c>
      <c r="D54" s="40" t="s">
        <v>13279</v>
      </c>
      <c r="E54" s="40" t="s">
        <v>12447</v>
      </c>
      <c r="F54" s="41" t="s">
        <v>117</v>
      </c>
      <c r="G54" s="40" t="s">
        <v>60</v>
      </c>
      <c r="H54" s="42">
        <v>3</v>
      </c>
      <c r="I54" s="40" t="s">
        <v>12346</v>
      </c>
      <c r="J54" s="40" t="s">
        <v>12346</v>
      </c>
      <c r="K54" s="42" t="s">
        <v>12346</v>
      </c>
      <c r="L54" s="40">
        <v>6.6559483849576231E-2</v>
      </c>
      <c r="M54" s="40">
        <v>3.3639976409374661</v>
      </c>
      <c r="N54" s="40">
        <v>15.486458242880463</v>
      </c>
      <c r="O54" s="40">
        <v>15.223260677604888</v>
      </c>
      <c r="P54" s="40">
        <v>10.912841872860923</v>
      </c>
      <c r="Q54" s="153">
        <v>19.630450998187854</v>
      </c>
      <c r="R54" s="153">
        <v>9.1406561660940753</v>
      </c>
      <c r="S54" s="40">
        <v>18.552019025101195</v>
      </c>
      <c r="T54" s="40">
        <v>-14.778927904573703</v>
      </c>
      <c r="U54" s="40">
        <v>-18.362725068692786</v>
      </c>
      <c r="V54" s="40">
        <v>9.9774602591750394</v>
      </c>
      <c r="W54" s="40">
        <v>11.933366564147862</v>
      </c>
      <c r="X54" s="40">
        <v>0.98089510000000002</v>
      </c>
      <c r="Y54" s="40">
        <v>0.65230779999999999</v>
      </c>
      <c r="Z54" s="142">
        <v>41549</v>
      </c>
      <c r="AA54" s="40">
        <v>1749.1906635299999</v>
      </c>
      <c r="AB54" s="40" t="s">
        <v>12453</v>
      </c>
      <c r="AC54" s="40" t="s">
        <v>13169</v>
      </c>
      <c r="AD54" s="42" t="s">
        <v>8237</v>
      </c>
      <c r="AE54" s="42" t="s">
        <v>13170</v>
      </c>
      <c r="AF54" s="42" t="s">
        <v>13175</v>
      </c>
      <c r="AG54" s="42" t="s">
        <v>13172</v>
      </c>
      <c r="AH54" s="42" t="s">
        <v>13172</v>
      </c>
    </row>
    <row r="55" spans="1:34" s="133" customFormat="1" ht="28.5">
      <c r="A55" s="33" t="s">
        <v>12436</v>
      </c>
      <c r="B55" s="32" t="s">
        <v>13280</v>
      </c>
      <c r="C55" s="33" t="s">
        <v>12672</v>
      </c>
      <c r="D55" s="33" t="s">
        <v>13281</v>
      </c>
      <c r="E55" s="33" t="s">
        <v>12447</v>
      </c>
      <c r="F55" s="35" t="s">
        <v>117</v>
      </c>
      <c r="G55" s="36" t="s">
        <v>56</v>
      </c>
      <c r="H55" s="117">
        <v>5</v>
      </c>
      <c r="I55" s="36" t="s">
        <v>12346</v>
      </c>
      <c r="J55" s="36" t="s">
        <v>12346</v>
      </c>
      <c r="K55" s="36" t="s">
        <v>12346</v>
      </c>
      <c r="L55" s="33" t="e">
        <v>#N/A</v>
      </c>
      <c r="M55" s="151">
        <v>5.7302234925344697</v>
      </c>
      <c r="N55" s="151">
        <v>42.323732696336251</v>
      </c>
      <c r="O55" s="151">
        <v>23.116426591212026</v>
      </c>
      <c r="P55" s="151">
        <v>8.4018499531638433</v>
      </c>
      <c r="Q55" s="152">
        <v>29.670644695489322</v>
      </c>
      <c r="R55" s="152">
        <v>12.849055706198765</v>
      </c>
      <c r="S55" s="33">
        <v>12.684913217623484</v>
      </c>
      <c r="T55" s="33">
        <v>-14.670208056662382</v>
      </c>
      <c r="U55" s="33">
        <v>-32.857142857142804</v>
      </c>
      <c r="V55" s="32">
        <v>15.429224248176149</v>
      </c>
      <c r="W55" s="32">
        <v>17.010772402436277</v>
      </c>
      <c r="X55" s="33">
        <v>1.1086</v>
      </c>
      <c r="Y55" s="33">
        <v>0.31066349999999998</v>
      </c>
      <c r="Z55" s="141">
        <v>39503</v>
      </c>
      <c r="AA55" s="33">
        <v>437.20468182000002</v>
      </c>
      <c r="AB55" s="33" t="s">
        <v>12453</v>
      </c>
      <c r="AC55" s="33" t="s">
        <v>13169</v>
      </c>
      <c r="AD55" s="126" t="s">
        <v>8237</v>
      </c>
      <c r="AE55" s="126" t="s">
        <v>13170</v>
      </c>
      <c r="AF55" s="126" t="s">
        <v>13175</v>
      </c>
      <c r="AG55" s="33" t="s">
        <v>13172</v>
      </c>
      <c r="AH55" s="33" t="s">
        <v>13172</v>
      </c>
    </row>
    <row r="56" spans="1:34" s="133" customFormat="1" ht="28.5">
      <c r="A56" s="40" t="s">
        <v>12436</v>
      </c>
      <c r="B56" s="39" t="s">
        <v>13282</v>
      </c>
      <c r="C56" s="39" t="s">
        <v>12724</v>
      </c>
      <c r="D56" s="40" t="s">
        <v>13283</v>
      </c>
      <c r="E56" s="40" t="s">
        <v>12447</v>
      </c>
      <c r="F56" s="41" t="s">
        <v>117</v>
      </c>
      <c r="G56" s="40" t="s">
        <v>50</v>
      </c>
      <c r="H56" s="42">
        <v>3</v>
      </c>
      <c r="I56" s="40" t="s">
        <v>12346</v>
      </c>
      <c r="J56" s="40" t="s">
        <v>12346</v>
      </c>
      <c r="K56" s="42" t="s">
        <v>12346</v>
      </c>
      <c r="L56" s="40">
        <v>1.4814437264210525E-2</v>
      </c>
      <c r="M56" s="40">
        <v>5.4812214023761241</v>
      </c>
      <c r="N56" s="40">
        <v>21.873055269931776</v>
      </c>
      <c r="O56" s="40">
        <v>20.533095780250555</v>
      </c>
      <c r="P56" s="40">
        <v>9.0718889678193193</v>
      </c>
      <c r="Q56" s="153">
        <v>12.812843217434612</v>
      </c>
      <c r="R56" s="153">
        <v>26.755789124869779</v>
      </c>
      <c r="S56" s="40">
        <v>29.361970833850904</v>
      </c>
      <c r="T56" s="40">
        <v>-22.39353775762919</v>
      </c>
      <c r="U56" s="40">
        <v>-33.385432947796133</v>
      </c>
      <c r="V56" s="40">
        <v>14.433172427961832</v>
      </c>
      <c r="W56" s="40">
        <v>15.832548506175101</v>
      </c>
      <c r="X56" s="40">
        <v>1.1386909999999999</v>
      </c>
      <c r="Y56" s="40">
        <v>0.35694100000000001</v>
      </c>
      <c r="Z56" s="142">
        <v>39493</v>
      </c>
      <c r="AA56" s="40">
        <v>264.16056845000003</v>
      </c>
      <c r="AB56" s="40" t="s">
        <v>12453</v>
      </c>
      <c r="AC56" s="40" t="s">
        <v>13169</v>
      </c>
      <c r="AD56" s="42" t="s">
        <v>8237</v>
      </c>
      <c r="AE56" s="42" t="s">
        <v>13170</v>
      </c>
      <c r="AF56" s="42" t="s">
        <v>13175</v>
      </c>
      <c r="AG56" s="42" t="s">
        <v>13172</v>
      </c>
      <c r="AH56" s="42" t="s">
        <v>13172</v>
      </c>
    </row>
    <row r="57" spans="1:34" s="133" customFormat="1" ht="28.5">
      <c r="A57" s="33" t="s">
        <v>12832</v>
      </c>
      <c r="B57" s="32" t="s">
        <v>13284</v>
      </c>
      <c r="C57" s="33" t="s">
        <v>12765</v>
      </c>
      <c r="D57" s="33" t="s">
        <v>13285</v>
      </c>
      <c r="E57" s="33" t="s">
        <v>12453</v>
      </c>
      <c r="F57" s="35" t="s">
        <v>422</v>
      </c>
      <c r="G57" s="36" t="s">
        <v>13128</v>
      </c>
      <c r="H57" s="117">
        <v>3</v>
      </c>
      <c r="I57" s="36" t="s">
        <v>12551</v>
      </c>
      <c r="J57" s="36" t="s">
        <v>12551</v>
      </c>
      <c r="K57" s="36" t="s">
        <v>12346</v>
      </c>
      <c r="L57" s="33" t="e">
        <v>#N/A</v>
      </c>
      <c r="M57" s="151">
        <v>0.98406841857248128</v>
      </c>
      <c r="N57" s="151">
        <v>1.3855894669027924</v>
      </c>
      <c r="O57" s="151">
        <v>3.4931928356785713</v>
      </c>
      <c r="P57" s="151">
        <v>-2.5416778519738781</v>
      </c>
      <c r="Q57" s="152">
        <v>1.6401250487678487</v>
      </c>
      <c r="R57" s="152">
        <v>2.9040707078086037</v>
      </c>
      <c r="S57" s="33">
        <v>6.1936800308830975</v>
      </c>
      <c r="T57" s="33">
        <v>-3.3586762950351567</v>
      </c>
      <c r="U57" s="33">
        <v>-23.88436099850647</v>
      </c>
      <c r="V57" s="32">
        <v>4.3842680893905239</v>
      </c>
      <c r="W57" s="32">
        <v>6.3124762471718459</v>
      </c>
      <c r="X57" s="33">
        <v>4.1173319999999996E-3</v>
      </c>
      <c r="Y57" s="33">
        <v>-0.70709219999999995</v>
      </c>
      <c r="Z57" s="141">
        <v>36542</v>
      </c>
      <c r="AA57" s="33">
        <v>600.75104614999998</v>
      </c>
      <c r="AB57" s="33" t="s">
        <v>12453</v>
      </c>
      <c r="AC57" s="33" t="s">
        <v>13169</v>
      </c>
      <c r="AD57" s="126" t="s">
        <v>8237</v>
      </c>
      <c r="AE57" s="126" t="s">
        <v>13170</v>
      </c>
      <c r="AF57" s="126" t="s">
        <v>13193</v>
      </c>
      <c r="AG57" s="33" t="s">
        <v>13172</v>
      </c>
      <c r="AH57" s="33" t="s">
        <v>13172</v>
      </c>
    </row>
    <row r="58" spans="1:34" s="133" customFormat="1" ht="28.5">
      <c r="A58" s="40" t="s">
        <v>12832</v>
      </c>
      <c r="B58" s="39" t="s">
        <v>13286</v>
      </c>
      <c r="C58" s="39" t="s">
        <v>12766</v>
      </c>
      <c r="D58" s="40" t="s">
        <v>13287</v>
      </c>
      <c r="E58" s="40" t="s">
        <v>12453</v>
      </c>
      <c r="F58" s="41" t="s">
        <v>422</v>
      </c>
      <c r="G58" s="40" t="s">
        <v>13126</v>
      </c>
      <c r="H58" s="42">
        <v>3</v>
      </c>
      <c r="I58" s="40" t="s">
        <v>12346</v>
      </c>
      <c r="J58" s="40" t="s">
        <v>12346</v>
      </c>
      <c r="K58" s="42" t="s">
        <v>12346</v>
      </c>
      <c r="L58" s="40" t="e">
        <v>#N/A</v>
      </c>
      <c r="M58" s="40">
        <v>0.81733317027437025</v>
      </c>
      <c r="N58" s="40">
        <v>2.648443142105128</v>
      </c>
      <c r="O58" s="40">
        <v>5.7913981304096751</v>
      </c>
      <c r="P58" s="40">
        <v>0.11174963873805677</v>
      </c>
      <c r="Q58" s="153">
        <v>3.3071626500965179</v>
      </c>
      <c r="R58" s="153">
        <v>6.2729522771340473</v>
      </c>
      <c r="S58" s="40">
        <v>9.3911288946938463</v>
      </c>
      <c r="T58" s="40">
        <v>-2.7997721675371068</v>
      </c>
      <c r="U58" s="40">
        <v>-21.896581302288897</v>
      </c>
      <c r="V58" s="40">
        <v>3.5389598430517548</v>
      </c>
      <c r="W58" s="40">
        <v>6.2873013323154172</v>
      </c>
      <c r="X58" s="40">
        <v>0.69928539999999995</v>
      </c>
      <c r="Y58" s="40">
        <v>-0.27950740000000002</v>
      </c>
      <c r="Z58" s="142">
        <v>36707</v>
      </c>
      <c r="AA58" s="40">
        <v>16679.91278354</v>
      </c>
      <c r="AB58" s="40" t="s">
        <v>12453</v>
      </c>
      <c r="AC58" s="40" t="s">
        <v>13169</v>
      </c>
      <c r="AD58" s="42" t="s">
        <v>8237</v>
      </c>
      <c r="AE58" s="42" t="s">
        <v>13170</v>
      </c>
      <c r="AF58" s="42" t="s">
        <v>13240</v>
      </c>
      <c r="AG58" s="42" t="s">
        <v>13172</v>
      </c>
      <c r="AH58" s="42" t="s">
        <v>13172</v>
      </c>
    </row>
    <row r="59" spans="1:34" s="133" customFormat="1" ht="28.5">
      <c r="A59" s="33" t="s">
        <v>12832</v>
      </c>
      <c r="B59" s="32" t="s">
        <v>13288</v>
      </c>
      <c r="C59" s="33" t="s">
        <v>12767</v>
      </c>
      <c r="D59" s="33" t="s">
        <v>13289</v>
      </c>
      <c r="E59" s="33" t="s">
        <v>12453</v>
      </c>
      <c r="F59" s="35" t="s">
        <v>117</v>
      </c>
      <c r="G59" s="36" t="s">
        <v>60</v>
      </c>
      <c r="H59" s="117">
        <v>2</v>
      </c>
      <c r="I59" s="36" t="s">
        <v>12346</v>
      </c>
      <c r="J59" s="36" t="s">
        <v>12346</v>
      </c>
      <c r="K59" s="36" t="s">
        <v>12346</v>
      </c>
      <c r="L59" s="33" t="e">
        <v>#N/A</v>
      </c>
      <c r="M59" s="174">
        <v>4.6587299007590621</v>
      </c>
      <c r="N59" s="174">
        <v>10.517587422251662</v>
      </c>
      <c r="O59" s="174">
        <v>11.812970284569889</v>
      </c>
      <c r="P59" s="174">
        <v>6.7918024158639234</v>
      </c>
      <c r="Q59" s="175">
        <v>21.047807542097651</v>
      </c>
      <c r="R59" s="175">
        <v>13.016743399236619</v>
      </c>
      <c r="S59" s="33">
        <v>4.7087001197548606</v>
      </c>
      <c r="T59" s="33">
        <v>-16.31534987490112</v>
      </c>
      <c r="U59" s="33">
        <v>-25.3923418837377</v>
      </c>
      <c r="V59" s="32">
        <v>12.814925116117681</v>
      </c>
      <c r="W59" s="32">
        <v>14.45049074510032</v>
      </c>
      <c r="X59" s="33">
        <v>0.678647</v>
      </c>
      <c r="Y59" s="33">
        <v>0.40214759999999999</v>
      </c>
      <c r="Z59" s="141">
        <v>36542</v>
      </c>
      <c r="AA59" s="33">
        <v>847.91842322000002</v>
      </c>
      <c r="AB59" s="33" t="s">
        <v>12453</v>
      </c>
      <c r="AC59" s="33" t="s">
        <v>13169</v>
      </c>
      <c r="AD59" s="126" t="s">
        <v>8237</v>
      </c>
      <c r="AE59" s="126" t="s">
        <v>13170</v>
      </c>
      <c r="AF59" s="126" t="s">
        <v>13193</v>
      </c>
      <c r="AG59" s="33" t="s">
        <v>13172</v>
      </c>
      <c r="AH59" s="33" t="s">
        <v>13172</v>
      </c>
    </row>
    <row r="60" spans="1:34" s="133" customFormat="1" ht="28.5">
      <c r="A60" s="40" t="s">
        <v>12832</v>
      </c>
      <c r="B60" s="39" t="s">
        <v>13290</v>
      </c>
      <c r="C60" s="39" t="s">
        <v>12768</v>
      </c>
      <c r="D60" s="40" t="s">
        <v>13291</v>
      </c>
      <c r="E60" s="40" t="s">
        <v>12453</v>
      </c>
      <c r="F60" s="41" t="s">
        <v>717</v>
      </c>
      <c r="G60" s="40" t="s">
        <v>12460</v>
      </c>
      <c r="H60" s="42">
        <v>1</v>
      </c>
      <c r="I60" s="40" t="s">
        <v>12346</v>
      </c>
      <c r="J60" s="40" t="s">
        <v>12346</v>
      </c>
      <c r="K60" s="42" t="s">
        <v>12346</v>
      </c>
      <c r="L60" s="40" t="e">
        <v>#N/A</v>
      </c>
      <c r="M60" s="40">
        <v>0.16095668680000674</v>
      </c>
      <c r="N60" s="40">
        <v>1.7499024627458448</v>
      </c>
      <c r="O60" s="40">
        <v>2.8322763606727364</v>
      </c>
      <c r="P60" s="40">
        <v>1.6496356552465397</v>
      </c>
      <c r="Q60" s="153">
        <v>2.019624292444222</v>
      </c>
      <c r="R60" s="153">
        <v>3.5335677205713401</v>
      </c>
      <c r="S60" s="40">
        <v>2.9885452334239782</v>
      </c>
      <c r="T60" s="40">
        <v>-5.4345617813167379E-2</v>
      </c>
      <c r="U60" s="40">
        <v>-1.2569813307081956</v>
      </c>
      <c r="V60" s="40">
        <v>0.29083704354903051</v>
      </c>
      <c r="W60" s="40">
        <v>0.52465295236131992</v>
      </c>
      <c r="X60" s="40">
        <v>-0.32116090000000003</v>
      </c>
      <c r="Y60" s="40">
        <v>-0.47337069999999998</v>
      </c>
      <c r="Z60" s="142">
        <v>37155</v>
      </c>
      <c r="AA60" s="40">
        <v>658.19743976999996</v>
      </c>
      <c r="AB60" s="40" t="s">
        <v>12453</v>
      </c>
      <c r="AC60" s="40" t="s">
        <v>13169</v>
      </c>
      <c r="AD60" s="42" t="s">
        <v>8237</v>
      </c>
      <c r="AE60" s="42" t="s">
        <v>13170</v>
      </c>
      <c r="AF60" s="42" t="s">
        <v>13240</v>
      </c>
      <c r="AG60" s="42" t="s">
        <v>13292</v>
      </c>
      <c r="AH60" s="42" t="s">
        <v>13292</v>
      </c>
    </row>
    <row r="61" spans="1:34" s="133" customFormat="1" ht="28.5">
      <c r="A61" s="33" t="s">
        <v>12832</v>
      </c>
      <c r="B61" s="32" t="s">
        <v>13293</v>
      </c>
      <c r="C61" s="33" t="s">
        <v>12770</v>
      </c>
      <c r="D61" s="33" t="s">
        <v>13294</v>
      </c>
      <c r="E61" s="33" t="s">
        <v>12453</v>
      </c>
      <c r="F61" s="35" t="s">
        <v>117</v>
      </c>
      <c r="G61" s="36" t="s">
        <v>62</v>
      </c>
      <c r="H61" s="117">
        <v>4</v>
      </c>
      <c r="I61" s="36" t="s">
        <v>12346</v>
      </c>
      <c r="J61" s="36" t="s">
        <v>12346</v>
      </c>
      <c r="K61" s="36" t="s">
        <v>12346</v>
      </c>
      <c r="L61" s="33" t="e">
        <v>#N/A</v>
      </c>
      <c r="M61" s="151">
        <v>1.8475475651239304</v>
      </c>
      <c r="N61" s="151">
        <v>31.880628764552576</v>
      </c>
      <c r="O61" s="151">
        <v>28.080969939797761</v>
      </c>
      <c r="P61" s="151">
        <v>-2.4804785207313995</v>
      </c>
      <c r="Q61" s="152">
        <v>28.28381053714859</v>
      </c>
      <c r="R61" s="152">
        <v>19.063864415267329</v>
      </c>
      <c r="S61" s="33">
        <v>39.041995697931384</v>
      </c>
      <c r="T61" s="33">
        <v>-15.472778268720933</v>
      </c>
      <c r="U61" s="33">
        <v>-77.391026104189692</v>
      </c>
      <c r="V61" s="32">
        <v>14.555922928697946</v>
      </c>
      <c r="W61" s="32">
        <v>35.54339601924724</v>
      </c>
      <c r="X61" s="33">
        <v>1.915551</v>
      </c>
      <c r="Y61" s="33">
        <v>0.17503250000000001</v>
      </c>
      <c r="Z61" s="141">
        <v>36553</v>
      </c>
      <c r="AA61" s="33">
        <v>1560.6808419000001</v>
      </c>
      <c r="AB61" s="33" t="s">
        <v>12453</v>
      </c>
      <c r="AC61" s="33" t="s">
        <v>13169</v>
      </c>
      <c r="AD61" s="126" t="s">
        <v>8237</v>
      </c>
      <c r="AE61" s="126" t="s">
        <v>13170</v>
      </c>
      <c r="AF61" s="126" t="s">
        <v>13193</v>
      </c>
      <c r="AG61" s="33" t="s">
        <v>13172</v>
      </c>
      <c r="AH61" s="33" t="s">
        <v>13172</v>
      </c>
    </row>
    <row r="62" spans="1:34" s="133" customFormat="1" ht="28.5">
      <c r="A62" s="40" t="s">
        <v>12832</v>
      </c>
      <c r="B62" s="39" t="s">
        <v>13295</v>
      </c>
      <c r="C62" s="39" t="s">
        <v>12773</v>
      </c>
      <c r="D62" s="40" t="s">
        <v>13296</v>
      </c>
      <c r="E62" s="40" t="s">
        <v>12453</v>
      </c>
      <c r="F62" s="41" t="s">
        <v>117</v>
      </c>
      <c r="G62" s="40" t="s">
        <v>13102</v>
      </c>
      <c r="H62" s="42">
        <v>5</v>
      </c>
      <c r="I62" s="40" t="s">
        <v>12346</v>
      </c>
      <c r="J62" s="40" t="s">
        <v>12346</v>
      </c>
      <c r="K62" s="42" t="s">
        <v>12346</v>
      </c>
      <c r="L62" s="40" t="e">
        <v>#N/A</v>
      </c>
      <c r="M62" s="40">
        <v>6.3753406849049288</v>
      </c>
      <c r="N62" s="40">
        <v>7.5007202701303788</v>
      </c>
      <c r="O62" s="40">
        <v>6.5468808026179381</v>
      </c>
      <c r="P62" s="40">
        <v>-2.3488844385178398</v>
      </c>
      <c r="Q62" s="153">
        <v>4.1786011442372262</v>
      </c>
      <c r="R62" s="153">
        <v>4.5356616104546221</v>
      </c>
      <c r="S62" s="40">
        <v>6.8933574889127769</v>
      </c>
      <c r="T62" s="40">
        <v>-19.160435667789631</v>
      </c>
      <c r="U62" s="40">
        <v>-42.707481179027162</v>
      </c>
      <c r="V62" s="40">
        <v>14.656471226095944</v>
      </c>
      <c r="W62" s="40">
        <v>17.387095943699531</v>
      </c>
      <c r="X62" s="40">
        <v>0.119603</v>
      </c>
      <c r="Y62" s="40">
        <v>-0.192187</v>
      </c>
      <c r="Z62" s="142">
        <v>36542</v>
      </c>
      <c r="AA62" s="40">
        <v>53.422280469999997</v>
      </c>
      <c r="AB62" s="40" t="s">
        <v>12453</v>
      </c>
      <c r="AC62" s="40" t="s">
        <v>13169</v>
      </c>
      <c r="AD62" s="42" t="s">
        <v>8237</v>
      </c>
      <c r="AE62" s="42" t="s">
        <v>13170</v>
      </c>
      <c r="AF62" s="42" t="s">
        <v>13193</v>
      </c>
      <c r="AG62" s="42" t="s">
        <v>13172</v>
      </c>
      <c r="AH62" s="42" t="s">
        <v>13172</v>
      </c>
    </row>
    <row r="63" spans="1:34" s="133" customFormat="1" ht="28.5">
      <c r="A63" s="33" t="s">
        <v>12832</v>
      </c>
      <c r="B63" s="32" t="s">
        <v>13297</v>
      </c>
      <c r="C63" s="33" t="s">
        <v>12785</v>
      </c>
      <c r="D63" s="33" t="s">
        <v>13298</v>
      </c>
      <c r="E63" s="33" t="s">
        <v>12453</v>
      </c>
      <c r="F63" s="35" t="s">
        <v>422</v>
      </c>
      <c r="G63" s="36" t="s">
        <v>13125</v>
      </c>
      <c r="H63" s="117">
        <v>3</v>
      </c>
      <c r="I63" s="36" t="s">
        <v>12551</v>
      </c>
      <c r="J63" s="36" t="s">
        <v>12551</v>
      </c>
      <c r="K63" s="36" t="s">
        <v>12346</v>
      </c>
      <c r="L63" s="33" t="e">
        <v>#N/A</v>
      </c>
      <c r="M63" s="174">
        <v>0.35193810358431499</v>
      </c>
      <c r="N63" s="174">
        <v>3.0529889891611539</v>
      </c>
      <c r="O63" s="174">
        <v>0.76218712522559962</v>
      </c>
      <c r="P63" s="174">
        <v>-3.6241688683631423</v>
      </c>
      <c r="Q63" s="175">
        <v>2.169382273947762</v>
      </c>
      <c r="R63" s="175">
        <v>-2.4384183875222232</v>
      </c>
      <c r="S63" s="33">
        <v>0.85012594458435675</v>
      </c>
      <c r="T63" s="33">
        <v>-6.4450735731011672</v>
      </c>
      <c r="U63" s="33">
        <v>-27.187212674163707</v>
      </c>
      <c r="V63" s="32">
        <v>4.7022599248003667</v>
      </c>
      <c r="W63" s="32">
        <v>7.5612835447430955</v>
      </c>
      <c r="X63" s="33">
        <v>-0.66914019999999996</v>
      </c>
      <c r="Y63" s="33">
        <v>-0.65331910000000004</v>
      </c>
      <c r="Z63" s="141">
        <v>37953</v>
      </c>
      <c r="AA63" s="33">
        <v>330.08269167999998</v>
      </c>
      <c r="AB63" s="33" t="s">
        <v>12453</v>
      </c>
      <c r="AC63" s="33" t="s">
        <v>13169</v>
      </c>
      <c r="AD63" s="126" t="s">
        <v>8237</v>
      </c>
      <c r="AE63" s="126" t="s">
        <v>13170</v>
      </c>
      <c r="AF63" s="126" t="s">
        <v>13193</v>
      </c>
      <c r="AG63" s="33" t="s">
        <v>13172</v>
      </c>
      <c r="AH63" s="33" t="s">
        <v>13172</v>
      </c>
    </row>
    <row r="64" spans="1:34" s="133" customFormat="1" ht="28.5">
      <c r="A64" s="40" t="s">
        <v>12440</v>
      </c>
      <c r="B64" s="39" t="s">
        <v>13299</v>
      </c>
      <c r="C64" s="39" t="s">
        <v>12801</v>
      </c>
      <c r="D64" s="40" t="s">
        <v>13300</v>
      </c>
      <c r="E64" s="40" t="s">
        <v>12453</v>
      </c>
      <c r="F64" s="41" t="s">
        <v>117</v>
      </c>
      <c r="G64" s="40" t="s">
        <v>12548</v>
      </c>
      <c r="H64" s="42">
        <v>2</v>
      </c>
      <c r="I64" s="40" t="s">
        <v>12346</v>
      </c>
      <c r="J64" s="40" t="s">
        <v>12346</v>
      </c>
      <c r="K64" s="42" t="s">
        <v>12346</v>
      </c>
      <c r="L64" s="40">
        <v>1.1208866615617952E-2</v>
      </c>
      <c r="M64" s="40">
        <v>8.0894158330244927</v>
      </c>
      <c r="N64" s="40">
        <v>22.989099101772158</v>
      </c>
      <c r="O64" s="40">
        <v>22.552454119340972</v>
      </c>
      <c r="P64" s="40">
        <v>15.364938568522856</v>
      </c>
      <c r="Q64" s="153">
        <v>34.322440859419089</v>
      </c>
      <c r="R64" s="153">
        <v>10.808309579517994</v>
      </c>
      <c r="S64" s="40">
        <v>25.217476789007808</v>
      </c>
      <c r="T64" s="40">
        <v>-17.297924829487698</v>
      </c>
      <c r="U64" s="40">
        <v>-26.218923295796838</v>
      </c>
      <c r="V64" s="40">
        <v>14.759390841412747</v>
      </c>
      <c r="W64" s="40">
        <v>16.628611166163576</v>
      </c>
      <c r="X64" s="40">
        <v>1.21445</v>
      </c>
      <c r="Y64" s="40">
        <v>0.88478650000000003</v>
      </c>
      <c r="Z64" s="142">
        <v>33147</v>
      </c>
      <c r="AA64" s="40">
        <v>457.15268283</v>
      </c>
      <c r="AB64" s="40" t="s">
        <v>12453</v>
      </c>
      <c r="AC64" s="40" t="s">
        <v>13169</v>
      </c>
      <c r="AD64" s="42" t="s">
        <v>8237</v>
      </c>
      <c r="AE64" s="42" t="s">
        <v>13170</v>
      </c>
      <c r="AF64" s="42" t="s">
        <v>13193</v>
      </c>
      <c r="AG64" s="42" t="s">
        <v>13172</v>
      </c>
      <c r="AH64" s="42" t="s">
        <v>13172</v>
      </c>
    </row>
    <row r="65" spans="1:34" s="133" customFormat="1" ht="42.75">
      <c r="A65" s="33" t="s">
        <v>12440</v>
      </c>
      <c r="B65" s="32" t="s">
        <v>13301</v>
      </c>
      <c r="C65" s="33" t="s">
        <v>12807</v>
      </c>
      <c r="D65" s="33" t="s">
        <v>13302</v>
      </c>
      <c r="E65" s="33" t="s">
        <v>12453</v>
      </c>
      <c r="F65" s="35" t="s">
        <v>117</v>
      </c>
      <c r="G65" s="36" t="s">
        <v>60</v>
      </c>
      <c r="H65" s="117">
        <v>3</v>
      </c>
      <c r="I65" s="36" t="s">
        <v>12346</v>
      </c>
      <c r="J65" s="36" t="s">
        <v>12346</v>
      </c>
      <c r="K65" s="36" t="s">
        <v>12346</v>
      </c>
      <c r="L65" s="33" t="e">
        <v>#N/A</v>
      </c>
      <c r="M65" s="151">
        <v>3.5221496005810149</v>
      </c>
      <c r="N65" s="151">
        <v>7.0195195195196902</v>
      </c>
      <c r="O65" s="151">
        <v>7.6641420397644877</v>
      </c>
      <c r="P65" s="151">
        <v>5.3371423561352271</v>
      </c>
      <c r="Q65" s="152">
        <v>13.330598851517772</v>
      </c>
      <c r="R65" s="152">
        <v>3.2230703986428244</v>
      </c>
      <c r="S65" s="33">
        <v>16.888232397833434</v>
      </c>
      <c r="T65" s="33">
        <v>-15.902366863905282</v>
      </c>
      <c r="U65" s="33">
        <v>-27.80726827276434</v>
      </c>
      <c r="V65" s="32">
        <v>12.8150681822903</v>
      </c>
      <c r="W65" s="32">
        <v>15.452500514818693</v>
      </c>
      <c r="X65" s="33">
        <v>0.38244909999999999</v>
      </c>
      <c r="Y65" s="33">
        <v>0.3024154</v>
      </c>
      <c r="Z65" s="141">
        <v>38698</v>
      </c>
      <c r="AA65" s="33">
        <v>438.69102085999998</v>
      </c>
      <c r="AB65" s="33" t="s">
        <v>12453</v>
      </c>
      <c r="AC65" s="33" t="s">
        <v>13169</v>
      </c>
      <c r="AD65" s="126" t="s">
        <v>8237</v>
      </c>
      <c r="AE65" s="126" t="s">
        <v>13170</v>
      </c>
      <c r="AF65" s="126" t="s">
        <v>13240</v>
      </c>
      <c r="AG65" s="33" t="s">
        <v>13172</v>
      </c>
      <c r="AH65" s="33" t="s">
        <v>13172</v>
      </c>
    </row>
    <row r="66" spans="1:34" s="133" customFormat="1" ht="42.75">
      <c r="A66" s="40" t="s">
        <v>12554</v>
      </c>
      <c r="B66" s="39" t="s">
        <v>13303</v>
      </c>
      <c r="C66" s="39" t="s">
        <v>12811</v>
      </c>
      <c r="D66" s="40" t="s">
        <v>13304</v>
      </c>
      <c r="E66" s="40" t="s">
        <v>12453</v>
      </c>
      <c r="F66" s="41" t="s">
        <v>117</v>
      </c>
      <c r="G66" s="40" t="s">
        <v>13103</v>
      </c>
      <c r="H66" s="42">
        <v>3</v>
      </c>
      <c r="I66" s="40" t="s">
        <v>12346</v>
      </c>
      <c r="J66" s="40" t="s">
        <v>12346</v>
      </c>
      <c r="K66" s="42" t="s">
        <v>12346</v>
      </c>
      <c r="L66" s="40" t="e">
        <v>#N/A</v>
      </c>
      <c r="M66" s="40">
        <v>2.9338549075390796</v>
      </c>
      <c r="N66" s="40">
        <v>-1.9146052185699092</v>
      </c>
      <c r="O66" s="40">
        <v>-2.4986656529367823</v>
      </c>
      <c r="P66" s="40">
        <v>-0.25697624889510218</v>
      </c>
      <c r="Q66" s="153">
        <v>-8.5353462040934964</v>
      </c>
      <c r="R66" s="153">
        <v>3.9155705108595562</v>
      </c>
      <c r="S66" s="40">
        <v>0.59319388073677537</v>
      </c>
      <c r="T66" s="40">
        <v>-26.587771203155874</v>
      </c>
      <c r="U66" s="40">
        <v>-26.587771203155739</v>
      </c>
      <c r="V66" s="40">
        <v>12.47937939418861</v>
      </c>
      <c r="W66" s="40">
        <v>13.162835388123042</v>
      </c>
      <c r="X66" s="40">
        <v>-0.41927249999999999</v>
      </c>
      <c r="Y66" s="40">
        <v>-0.117505</v>
      </c>
      <c r="Z66" s="142">
        <v>36769</v>
      </c>
      <c r="AA66" s="40">
        <v>1049.6408867600001</v>
      </c>
      <c r="AB66" s="40" t="s">
        <v>12453</v>
      </c>
      <c r="AC66" s="40" t="s">
        <v>13169</v>
      </c>
      <c r="AD66" s="42" t="s">
        <v>8237</v>
      </c>
      <c r="AE66" s="42" t="s">
        <v>13170</v>
      </c>
      <c r="AF66" s="42" t="s">
        <v>13193</v>
      </c>
      <c r="AG66" s="42" t="s">
        <v>13172</v>
      </c>
      <c r="AH66" s="42" t="s">
        <v>13172</v>
      </c>
    </row>
    <row r="67" spans="1:34" s="133" customFormat="1" ht="42.75">
      <c r="A67" s="33" t="s">
        <v>12554</v>
      </c>
      <c r="B67" s="32" t="s">
        <v>13305</v>
      </c>
      <c r="C67" s="33" t="s">
        <v>12812</v>
      </c>
      <c r="D67" s="33" t="s">
        <v>13306</v>
      </c>
      <c r="E67" s="33" t="s">
        <v>12447</v>
      </c>
      <c r="F67" s="35" t="s">
        <v>117</v>
      </c>
      <c r="G67" s="36" t="s">
        <v>13103</v>
      </c>
      <c r="H67" s="117">
        <v>3</v>
      </c>
      <c r="I67" s="36" t="s">
        <v>12346</v>
      </c>
      <c r="J67" s="36" t="s">
        <v>12346</v>
      </c>
      <c r="K67" s="36" t="s">
        <v>12346</v>
      </c>
      <c r="L67" s="33" t="e">
        <v>#N/A</v>
      </c>
      <c r="M67" s="151">
        <v>2.5398191993112107</v>
      </c>
      <c r="N67" s="151">
        <v>0.50632911392405333</v>
      </c>
      <c r="O67" s="151">
        <v>0.25293435490347793</v>
      </c>
      <c r="P67" s="151">
        <v>-1.2288815035938705</v>
      </c>
      <c r="Q67" s="152">
        <v>4.6055266319582788</v>
      </c>
      <c r="R67" s="152">
        <v>-1.8569735282497724</v>
      </c>
      <c r="S67" s="33">
        <v>4.437992534218238</v>
      </c>
      <c r="T67" s="33">
        <v>-24.73879339400068</v>
      </c>
      <c r="U67" s="33">
        <v>-24.73879339400068</v>
      </c>
      <c r="V67" s="32">
        <v>13.414796964690501</v>
      </c>
      <c r="W67" s="32">
        <v>14.361853643130909</v>
      </c>
      <c r="X67" s="33">
        <v>-0.35480919999999999</v>
      </c>
      <c r="Y67" s="33">
        <v>-0.24353179999999999</v>
      </c>
      <c r="Z67" s="141">
        <v>41330</v>
      </c>
      <c r="AA67" s="33">
        <v>1049.6408867600001</v>
      </c>
      <c r="AB67" s="33" t="s">
        <v>12453</v>
      </c>
      <c r="AC67" s="33" t="s">
        <v>13169</v>
      </c>
      <c r="AD67" s="126" t="s">
        <v>8237</v>
      </c>
      <c r="AE67" s="126" t="s">
        <v>13170</v>
      </c>
      <c r="AF67" s="126" t="s">
        <v>13175</v>
      </c>
      <c r="AG67" s="33" t="s">
        <v>13172</v>
      </c>
      <c r="AH67" s="33" t="s">
        <v>13172</v>
      </c>
    </row>
    <row r="68" spans="1:34" s="133" customFormat="1" ht="28.5">
      <c r="A68" s="40" t="s">
        <v>12975</v>
      </c>
      <c r="B68" s="39" t="s">
        <v>13307</v>
      </c>
      <c r="C68" s="39" t="s">
        <v>12841</v>
      </c>
      <c r="D68" s="40" t="s">
        <v>13308</v>
      </c>
      <c r="E68" s="40" t="s">
        <v>12453</v>
      </c>
      <c r="F68" s="41" t="s">
        <v>117</v>
      </c>
      <c r="G68" s="40" t="s">
        <v>62</v>
      </c>
      <c r="H68" s="42">
        <v>4</v>
      </c>
      <c r="I68" s="40" t="s">
        <v>12346</v>
      </c>
      <c r="J68" s="40" t="s">
        <v>12346</v>
      </c>
      <c r="K68" s="42" t="s">
        <v>12551</v>
      </c>
      <c r="L68" s="40" t="e">
        <v>#N/A</v>
      </c>
      <c r="M68" s="40">
        <v>3.1484962406015393</v>
      </c>
      <c r="N68" s="40">
        <v>27.839254513686807</v>
      </c>
      <c r="O68" s="40">
        <v>26.292133645866556</v>
      </c>
      <c r="P68" s="40">
        <v>-4.6746091534784595</v>
      </c>
      <c r="Q68" s="153">
        <v>26.768010575016564</v>
      </c>
      <c r="R68" s="153">
        <v>14.165390505359721</v>
      </c>
      <c r="S68" s="40">
        <v>34.840698869476007</v>
      </c>
      <c r="T68" s="40">
        <v>-16.078658183921323</v>
      </c>
      <c r="U68" s="40">
        <v>-74.623472577436786</v>
      </c>
      <c r="V68" s="40">
        <v>13.797448506695464</v>
      </c>
      <c r="W68" s="40">
        <v>33.389304851919839</v>
      </c>
      <c r="X68" s="40">
        <v>1.767997</v>
      </c>
      <c r="Y68" s="40">
        <v>4.5488260000000003E-2</v>
      </c>
      <c r="Z68" s="142">
        <v>35744</v>
      </c>
      <c r="AA68" s="40">
        <v>176.08039071328571</v>
      </c>
      <c r="AB68" s="40" t="s">
        <v>12453</v>
      </c>
      <c r="AC68" s="40" t="s">
        <v>13169</v>
      </c>
      <c r="AD68" s="42" t="s">
        <v>8237</v>
      </c>
      <c r="AE68" s="42" t="s">
        <v>13170</v>
      </c>
      <c r="AF68" s="42" t="s">
        <v>13193</v>
      </c>
      <c r="AG68" s="42" t="s">
        <v>13172</v>
      </c>
      <c r="AH68" s="42" t="s">
        <v>13172</v>
      </c>
    </row>
    <row r="69" spans="1:34" s="133" customFormat="1" ht="28.5">
      <c r="A69" s="33" t="s">
        <v>12975</v>
      </c>
      <c r="B69" s="32" t="s">
        <v>13309</v>
      </c>
      <c r="C69" s="33" t="s">
        <v>12842</v>
      </c>
      <c r="D69" s="33" t="s">
        <v>13310</v>
      </c>
      <c r="E69" s="33" t="s">
        <v>12447</v>
      </c>
      <c r="F69" s="35" t="s">
        <v>117</v>
      </c>
      <c r="G69" s="36" t="s">
        <v>62</v>
      </c>
      <c r="H69" s="117">
        <v>4</v>
      </c>
      <c r="I69" s="36" t="s">
        <v>12346</v>
      </c>
      <c r="J69" s="36" t="s">
        <v>12346</v>
      </c>
      <c r="K69" s="36" t="s">
        <v>12551</v>
      </c>
      <c r="L69" s="33" t="e">
        <v>#N/A</v>
      </c>
      <c r="M69" s="174">
        <v>2.8997180829642089</v>
      </c>
      <c r="N69" s="174">
        <v>31.025641025641026</v>
      </c>
      <c r="O69" s="174">
        <v>29.781452382916761</v>
      </c>
      <c r="P69" s="174">
        <v>-5.6011947690809532</v>
      </c>
      <c r="Q69" s="175">
        <v>45.196647324307015</v>
      </c>
      <c r="R69" s="175">
        <v>8.0532212885155339</v>
      </c>
      <c r="S69" s="33">
        <v>39.67181467181473</v>
      </c>
      <c r="T69" s="33">
        <v>-16.28767847699628</v>
      </c>
      <c r="U69" s="33">
        <v>-77.378332110540498</v>
      </c>
      <c r="V69" s="32">
        <v>16.048297496945739</v>
      </c>
      <c r="W69" s="32">
        <v>35.654558336877422</v>
      </c>
      <c r="X69" s="33">
        <v>1.595523</v>
      </c>
      <c r="Y69" s="33">
        <v>2.114512E-2</v>
      </c>
      <c r="Z69" s="141">
        <v>38650</v>
      </c>
      <c r="AA69" s="33">
        <v>176.08039071328571</v>
      </c>
      <c r="AB69" s="33" t="s">
        <v>12453</v>
      </c>
      <c r="AC69" s="33" t="s">
        <v>13169</v>
      </c>
      <c r="AD69" s="126" t="s">
        <v>8237</v>
      </c>
      <c r="AE69" s="126" t="s">
        <v>13170</v>
      </c>
      <c r="AF69" s="126" t="s">
        <v>13175</v>
      </c>
      <c r="AG69" s="33" t="s">
        <v>13172</v>
      </c>
      <c r="AH69" s="33" t="s">
        <v>13172</v>
      </c>
    </row>
    <row r="70" spans="1:34" s="133" customFormat="1" ht="28.5">
      <c r="A70" s="40" t="s">
        <v>12975</v>
      </c>
      <c r="B70" s="39" t="s">
        <v>13311</v>
      </c>
      <c r="C70" s="39" t="s">
        <v>12852</v>
      </c>
      <c r="D70" s="40" t="s">
        <v>13312</v>
      </c>
      <c r="E70" s="40" t="s">
        <v>12453</v>
      </c>
      <c r="F70" s="41" t="s">
        <v>117</v>
      </c>
      <c r="G70" s="40" t="s">
        <v>60</v>
      </c>
      <c r="H70" s="42">
        <v>2</v>
      </c>
      <c r="I70" s="40" t="s">
        <v>12346</v>
      </c>
      <c r="J70" s="40" t="s">
        <v>12346</v>
      </c>
      <c r="K70" s="42" t="s">
        <v>12346</v>
      </c>
      <c r="L70" s="40" t="e">
        <v>#N/A</v>
      </c>
      <c r="M70" s="40">
        <v>5.0558659217877056</v>
      </c>
      <c r="N70" s="40">
        <v>14.734594264795643</v>
      </c>
      <c r="O70" s="40">
        <v>16.591976582103875</v>
      </c>
      <c r="P70" s="40">
        <v>9.8842930081875835</v>
      </c>
      <c r="Q70" s="153">
        <v>23.028169014084376</v>
      </c>
      <c r="R70" s="153">
        <v>14.880711686211146</v>
      </c>
      <c r="S70" s="40">
        <v>17.655434266729952</v>
      </c>
      <c r="T70" s="40">
        <v>-13.833028641072509</v>
      </c>
      <c r="U70" s="40">
        <v>-22.637633525061673</v>
      </c>
      <c r="V70" s="40">
        <v>10.518835725202948</v>
      </c>
      <c r="W70" s="40">
        <v>13.620826967966154</v>
      </c>
      <c r="X70" s="40">
        <v>1.214547</v>
      </c>
      <c r="Y70" s="40">
        <v>0.64717159999999996</v>
      </c>
      <c r="Z70" s="142">
        <v>36168</v>
      </c>
      <c r="AA70" s="40">
        <v>416.53836615</v>
      </c>
      <c r="AB70" s="40" t="s">
        <v>12453</v>
      </c>
      <c r="AC70" s="40" t="s">
        <v>13169</v>
      </c>
      <c r="AD70" s="42" t="s">
        <v>8237</v>
      </c>
      <c r="AE70" s="42" t="s">
        <v>13170</v>
      </c>
      <c r="AF70" s="42" t="s">
        <v>13193</v>
      </c>
      <c r="AG70" s="42" t="s">
        <v>13172</v>
      </c>
      <c r="AH70" s="42" t="s">
        <v>13172</v>
      </c>
    </row>
    <row r="71" spans="1:34" s="133" customFormat="1" ht="28.5">
      <c r="A71" s="33" t="s">
        <v>12975</v>
      </c>
      <c r="B71" s="32" t="s">
        <v>13313</v>
      </c>
      <c r="C71" s="33" t="s">
        <v>12853</v>
      </c>
      <c r="D71" s="33" t="s">
        <v>13314</v>
      </c>
      <c r="E71" s="33" t="s">
        <v>12447</v>
      </c>
      <c r="F71" s="35" t="s">
        <v>117</v>
      </c>
      <c r="G71" s="36" t="s">
        <v>60</v>
      </c>
      <c r="H71" s="117">
        <v>2</v>
      </c>
      <c r="I71" s="36" t="s">
        <v>12346</v>
      </c>
      <c r="J71" s="36" t="s">
        <v>12346</v>
      </c>
      <c r="K71" s="36" t="s">
        <v>12346</v>
      </c>
      <c r="L71" s="33" t="e">
        <v>#N/A</v>
      </c>
      <c r="M71" s="151">
        <v>4.8192771084337505</v>
      </c>
      <c r="N71" s="151">
        <v>17.655897821187061</v>
      </c>
      <c r="O71" s="151">
        <v>19.859035705711214</v>
      </c>
      <c r="P71" s="151">
        <v>8.8624622623405749</v>
      </c>
      <c r="Q71" s="152">
        <v>40.922190201728895</v>
      </c>
      <c r="R71" s="152">
        <v>8.6866597724922769</v>
      </c>
      <c r="S71" s="33">
        <v>21.668742216687441</v>
      </c>
      <c r="T71" s="33">
        <v>-13.515625000000043</v>
      </c>
      <c r="U71" s="33">
        <v>-36.897880539499063</v>
      </c>
      <c r="V71" s="32">
        <v>14.146013953393801</v>
      </c>
      <c r="W71" s="32">
        <v>17.902899900482971</v>
      </c>
      <c r="X71" s="33">
        <v>0.9749255</v>
      </c>
      <c r="Y71" s="33">
        <v>0.41442400000000001</v>
      </c>
      <c r="Z71" s="141">
        <v>43342</v>
      </c>
      <c r="AA71" s="33">
        <v>416.53836615</v>
      </c>
      <c r="AB71" s="33" t="s">
        <v>12453</v>
      </c>
      <c r="AC71" s="33" t="s">
        <v>13169</v>
      </c>
      <c r="AD71" s="126" t="s">
        <v>8237</v>
      </c>
      <c r="AE71" s="126" t="s">
        <v>13170</v>
      </c>
      <c r="AF71" s="126" t="s">
        <v>13175</v>
      </c>
      <c r="AG71" s="33" t="s">
        <v>13172</v>
      </c>
      <c r="AH71" s="33" t="s">
        <v>13172</v>
      </c>
    </row>
    <row r="72" spans="1:34" s="133" customFormat="1" ht="28.5">
      <c r="A72" s="40" t="s">
        <v>12975</v>
      </c>
      <c r="B72" s="39" t="s">
        <v>13315</v>
      </c>
      <c r="C72" s="39" t="s">
        <v>12854</v>
      </c>
      <c r="D72" s="40" t="s">
        <v>13316</v>
      </c>
      <c r="E72" s="40" t="s">
        <v>12453</v>
      </c>
      <c r="F72" s="41" t="s">
        <v>117</v>
      </c>
      <c r="G72" s="40" t="s">
        <v>13101</v>
      </c>
      <c r="H72" s="42">
        <v>3</v>
      </c>
      <c r="I72" s="40" t="s">
        <v>12346</v>
      </c>
      <c r="J72" s="40" t="s">
        <v>12346</v>
      </c>
      <c r="K72" s="42" t="s">
        <v>12346</v>
      </c>
      <c r="L72" s="40" t="e">
        <v>#N/A</v>
      </c>
      <c r="M72" s="40">
        <v>0</v>
      </c>
      <c r="N72" s="40">
        <v>16.263782866836184</v>
      </c>
      <c r="O72" s="40">
        <v>12.506265274256091</v>
      </c>
      <c r="P72" s="40">
        <v>7.6609582583496483</v>
      </c>
      <c r="Q72" s="153">
        <v>23.438978240302699</v>
      </c>
      <c r="R72" s="153">
        <v>4.3284689586940095</v>
      </c>
      <c r="S72" s="40">
        <v>14.977349943374874</v>
      </c>
      <c r="T72" s="40">
        <v>-14.251985404593226</v>
      </c>
      <c r="U72" s="40">
        <v>-26.091294587178769</v>
      </c>
      <c r="V72" s="40">
        <v>10.223710482441426</v>
      </c>
      <c r="W72" s="40">
        <v>13.462741176377587</v>
      </c>
      <c r="X72" s="40">
        <v>1.162909</v>
      </c>
      <c r="Y72" s="40">
        <v>0.67969170000000001</v>
      </c>
      <c r="Z72" s="142">
        <v>37228</v>
      </c>
      <c r="AA72" s="40">
        <v>101.51462011210708</v>
      </c>
      <c r="AB72" s="40" t="s">
        <v>12453</v>
      </c>
      <c r="AC72" s="40" t="s">
        <v>13317</v>
      </c>
      <c r="AD72" s="42" t="s">
        <v>8237</v>
      </c>
      <c r="AE72" s="42" t="s">
        <v>13180</v>
      </c>
      <c r="AF72" s="42" t="s">
        <v>13181</v>
      </c>
      <c r="AG72" s="42" t="s">
        <v>13181</v>
      </c>
      <c r="AH72" s="42" t="s">
        <v>13181</v>
      </c>
    </row>
    <row r="73" spans="1:34" s="133" customFormat="1" ht="42.75">
      <c r="A73" s="33" t="s">
        <v>12975</v>
      </c>
      <c r="B73" s="32" t="s">
        <v>13318</v>
      </c>
      <c r="C73" s="33" t="s">
        <v>12859</v>
      </c>
      <c r="D73" s="33" t="s">
        <v>13319</v>
      </c>
      <c r="E73" s="33" t="s">
        <v>12453</v>
      </c>
      <c r="F73" s="35" t="s">
        <v>117</v>
      </c>
      <c r="G73" s="36" t="s">
        <v>12411</v>
      </c>
      <c r="H73" s="117">
        <v>3</v>
      </c>
      <c r="I73" s="36" t="s">
        <v>12346</v>
      </c>
      <c r="J73" s="36" t="s">
        <v>12346</v>
      </c>
      <c r="K73" s="36" t="s">
        <v>12346</v>
      </c>
      <c r="L73" s="33">
        <v>8.6698043470427577E-4</v>
      </c>
      <c r="M73" s="174">
        <v>5.6253270538984212</v>
      </c>
      <c r="N73" s="174">
        <v>41.372063573777893</v>
      </c>
      <c r="O73" s="174">
        <v>11.070781951571895</v>
      </c>
      <c r="P73" s="174">
        <v>8.5536259446142626</v>
      </c>
      <c r="Q73" s="175">
        <v>14.967103691223871</v>
      </c>
      <c r="R73" s="175">
        <v>-2.2881185061165321</v>
      </c>
      <c r="S73" s="33">
        <v>13.365780606514321</v>
      </c>
      <c r="T73" s="33">
        <v>-26.468008566201917</v>
      </c>
      <c r="U73" s="33">
        <v>-26.468008566201995</v>
      </c>
      <c r="V73" s="32">
        <v>15.9319022466511</v>
      </c>
      <c r="W73" s="32">
        <v>17.509120883653985</v>
      </c>
      <c r="X73" s="33">
        <v>0.5881421</v>
      </c>
      <c r="Y73" s="33">
        <v>0.43393330000000002</v>
      </c>
      <c r="Z73" s="141">
        <v>33354</v>
      </c>
      <c r="AA73" s="33">
        <v>1458.2213234322699</v>
      </c>
      <c r="AB73" s="33" t="s">
        <v>12453</v>
      </c>
      <c r="AC73" s="33" t="s">
        <v>13169</v>
      </c>
      <c r="AD73" s="126" t="s">
        <v>8237</v>
      </c>
      <c r="AE73" s="126" t="s">
        <v>13170</v>
      </c>
      <c r="AF73" s="126" t="s">
        <v>13193</v>
      </c>
      <c r="AG73" s="33" t="s">
        <v>13172</v>
      </c>
      <c r="AH73" s="33" t="s">
        <v>13172</v>
      </c>
    </row>
    <row r="74" spans="1:34" s="133" customFormat="1" ht="42.75">
      <c r="A74" s="40" t="s">
        <v>12979</v>
      </c>
      <c r="B74" s="39" t="s">
        <v>13320</v>
      </c>
      <c r="C74" s="39" t="s">
        <v>12897</v>
      </c>
      <c r="D74" s="40" t="s">
        <v>13321</v>
      </c>
      <c r="E74" s="40" t="s">
        <v>12447</v>
      </c>
      <c r="F74" s="41" t="s">
        <v>117</v>
      </c>
      <c r="G74" s="40" t="s">
        <v>13101</v>
      </c>
      <c r="H74" s="42">
        <v>5</v>
      </c>
      <c r="I74" s="40" t="s">
        <v>12346</v>
      </c>
      <c r="J74" s="40" t="s">
        <v>12346</v>
      </c>
      <c r="K74" s="42" t="s">
        <v>12346</v>
      </c>
      <c r="L74" s="40" t="e">
        <v>#N/A</v>
      </c>
      <c r="M74" s="40">
        <v>0.46363968572999958</v>
      </c>
      <c r="N74" s="40">
        <v>0.60840328446289949</v>
      </c>
      <c r="O74" s="40">
        <v>11.013541832540795</v>
      </c>
      <c r="P74" s="40">
        <v>2.9101334405599699</v>
      </c>
      <c r="Q74" s="153">
        <v>25.360125930580235</v>
      </c>
      <c r="R74" s="153">
        <v>9.6902773423576569</v>
      </c>
      <c r="S74" s="40">
        <v>13.138656124488612</v>
      </c>
      <c r="T74" s="40">
        <v>-23.62999826398935</v>
      </c>
      <c r="U74" s="40">
        <v>-44.249078813957496</v>
      </c>
      <c r="V74" s="40">
        <v>19.444519189086208</v>
      </c>
      <c r="W74" s="40">
        <v>21.370898765755271</v>
      </c>
      <c r="X74" s="40">
        <v>0.39281450000000001</v>
      </c>
      <c r="Y74" s="40">
        <v>0.11137859999999999</v>
      </c>
      <c r="Z74" s="142">
        <v>43382</v>
      </c>
      <c r="AA74" s="40">
        <v>220.86168997999999</v>
      </c>
      <c r="AB74" s="40" t="s">
        <v>12453</v>
      </c>
      <c r="AC74" s="40" t="s">
        <v>13169</v>
      </c>
      <c r="AD74" s="42" t="s">
        <v>8237</v>
      </c>
      <c r="AE74" s="42" t="s">
        <v>13170</v>
      </c>
      <c r="AF74" s="42" t="s">
        <v>13175</v>
      </c>
      <c r="AG74" s="42" t="s">
        <v>13172</v>
      </c>
      <c r="AH74" s="42" t="s">
        <v>13172</v>
      </c>
    </row>
    <row r="75" spans="1:34" s="133" customFormat="1" ht="42.75">
      <c r="A75" s="33" t="s">
        <v>12979</v>
      </c>
      <c r="B75" s="32" t="s">
        <v>13322</v>
      </c>
      <c r="C75" s="33" t="s">
        <v>12900</v>
      </c>
      <c r="D75" s="33" t="s">
        <v>13323</v>
      </c>
      <c r="E75" s="33" t="s">
        <v>12453</v>
      </c>
      <c r="F75" s="35" t="s">
        <v>422</v>
      </c>
      <c r="G75" s="36" t="s">
        <v>13133</v>
      </c>
      <c r="H75" s="117">
        <v>2</v>
      </c>
      <c r="I75" s="36" t="s">
        <v>12346</v>
      </c>
      <c r="J75" s="36" t="s">
        <v>12346</v>
      </c>
      <c r="K75" s="36" t="s">
        <v>12346</v>
      </c>
      <c r="L75" s="33" t="e">
        <v>#N/A</v>
      </c>
      <c r="M75" s="174">
        <v>0.23016997167137898</v>
      </c>
      <c r="N75" s="174">
        <v>1.9209767157392088</v>
      </c>
      <c r="O75" s="174">
        <v>3.087451148482967</v>
      </c>
      <c r="P75" s="174">
        <v>1.6515085835063781</v>
      </c>
      <c r="Q75" s="175">
        <v>2.3348671475462046</v>
      </c>
      <c r="R75" s="175">
        <v>3.7351814926914306</v>
      </c>
      <c r="S75" s="33">
        <v>3.4666797979077124</v>
      </c>
      <c r="T75" s="33">
        <v>-0.19366336957330477</v>
      </c>
      <c r="U75" s="33">
        <v>-2.2941657867532217</v>
      </c>
      <c r="V75" s="32">
        <v>0.43958577665457099</v>
      </c>
      <c r="W75" s="32">
        <v>0.76818693394574122</v>
      </c>
      <c r="X75" s="33">
        <v>0.29598459999999999</v>
      </c>
      <c r="Y75" s="33">
        <v>-0.33190720000000001</v>
      </c>
      <c r="Z75" s="141">
        <v>36447</v>
      </c>
      <c r="AA75" s="33">
        <v>405.91100272</v>
      </c>
      <c r="AB75" s="33" t="s">
        <v>12453</v>
      </c>
      <c r="AC75" s="33" t="s">
        <v>13169</v>
      </c>
      <c r="AD75" s="126" t="s">
        <v>8237</v>
      </c>
      <c r="AE75" s="126" t="s">
        <v>13170</v>
      </c>
      <c r="AF75" s="126" t="s">
        <v>13228</v>
      </c>
      <c r="AG75" s="33" t="s">
        <v>13172</v>
      </c>
      <c r="AH75" s="33" t="s">
        <v>13172</v>
      </c>
    </row>
    <row r="76" spans="1:34" s="133" customFormat="1" ht="42.75">
      <c r="A76" s="40" t="s">
        <v>12979</v>
      </c>
      <c r="B76" s="39" t="s">
        <v>13324</v>
      </c>
      <c r="C76" s="39" t="s">
        <v>12909</v>
      </c>
      <c r="D76" s="40" t="s">
        <v>13325</v>
      </c>
      <c r="E76" s="40" t="s">
        <v>12447</v>
      </c>
      <c r="F76" s="41" t="s">
        <v>117</v>
      </c>
      <c r="G76" s="40" t="s">
        <v>60</v>
      </c>
      <c r="H76" s="42">
        <v>3</v>
      </c>
      <c r="I76" s="40" t="s">
        <v>12346</v>
      </c>
      <c r="J76" s="40" t="s">
        <v>12346</v>
      </c>
      <c r="K76" s="42" t="s">
        <v>12346</v>
      </c>
      <c r="L76" s="40" t="e">
        <v>#N/A</v>
      </c>
      <c r="M76" s="40">
        <v>5.2959501557632294</v>
      </c>
      <c r="N76" s="40">
        <v>24.395373291272392</v>
      </c>
      <c r="O76" s="40">
        <v>14.465365317812505</v>
      </c>
      <c r="P76" s="40">
        <v>12.085521341897909</v>
      </c>
      <c r="Q76" s="153">
        <v>24.749558043606591</v>
      </c>
      <c r="R76" s="153">
        <v>-0.17647058823520023</v>
      </c>
      <c r="S76" s="40">
        <v>16.987620357634125</v>
      </c>
      <c r="T76" s="40">
        <v>-17.28653745416451</v>
      </c>
      <c r="U76" s="40">
        <v>-17.28653745416451</v>
      </c>
      <c r="V76" s="40">
        <v>11.952127909713917</v>
      </c>
      <c r="W76" s="40">
        <v>13.886103378106412</v>
      </c>
      <c r="X76" s="40">
        <v>0.76508120000000002</v>
      </c>
      <c r="Y76" s="40">
        <v>0.68958909999999995</v>
      </c>
      <c r="Z76" s="142">
        <v>41843</v>
      </c>
      <c r="AA76" s="40">
        <v>1260.81156919</v>
      </c>
      <c r="AB76" s="40" t="s">
        <v>12453</v>
      </c>
      <c r="AC76" s="40" t="s">
        <v>13169</v>
      </c>
      <c r="AD76" s="42" t="s">
        <v>8237</v>
      </c>
      <c r="AE76" s="42" t="s">
        <v>13170</v>
      </c>
      <c r="AF76" s="42" t="s">
        <v>13228</v>
      </c>
      <c r="AG76" s="42" t="s">
        <v>13172</v>
      </c>
      <c r="AH76" s="42" t="s">
        <v>13172</v>
      </c>
    </row>
    <row r="77" spans="1:34" s="133" customFormat="1" ht="28.5">
      <c r="A77" s="33" t="s">
        <v>12979</v>
      </c>
      <c r="B77" s="32" t="s">
        <v>13326</v>
      </c>
      <c r="C77" s="33" t="s">
        <v>12910</v>
      </c>
      <c r="D77" s="33" t="s">
        <v>13327</v>
      </c>
      <c r="E77" s="33" t="s">
        <v>12447</v>
      </c>
      <c r="F77" s="35" t="s">
        <v>117</v>
      </c>
      <c r="G77" s="36" t="s">
        <v>13101</v>
      </c>
      <c r="H77" s="117">
        <v>5</v>
      </c>
      <c r="I77" s="36" t="s">
        <v>12346</v>
      </c>
      <c r="J77" s="36" t="s">
        <v>12346</v>
      </c>
      <c r="K77" s="36" t="s">
        <v>12346</v>
      </c>
      <c r="L77" s="33" t="e">
        <v>#N/A</v>
      </c>
      <c r="M77" s="174">
        <v>3.3248081841432686</v>
      </c>
      <c r="N77" s="174">
        <v>11.163522012578596</v>
      </c>
      <c r="O77" s="174">
        <v>12.871407839322169</v>
      </c>
      <c r="P77" s="174">
        <v>7.2774764317463214</v>
      </c>
      <c r="Q77" s="175">
        <v>17.0062001771478</v>
      </c>
      <c r="R77" s="175">
        <v>13.843813387423666</v>
      </c>
      <c r="S77" s="33">
        <v>10.456062291434986</v>
      </c>
      <c r="T77" s="33">
        <v>-18.937530742744723</v>
      </c>
      <c r="U77" s="33">
        <v>-30.690774223458519</v>
      </c>
      <c r="V77" s="32">
        <v>16.226630379650167</v>
      </c>
      <c r="W77" s="32">
        <v>17.414267402672969</v>
      </c>
      <c r="X77" s="33">
        <v>0.51646409999999998</v>
      </c>
      <c r="Y77" s="33">
        <v>0.29643730000000001</v>
      </c>
      <c r="Z77" s="141">
        <v>41920</v>
      </c>
      <c r="AA77" s="33">
        <v>109.971735</v>
      </c>
      <c r="AB77" s="33" t="s">
        <v>12453</v>
      </c>
      <c r="AC77" s="33" t="s">
        <v>13169</v>
      </c>
      <c r="AD77" s="126" t="s">
        <v>8237</v>
      </c>
      <c r="AE77" s="126" t="s">
        <v>13180</v>
      </c>
      <c r="AF77" s="126" t="s">
        <v>13181</v>
      </c>
      <c r="AG77" s="33" t="s">
        <v>13181</v>
      </c>
      <c r="AH77" s="33" t="s">
        <v>13181</v>
      </c>
    </row>
    <row r="78" spans="1:34" s="133" customFormat="1" ht="57">
      <c r="A78" s="40" t="s">
        <v>12979</v>
      </c>
      <c r="B78" s="39" t="s">
        <v>13328</v>
      </c>
      <c r="C78" s="39" t="s">
        <v>12912</v>
      </c>
      <c r="D78" s="40" t="s">
        <v>13329</v>
      </c>
      <c r="E78" s="40" t="s">
        <v>12447</v>
      </c>
      <c r="F78" s="41" t="s">
        <v>117</v>
      </c>
      <c r="G78" s="40" t="s">
        <v>60</v>
      </c>
      <c r="H78" s="42">
        <v>2</v>
      </c>
      <c r="I78" s="40" t="s">
        <v>12346</v>
      </c>
      <c r="J78" s="40" t="s">
        <v>12346</v>
      </c>
      <c r="K78" s="42" t="s">
        <v>12346</v>
      </c>
      <c r="L78" s="40" t="e">
        <v>#N/A</v>
      </c>
      <c r="M78" s="40">
        <v>3.5802469135802983</v>
      </c>
      <c r="N78" s="40">
        <v>10.734711834579858</v>
      </c>
      <c r="O78" s="40">
        <v>15.193603090175035</v>
      </c>
      <c r="P78" s="40">
        <v>10.261510556783637</v>
      </c>
      <c r="Q78" s="153">
        <v>19.382591093117529</v>
      </c>
      <c r="R78" s="153">
        <v>13.245412844036931</v>
      </c>
      <c r="S78" s="40">
        <v>14.295081967213363</v>
      </c>
      <c r="T78" s="40">
        <v>-12.39140374942842</v>
      </c>
      <c r="U78" s="40">
        <v>-18.068720379146765</v>
      </c>
      <c r="V78" s="40">
        <v>9.4948059675504535</v>
      </c>
      <c r="W78" s="40">
        <v>11.471623042930657</v>
      </c>
      <c r="X78" s="40">
        <v>1.0193749999999999</v>
      </c>
      <c r="Y78" s="40">
        <v>0.65729009999999999</v>
      </c>
      <c r="Z78" s="142">
        <v>41843</v>
      </c>
      <c r="AA78" s="40">
        <v>937.36536236999996</v>
      </c>
      <c r="AB78" s="40" t="s">
        <v>12453</v>
      </c>
      <c r="AC78" s="40" t="s">
        <v>13169</v>
      </c>
      <c r="AD78" s="42" t="s">
        <v>8237</v>
      </c>
      <c r="AE78" s="42" t="s">
        <v>13170</v>
      </c>
      <c r="AF78" s="42" t="s">
        <v>13228</v>
      </c>
      <c r="AG78" s="42" t="s">
        <v>13172</v>
      </c>
      <c r="AH78" s="42" t="s">
        <v>13172</v>
      </c>
    </row>
    <row r="79" spans="1:34" s="133" customFormat="1" ht="28.5">
      <c r="A79" s="33" t="s">
        <v>12826</v>
      </c>
      <c r="B79" s="32" t="s">
        <v>13330</v>
      </c>
      <c r="C79" s="33" t="s">
        <v>12916</v>
      </c>
      <c r="D79" s="33" t="s">
        <v>13331</v>
      </c>
      <c r="E79" s="33" t="s">
        <v>12447</v>
      </c>
      <c r="F79" s="35" t="s">
        <v>422</v>
      </c>
      <c r="G79" s="36" t="s">
        <v>13129</v>
      </c>
      <c r="H79" s="117">
        <v>3</v>
      </c>
      <c r="I79" s="36" t="s">
        <v>12551</v>
      </c>
      <c r="J79" s="36" t="s">
        <v>12551</v>
      </c>
      <c r="K79" s="36" t="s">
        <v>12346</v>
      </c>
      <c r="L79" s="33" t="e">
        <v>#N/A</v>
      </c>
      <c r="M79" s="174">
        <v>0.26809651474530849</v>
      </c>
      <c r="N79" s="174">
        <v>2.2975929978119591</v>
      </c>
      <c r="O79" s="174">
        <v>2.8038260329549924</v>
      </c>
      <c r="P79" s="174">
        <v>-0.52605753737220429</v>
      </c>
      <c r="Q79" s="175">
        <v>4.148230088495608</v>
      </c>
      <c r="R79" s="175">
        <v>1.7435320584928471</v>
      </c>
      <c r="S79" s="33">
        <v>4.8235294117648042</v>
      </c>
      <c r="T79" s="33">
        <v>-4.1450777202072793</v>
      </c>
      <c r="U79" s="33">
        <v>-15.639327559857353</v>
      </c>
      <c r="V79" s="32">
        <v>4.3056620621023081</v>
      </c>
      <c r="W79" s="32">
        <v>4.8811867502007864</v>
      </c>
      <c r="X79" s="33">
        <v>-0.53696980000000005</v>
      </c>
      <c r="Y79" s="33">
        <v>-0.80604390000000004</v>
      </c>
      <c r="Z79" s="141">
        <v>39864</v>
      </c>
      <c r="AA79" s="33">
        <v>2175.0762424300001</v>
      </c>
      <c r="AB79" s="33" t="s">
        <v>12453</v>
      </c>
      <c r="AC79" s="33" t="s">
        <v>13169</v>
      </c>
      <c r="AD79" s="126" t="s">
        <v>8237</v>
      </c>
      <c r="AE79" s="126" t="s">
        <v>13180</v>
      </c>
      <c r="AF79" s="126" t="s">
        <v>13181</v>
      </c>
      <c r="AG79" s="33" t="s">
        <v>13181</v>
      </c>
      <c r="AH79" s="33" t="s">
        <v>13181</v>
      </c>
    </row>
    <row r="80" spans="1:34" s="133" customFormat="1" ht="28.5">
      <c r="A80" s="40" t="s">
        <v>12972</v>
      </c>
      <c r="B80" s="39" t="s">
        <v>13332</v>
      </c>
      <c r="C80" s="39" t="s">
        <v>12957</v>
      </c>
      <c r="D80" s="40" t="s">
        <v>13333</v>
      </c>
      <c r="E80" s="40" t="s">
        <v>12450</v>
      </c>
      <c r="F80" s="41" t="s">
        <v>422</v>
      </c>
      <c r="G80" s="40" t="s">
        <v>13129</v>
      </c>
      <c r="H80" s="42">
        <v>4</v>
      </c>
      <c r="I80" s="40" t="s">
        <v>12346</v>
      </c>
      <c r="J80" s="40" t="s">
        <v>12346</v>
      </c>
      <c r="K80" s="42" t="s">
        <v>12346</v>
      </c>
      <c r="L80" s="40">
        <v>6.1741121275774039E-2</v>
      </c>
      <c r="M80" s="40">
        <v>0.94423663227016785</v>
      </c>
      <c r="N80" s="40">
        <v>6.4232122476872489</v>
      </c>
      <c r="O80" s="40">
        <v>4.9024244584668031</v>
      </c>
      <c r="P80" s="40">
        <v>0.17797581732132972</v>
      </c>
      <c r="Q80" s="153">
        <v>7.3300234782019746</v>
      </c>
      <c r="R80" s="153">
        <v>0.19834460164318557</v>
      </c>
      <c r="S80" s="40">
        <v>7.4465756873036248</v>
      </c>
      <c r="T80" s="40">
        <v>-5.802963404564931</v>
      </c>
      <c r="U80" s="40">
        <v>-20.601269054949157</v>
      </c>
      <c r="V80" s="40">
        <v>6.4102368946078112</v>
      </c>
      <c r="W80" s="40">
        <v>7.3835149590520315</v>
      </c>
      <c r="X80" s="40">
        <v>-1.5993009999999998E-2</v>
      </c>
      <c r="Y80" s="40">
        <v>-0.36269649999999998</v>
      </c>
      <c r="Z80" s="142">
        <v>42002</v>
      </c>
      <c r="AA80" s="40">
        <v>3456.3389932099999</v>
      </c>
      <c r="AB80" s="40" t="s">
        <v>12453</v>
      </c>
      <c r="AC80" s="40" t="s">
        <v>13169</v>
      </c>
      <c r="AD80" s="42" t="s">
        <v>8237</v>
      </c>
      <c r="AE80" s="42" t="s">
        <v>13170</v>
      </c>
      <c r="AF80" s="42" t="s">
        <v>13196</v>
      </c>
      <c r="AG80" s="42" t="s">
        <v>13172</v>
      </c>
      <c r="AH80" s="42" t="s">
        <v>13172</v>
      </c>
    </row>
    <row r="81" spans="1:34" s="133" customFormat="1" ht="28.5">
      <c r="A81" s="33" t="s">
        <v>12972</v>
      </c>
      <c r="B81" s="32" t="s">
        <v>13334</v>
      </c>
      <c r="C81" s="33" t="s">
        <v>12958</v>
      </c>
      <c r="D81" s="33" t="s">
        <v>13335</v>
      </c>
      <c r="E81" s="33" t="s">
        <v>12452</v>
      </c>
      <c r="F81" s="35" t="s">
        <v>422</v>
      </c>
      <c r="G81" s="36" t="s">
        <v>13129</v>
      </c>
      <c r="H81" s="117">
        <v>4</v>
      </c>
      <c r="I81" s="36" t="s">
        <v>12346</v>
      </c>
      <c r="J81" s="36" t="s">
        <v>12346</v>
      </c>
      <c r="K81" s="36" t="s">
        <v>12346</v>
      </c>
      <c r="L81" s="33" t="e">
        <v>#N/A</v>
      </c>
      <c r="M81" s="174">
        <v>0.87950747581355682</v>
      </c>
      <c r="N81" s="174">
        <v>6.5985130111523294</v>
      </c>
      <c r="O81" s="174">
        <v>5.1660405712530277</v>
      </c>
      <c r="P81" s="174">
        <v>0.38787421966683944</v>
      </c>
      <c r="Q81" s="175">
        <v>7.2588347659980679</v>
      </c>
      <c r="R81" s="175">
        <v>0.47938638542661671</v>
      </c>
      <c r="S81" s="33">
        <v>7.8350515463914805</v>
      </c>
      <c r="T81" s="33">
        <v>-5.9360730593608135</v>
      </c>
      <c r="U81" s="33">
        <v>-20.552677029361021</v>
      </c>
      <c r="V81" s="32">
        <v>6.3332027510051088</v>
      </c>
      <c r="W81" s="32">
        <v>7.3357386368595847</v>
      </c>
      <c r="X81" s="33">
        <v>-5.7600110000000003E-2</v>
      </c>
      <c r="Y81" s="33">
        <v>-0.38882879999999997</v>
      </c>
      <c r="Z81" s="141">
        <v>42618</v>
      </c>
      <c r="AA81" s="33">
        <v>3456.3389932099999</v>
      </c>
      <c r="AB81" s="33" t="s">
        <v>12453</v>
      </c>
      <c r="AC81" s="33" t="s">
        <v>13169</v>
      </c>
      <c r="AD81" s="126" t="s">
        <v>8237</v>
      </c>
      <c r="AE81" s="126" t="s">
        <v>13170</v>
      </c>
      <c r="AF81" s="126" t="s">
        <v>13175</v>
      </c>
      <c r="AG81" s="33" t="s">
        <v>13172</v>
      </c>
      <c r="AH81" s="33" t="s">
        <v>13172</v>
      </c>
    </row>
    <row r="82" spans="1:34" s="133" customFormat="1" ht="28.5">
      <c r="A82" s="40" t="s">
        <v>12972</v>
      </c>
      <c r="B82" s="39" t="s">
        <v>13336</v>
      </c>
      <c r="C82" s="39" t="s">
        <v>12959</v>
      </c>
      <c r="D82" s="40" t="s">
        <v>13337</v>
      </c>
      <c r="E82" s="40" t="s">
        <v>12452</v>
      </c>
      <c r="F82" s="41" t="s">
        <v>422</v>
      </c>
      <c r="G82" s="40" t="s">
        <v>13129</v>
      </c>
      <c r="H82" s="42">
        <v>4</v>
      </c>
      <c r="I82" s="40" t="s">
        <v>12346</v>
      </c>
      <c r="J82" s="40" t="s">
        <v>12346</v>
      </c>
      <c r="K82" s="42" t="s">
        <v>12346</v>
      </c>
      <c r="L82" s="40">
        <v>6.1551393984362136E-2</v>
      </c>
      <c r="M82" s="40">
        <v>0.93896713615022609</v>
      </c>
      <c r="N82" s="40">
        <v>6.6006486074074777</v>
      </c>
      <c r="O82" s="40">
        <v>5.1714955207936342</v>
      </c>
      <c r="P82" s="40">
        <v>0.42739189143905509</v>
      </c>
      <c r="Q82" s="153">
        <v>7.159570419928829</v>
      </c>
      <c r="R82" s="153">
        <v>0.43251659471197357</v>
      </c>
      <c r="S82" s="40">
        <v>7.7972798540879351</v>
      </c>
      <c r="T82" s="40">
        <v>-6.0539183402582575</v>
      </c>
      <c r="U82" s="40">
        <v>-20.342153748547798</v>
      </c>
      <c r="V82" s="40">
        <v>6.4155666472856643</v>
      </c>
      <c r="W82" s="40">
        <v>7.3890456072880948</v>
      </c>
      <c r="X82" s="40">
        <v>-5.9679089999999997E-2</v>
      </c>
      <c r="Y82" s="40">
        <v>-0.38169399999999998</v>
      </c>
      <c r="Z82" s="142">
        <v>41037</v>
      </c>
      <c r="AA82" s="40">
        <v>3456.3389932099999</v>
      </c>
      <c r="AB82" s="40" t="s">
        <v>12453</v>
      </c>
      <c r="AC82" s="40" t="s">
        <v>13169</v>
      </c>
      <c r="AD82" s="42" t="s">
        <v>8237</v>
      </c>
      <c r="AE82" s="42" t="s">
        <v>13170</v>
      </c>
      <c r="AF82" s="42" t="s">
        <v>13175</v>
      </c>
      <c r="AG82" s="42" t="s">
        <v>13172</v>
      </c>
      <c r="AH82" s="42" t="s">
        <v>13172</v>
      </c>
    </row>
    <row r="83" spans="1:34" s="133" customFormat="1" ht="28.5">
      <c r="A83" s="33" t="s">
        <v>12972</v>
      </c>
      <c r="B83" s="32" t="s">
        <v>13338</v>
      </c>
      <c r="C83" s="33" t="s">
        <v>12960</v>
      </c>
      <c r="D83" s="33" t="s">
        <v>13339</v>
      </c>
      <c r="E83" s="33" t="s">
        <v>12448</v>
      </c>
      <c r="F83" s="35" t="s">
        <v>422</v>
      </c>
      <c r="G83" s="36" t="s">
        <v>13129</v>
      </c>
      <c r="H83" s="117">
        <v>4</v>
      </c>
      <c r="I83" s="36" t="s">
        <v>12346</v>
      </c>
      <c r="J83" s="36" t="s">
        <v>12346</v>
      </c>
      <c r="K83" s="36" t="s">
        <v>12346</v>
      </c>
      <c r="L83" s="33">
        <v>6.4529805638402826E-2</v>
      </c>
      <c r="M83" s="151">
        <v>0.80271140154364318</v>
      </c>
      <c r="N83" s="151">
        <v>4.6290861030324981</v>
      </c>
      <c r="O83" s="151">
        <v>4.3869466796344181</v>
      </c>
      <c r="P83" s="151">
        <v>-4.8071526547621701E-2</v>
      </c>
      <c r="Q83" s="152">
        <v>5.7989981281030278</v>
      </c>
      <c r="R83" s="152">
        <v>0.25367180901487707</v>
      </c>
      <c r="S83" s="33">
        <v>7.2415701693485879</v>
      </c>
      <c r="T83" s="33">
        <v>-5.6975990365778495</v>
      </c>
      <c r="U83" s="33">
        <v>-20.466309833194252</v>
      </c>
      <c r="V83" s="32">
        <v>6.4252652041640159</v>
      </c>
      <c r="W83" s="32">
        <v>7.3479020627855718</v>
      </c>
      <c r="X83" s="33">
        <v>-4.8978969999999997E-2</v>
      </c>
      <c r="Y83" s="33">
        <v>-0.37380980000000003</v>
      </c>
      <c r="Z83" s="141">
        <v>43889</v>
      </c>
      <c r="AA83" s="33">
        <v>3456.3389932099999</v>
      </c>
      <c r="AB83" s="33" t="s">
        <v>12453</v>
      </c>
      <c r="AC83" s="33" t="s">
        <v>13169</v>
      </c>
      <c r="AD83" s="126" t="s">
        <v>8237</v>
      </c>
      <c r="AE83" s="126" t="s">
        <v>13170</v>
      </c>
      <c r="AF83" s="126" t="s">
        <v>13203</v>
      </c>
      <c r="AG83" s="33" t="s">
        <v>13172</v>
      </c>
      <c r="AH83" s="33" t="s">
        <v>13172</v>
      </c>
    </row>
    <row r="84" spans="1:34" s="133" customFormat="1" ht="28.5">
      <c r="A84" s="40" t="s">
        <v>12972</v>
      </c>
      <c r="B84" s="39" t="s">
        <v>13340</v>
      </c>
      <c r="C84" s="39" t="s">
        <v>12961</v>
      </c>
      <c r="D84" s="40" t="s">
        <v>13341</v>
      </c>
      <c r="E84" s="40" t="s">
        <v>12447</v>
      </c>
      <c r="F84" s="41" t="s">
        <v>422</v>
      </c>
      <c r="G84" s="40" t="s">
        <v>13129</v>
      </c>
      <c r="H84" s="42">
        <v>4</v>
      </c>
      <c r="I84" s="40" t="s">
        <v>12346</v>
      </c>
      <c r="J84" s="40" t="s">
        <v>12346</v>
      </c>
      <c r="K84" s="42" t="s">
        <v>12346</v>
      </c>
      <c r="L84" s="40" t="e">
        <v>#N/A</v>
      </c>
      <c r="M84" s="40">
        <v>0.89593383873192156</v>
      </c>
      <c r="N84" s="40">
        <v>6.8613138686131503</v>
      </c>
      <c r="O84" s="40">
        <v>5.4318678303919343</v>
      </c>
      <c r="P84" s="40">
        <v>0.81130305755756638</v>
      </c>
      <c r="Q84" s="153">
        <v>7.3463268365817402</v>
      </c>
      <c r="R84" s="153">
        <v>0.75471698113200869</v>
      </c>
      <c r="S84" s="40">
        <v>8.4967320261436505</v>
      </c>
      <c r="T84" s="40">
        <v>-5.9498207885304577</v>
      </c>
      <c r="U84" s="40">
        <v>-20.096685082872945</v>
      </c>
      <c r="V84" s="40">
        <v>6.3774760941261484</v>
      </c>
      <c r="W84" s="40">
        <v>7.3688209780744574</v>
      </c>
      <c r="X84" s="40">
        <v>-2.5029659999999999E-2</v>
      </c>
      <c r="Y84" s="40">
        <v>-0.35328579999999998</v>
      </c>
      <c r="Z84" s="142">
        <v>41394</v>
      </c>
      <c r="AA84" s="40">
        <v>3456.3389932099999</v>
      </c>
      <c r="AB84" s="40" t="s">
        <v>12453</v>
      </c>
      <c r="AC84" s="40" t="s">
        <v>13169</v>
      </c>
      <c r="AD84" s="42" t="s">
        <v>8237</v>
      </c>
      <c r="AE84" s="42" t="s">
        <v>13170</v>
      </c>
      <c r="AF84" s="42" t="s">
        <v>13175</v>
      </c>
      <c r="AG84" s="42" t="s">
        <v>13172</v>
      </c>
      <c r="AH84" s="42" t="s">
        <v>13172</v>
      </c>
    </row>
    <row r="85" spans="1:34" s="133" customFormat="1" ht="28.5">
      <c r="A85" s="33" t="s">
        <v>12972</v>
      </c>
      <c r="B85" s="32" t="s">
        <v>13342</v>
      </c>
      <c r="C85" s="33" t="s">
        <v>12962</v>
      </c>
      <c r="D85" s="33" t="s">
        <v>13343</v>
      </c>
      <c r="E85" s="33" t="s">
        <v>12447</v>
      </c>
      <c r="F85" s="35" t="s">
        <v>422</v>
      </c>
      <c r="G85" s="36" t="s">
        <v>13129</v>
      </c>
      <c r="H85" s="117">
        <v>4</v>
      </c>
      <c r="I85" s="36" t="s">
        <v>12346</v>
      </c>
      <c r="J85" s="36" t="s">
        <v>12346</v>
      </c>
      <c r="K85" s="36" t="s">
        <v>12346</v>
      </c>
      <c r="L85" s="33">
        <v>6.1949819666283185E-2</v>
      </c>
      <c r="M85" s="174">
        <v>0.93890822585602773</v>
      </c>
      <c r="N85" s="174">
        <v>6.8780642959309191</v>
      </c>
      <c r="O85" s="174">
        <v>5.4390903222106823</v>
      </c>
      <c r="P85" s="174">
        <v>0.81803233815462839</v>
      </c>
      <c r="Q85" s="175">
        <v>7.379862429389239</v>
      </c>
      <c r="R85" s="175">
        <v>0.76205965024278566</v>
      </c>
      <c r="S85" s="33">
        <v>8.5311794636858007</v>
      </c>
      <c r="T85" s="33">
        <v>-5.8634624143378167</v>
      </c>
      <c r="U85" s="33">
        <v>-20.072204239138035</v>
      </c>
      <c r="V85" s="32">
        <v>6.4548348535988538</v>
      </c>
      <c r="W85" s="32">
        <v>7.3847393602140308</v>
      </c>
      <c r="X85" s="33">
        <v>-2.0089619999999999E-2</v>
      </c>
      <c r="Y85" s="33">
        <v>-0.35015410000000002</v>
      </c>
      <c r="Z85" s="141">
        <v>41711</v>
      </c>
      <c r="AA85" s="33">
        <v>3456.3389932099999</v>
      </c>
      <c r="AB85" s="33" t="s">
        <v>12453</v>
      </c>
      <c r="AC85" s="33" t="s">
        <v>13169</v>
      </c>
      <c r="AD85" s="126" t="s">
        <v>8237</v>
      </c>
      <c r="AE85" s="126" t="s">
        <v>13170</v>
      </c>
      <c r="AF85" s="126" t="s">
        <v>13175</v>
      </c>
      <c r="AG85" s="33" t="s">
        <v>13172</v>
      </c>
      <c r="AH85" s="33" t="s">
        <v>13172</v>
      </c>
    </row>
    <row r="86" spans="1:34" s="133" customFormat="1" ht="28.5">
      <c r="A86" s="40" t="s">
        <v>12972</v>
      </c>
      <c r="B86" s="39" t="s">
        <v>13344</v>
      </c>
      <c r="C86" s="39" t="s">
        <v>12963</v>
      </c>
      <c r="D86" s="40" t="s">
        <v>13345</v>
      </c>
      <c r="E86" s="40" t="s">
        <v>12447</v>
      </c>
      <c r="F86" s="41" t="s">
        <v>422</v>
      </c>
      <c r="G86" s="40" t="s">
        <v>13129</v>
      </c>
      <c r="H86" s="42">
        <v>4</v>
      </c>
      <c r="I86" s="40" t="s">
        <v>12346</v>
      </c>
      <c r="J86" s="40" t="s">
        <v>12346</v>
      </c>
      <c r="K86" s="42" t="s">
        <v>12346</v>
      </c>
      <c r="L86" s="40">
        <v>6.1738395703847392E-2</v>
      </c>
      <c r="M86" s="40">
        <v>0.98576122672504596</v>
      </c>
      <c r="N86" s="40">
        <v>6.8441273805191605</v>
      </c>
      <c r="O86" s="40">
        <v>5.4641559915225457</v>
      </c>
      <c r="P86" s="40">
        <v>0.79914627067996236</v>
      </c>
      <c r="Q86" s="153">
        <v>7.3049867755324405</v>
      </c>
      <c r="R86" s="153">
        <v>0.87875597609896605</v>
      </c>
      <c r="S86" s="40">
        <v>8.4818358742699829</v>
      </c>
      <c r="T86" s="40">
        <v>-5.8890998610765743</v>
      </c>
      <c r="U86" s="40">
        <v>-20.148954009090016</v>
      </c>
      <c r="V86" s="40">
        <v>6.3633598618477976</v>
      </c>
      <c r="W86" s="40">
        <v>7.3428437705041896</v>
      </c>
      <c r="X86" s="40">
        <v>-2.484279E-2</v>
      </c>
      <c r="Y86" s="40">
        <v>-0.35974030000000001</v>
      </c>
      <c r="Z86" s="142">
        <v>41037</v>
      </c>
      <c r="AA86" s="40">
        <v>3456.3389932099999</v>
      </c>
      <c r="AB86" s="40" t="s">
        <v>12453</v>
      </c>
      <c r="AC86" s="40" t="s">
        <v>13169</v>
      </c>
      <c r="AD86" s="42" t="s">
        <v>8237</v>
      </c>
      <c r="AE86" s="42" t="s">
        <v>13170</v>
      </c>
      <c r="AF86" s="42" t="s">
        <v>13175</v>
      </c>
      <c r="AG86" s="42" t="s">
        <v>13172</v>
      </c>
      <c r="AH86" s="42" t="s">
        <v>13172</v>
      </c>
    </row>
    <row r="87" spans="1:34" s="133" customFormat="1" ht="42.75">
      <c r="A87" s="33" t="s">
        <v>12972</v>
      </c>
      <c r="B87" s="32" t="s">
        <v>13346</v>
      </c>
      <c r="C87" s="33" t="s">
        <v>12964</v>
      </c>
      <c r="D87" s="33" t="s">
        <v>13347</v>
      </c>
      <c r="E87" s="33" t="s">
        <v>12448</v>
      </c>
      <c r="F87" s="35" t="s">
        <v>422</v>
      </c>
      <c r="G87" s="36" t="s">
        <v>13129</v>
      </c>
      <c r="H87" s="117">
        <v>4</v>
      </c>
      <c r="I87" s="36" t="s">
        <v>12346</v>
      </c>
      <c r="J87" s="36" t="s">
        <v>12346</v>
      </c>
      <c r="K87" s="36" t="s">
        <v>12346</v>
      </c>
      <c r="L87" s="33">
        <v>6.2665735329127281E-2</v>
      </c>
      <c r="M87" s="174">
        <v>0.79773734151074027</v>
      </c>
      <c r="N87" s="174">
        <v>4.6363156548681728</v>
      </c>
      <c r="O87" s="174">
        <v>4.3724633976989002</v>
      </c>
      <c r="P87" s="174">
        <v>-6.0374507879557004E-2</v>
      </c>
      <c r="Q87" s="175">
        <v>5.8030438177936627</v>
      </c>
      <c r="R87" s="175">
        <v>0.21988866450370903</v>
      </c>
      <c r="S87" s="33">
        <v>7.2313846874834331</v>
      </c>
      <c r="T87" s="33">
        <v>-5.7438658896760693</v>
      </c>
      <c r="U87" s="33">
        <v>-20.492795215644179</v>
      </c>
      <c r="V87" s="32">
        <v>6.4202440127763456</v>
      </c>
      <c r="W87" s="32">
        <v>7.3491309887378415</v>
      </c>
      <c r="X87" s="33">
        <v>-5.1090749999999997E-2</v>
      </c>
      <c r="Y87" s="33">
        <v>-0.37523329999999999</v>
      </c>
      <c r="Z87" s="141">
        <v>43195</v>
      </c>
      <c r="AA87" s="33">
        <v>3456.3389932099999</v>
      </c>
      <c r="AB87" s="33" t="s">
        <v>12453</v>
      </c>
      <c r="AC87" s="33" t="s">
        <v>13169</v>
      </c>
      <c r="AD87" s="126" t="s">
        <v>8237</v>
      </c>
      <c r="AE87" s="126" t="s">
        <v>13170</v>
      </c>
      <c r="AF87" s="126" t="s">
        <v>13203</v>
      </c>
      <c r="AG87" s="33" t="s">
        <v>13172</v>
      </c>
      <c r="AH87" s="33" t="s">
        <v>13172</v>
      </c>
    </row>
    <row r="88" spans="1:34" s="133" customFormat="1" ht="28.5">
      <c r="A88" s="40" t="s">
        <v>12973</v>
      </c>
      <c r="B88" s="39" t="s">
        <v>13348</v>
      </c>
      <c r="C88" s="39" t="s">
        <v>12965</v>
      </c>
      <c r="D88" s="40" t="s">
        <v>13349</v>
      </c>
      <c r="E88" s="40" t="s">
        <v>12453</v>
      </c>
      <c r="F88" s="41" t="s">
        <v>117</v>
      </c>
      <c r="G88" s="40" t="s">
        <v>60</v>
      </c>
      <c r="H88" s="42">
        <v>3</v>
      </c>
      <c r="I88" s="40" t="s">
        <v>12346</v>
      </c>
      <c r="J88" s="40" t="s">
        <v>12346</v>
      </c>
      <c r="K88" s="42" t="s">
        <v>12346</v>
      </c>
      <c r="L88" s="40" t="e">
        <v>#N/A</v>
      </c>
      <c r="M88" s="40">
        <v>3.6199095022624528</v>
      </c>
      <c r="N88" s="40">
        <v>18.57912178956105</v>
      </c>
      <c r="O88" s="40">
        <v>8.0057904024607431</v>
      </c>
      <c r="P88" s="40">
        <v>4.7818356157468989</v>
      </c>
      <c r="Q88" s="153">
        <v>11.240310077519133</v>
      </c>
      <c r="R88" s="153">
        <v>-0.38693035253647423</v>
      </c>
      <c r="S88" s="40">
        <v>16.074074074074286</v>
      </c>
      <c r="T88" s="40">
        <v>-20.262590632961142</v>
      </c>
      <c r="U88" s="40">
        <v>-31.503267973856165</v>
      </c>
      <c r="V88" s="40">
        <v>13.225686188174437</v>
      </c>
      <c r="W88" s="40">
        <v>16.401255860246774</v>
      </c>
      <c r="X88" s="40">
        <v>0.4253961</v>
      </c>
      <c r="Y88" s="40">
        <v>0.25460559999999999</v>
      </c>
      <c r="Z88" s="142">
        <v>38947</v>
      </c>
      <c r="AA88" s="40">
        <v>794.14349235999998</v>
      </c>
      <c r="AB88" s="40" t="s">
        <v>12453</v>
      </c>
      <c r="AC88" s="40" t="s">
        <v>13169</v>
      </c>
      <c r="AD88" s="42" t="s">
        <v>8237</v>
      </c>
      <c r="AE88" s="42" t="s">
        <v>13170</v>
      </c>
      <c r="AF88" s="42" t="s">
        <v>13240</v>
      </c>
      <c r="AG88" s="42" t="s">
        <v>13172</v>
      </c>
      <c r="AH88" s="42" t="s">
        <v>13172</v>
      </c>
    </row>
    <row r="89" spans="1:34" s="133" customFormat="1" ht="28.5">
      <c r="A89" s="33" t="s">
        <v>12973</v>
      </c>
      <c r="B89" s="32" t="s">
        <v>13350</v>
      </c>
      <c r="C89" s="33" t="s">
        <v>12966</v>
      </c>
      <c r="D89" s="33" t="s">
        <v>13351</v>
      </c>
      <c r="E89" s="33" t="s">
        <v>12452</v>
      </c>
      <c r="F89" s="35" t="s">
        <v>117</v>
      </c>
      <c r="G89" s="36" t="s">
        <v>60</v>
      </c>
      <c r="H89" s="117">
        <v>3</v>
      </c>
      <c r="I89" s="36" t="s">
        <v>12346</v>
      </c>
      <c r="J89" s="36" t="s">
        <v>12346</v>
      </c>
      <c r="K89" s="36" t="s">
        <v>12346</v>
      </c>
      <c r="L89" s="33">
        <v>3.9089799581238623E-3</v>
      </c>
      <c r="M89" s="174">
        <v>3.6428721836176514</v>
      </c>
      <c r="N89" s="174">
        <v>22.212838957841917</v>
      </c>
      <c r="O89" s="174">
        <v>8.1390438650499561</v>
      </c>
      <c r="P89" s="174">
        <v>4.9468361853306497</v>
      </c>
      <c r="Q89" s="175">
        <v>17.078990580665266</v>
      </c>
      <c r="R89" s="175">
        <v>-4.5453273498886171</v>
      </c>
      <c r="S89" s="33">
        <v>14.332829782140344</v>
      </c>
      <c r="T89" s="33">
        <v>-19.716444741093042</v>
      </c>
      <c r="U89" s="33">
        <v>-29.231055918107586</v>
      </c>
      <c r="V89" s="32">
        <v>12.975834556550875</v>
      </c>
      <c r="W89" s="32">
        <v>15.133938216208071</v>
      </c>
      <c r="X89" s="33">
        <v>0.25233369999999999</v>
      </c>
      <c r="Y89" s="33">
        <v>0.16327369999999999</v>
      </c>
      <c r="Z89" s="141">
        <v>39659</v>
      </c>
      <c r="AA89" s="33">
        <v>794.14349235999998</v>
      </c>
      <c r="AB89" s="33" t="s">
        <v>12453</v>
      </c>
      <c r="AC89" s="33" t="s">
        <v>13169</v>
      </c>
      <c r="AD89" s="126" t="s">
        <v>8237</v>
      </c>
      <c r="AE89" s="126" t="s">
        <v>13170</v>
      </c>
      <c r="AF89" s="126" t="s">
        <v>13352</v>
      </c>
      <c r="AG89" s="33" t="s">
        <v>13172</v>
      </c>
      <c r="AH89" s="33" t="s">
        <v>13172</v>
      </c>
    </row>
    <row r="90" spans="1:34" s="133" customFormat="1" ht="28.5">
      <c r="A90" s="40" t="s">
        <v>12973</v>
      </c>
      <c r="B90" s="39" t="s">
        <v>13353</v>
      </c>
      <c r="C90" s="39" t="s">
        <v>12967</v>
      </c>
      <c r="D90" s="40" t="s">
        <v>13354</v>
      </c>
      <c r="E90" s="40" t="s">
        <v>12447</v>
      </c>
      <c r="F90" s="41" t="s">
        <v>117</v>
      </c>
      <c r="G90" s="40" t="s">
        <v>60</v>
      </c>
      <c r="H90" s="42">
        <v>3</v>
      </c>
      <c r="I90" s="40" t="s">
        <v>12346</v>
      </c>
      <c r="J90" s="40" t="s">
        <v>12346</v>
      </c>
      <c r="K90" s="42" t="s">
        <v>12346</v>
      </c>
      <c r="L90" s="40" t="e">
        <v>#N/A</v>
      </c>
      <c r="M90" s="40">
        <v>3.7567084078711899</v>
      </c>
      <c r="N90" s="40">
        <v>21.169916434540358</v>
      </c>
      <c r="O90" s="40">
        <v>10.012516230991665</v>
      </c>
      <c r="P90" s="40">
        <v>6.9202722810848938</v>
      </c>
      <c r="Q90" s="153">
        <v>13.447521865889446</v>
      </c>
      <c r="R90" s="153">
        <v>1.1451791651273746</v>
      </c>
      <c r="S90" s="40">
        <v>18.552232336367645</v>
      </c>
      <c r="T90" s="40">
        <v>-19.230769230769162</v>
      </c>
      <c r="U90" s="40">
        <v>-29.888173500508319</v>
      </c>
      <c r="V90" s="40">
        <v>13.228678603618398</v>
      </c>
      <c r="W90" s="40">
        <v>16.431325886547828</v>
      </c>
      <c r="X90" s="40">
        <v>0.44434580000000001</v>
      </c>
      <c r="Y90" s="40">
        <v>0.28701890000000002</v>
      </c>
      <c r="Z90" s="142">
        <v>41549</v>
      </c>
      <c r="AA90" s="40">
        <v>794.14349235999998</v>
      </c>
      <c r="AB90" s="40" t="s">
        <v>12453</v>
      </c>
      <c r="AC90" s="40" t="s">
        <v>13169</v>
      </c>
      <c r="AD90" s="42" t="s">
        <v>8237</v>
      </c>
      <c r="AE90" s="42" t="s">
        <v>13170</v>
      </c>
      <c r="AF90" s="42" t="s">
        <v>13175</v>
      </c>
      <c r="AG90" s="42" t="s">
        <v>13172</v>
      </c>
      <c r="AH90" s="42" t="s">
        <v>13172</v>
      </c>
    </row>
    <row r="91" spans="1:34" s="133" customFormat="1" ht="28.5">
      <c r="A91" s="33" t="s">
        <v>12973</v>
      </c>
      <c r="B91" s="32" t="s">
        <v>13355</v>
      </c>
      <c r="C91" s="33" t="s">
        <v>12968</v>
      </c>
      <c r="D91" s="33" t="s">
        <v>13356</v>
      </c>
      <c r="E91" s="33" t="s">
        <v>12447</v>
      </c>
      <c r="F91" s="35" t="s">
        <v>117</v>
      </c>
      <c r="G91" s="36" t="s">
        <v>13097</v>
      </c>
      <c r="H91" s="117">
        <v>5</v>
      </c>
      <c r="I91" s="36" t="s">
        <v>12346</v>
      </c>
      <c r="J91" s="36" t="s">
        <v>12346</v>
      </c>
      <c r="K91" s="36" t="s">
        <v>12346</v>
      </c>
      <c r="L91" s="33" t="e">
        <v>#N/A</v>
      </c>
      <c r="M91" s="174">
        <v>7.998469192499047</v>
      </c>
      <c r="N91" s="174">
        <v>39.014778325123125</v>
      </c>
      <c r="O91" s="174">
        <v>36.485062307432578</v>
      </c>
      <c r="P91" s="174">
        <v>8.8541205895137143</v>
      </c>
      <c r="Q91" s="175">
        <v>53.668890236506961</v>
      </c>
      <c r="R91" s="175">
        <v>25.320271288620976</v>
      </c>
      <c r="S91" s="33">
        <v>19.78513876454786</v>
      </c>
      <c r="T91" s="33">
        <v>-22.257720979765715</v>
      </c>
      <c r="U91" s="33">
        <v>-53.796296296296276</v>
      </c>
      <c r="V91" s="32">
        <v>20.824289189776369</v>
      </c>
      <c r="W91" s="32">
        <v>22.642373998515705</v>
      </c>
      <c r="X91" s="33">
        <v>1.4124140000000001</v>
      </c>
      <c r="Y91" s="33">
        <v>0.27246550000000003</v>
      </c>
      <c r="Z91" s="141">
        <v>39273</v>
      </c>
      <c r="AA91" s="33">
        <v>77.224802010000005</v>
      </c>
      <c r="AB91" s="33" t="s">
        <v>12453</v>
      </c>
      <c r="AC91" s="33" t="s">
        <v>13169</v>
      </c>
      <c r="AD91" s="126" t="s">
        <v>8237</v>
      </c>
      <c r="AE91" s="126" t="s">
        <v>13170</v>
      </c>
      <c r="AF91" s="126" t="s">
        <v>13175</v>
      </c>
      <c r="AG91" s="33" t="s">
        <v>13172</v>
      </c>
      <c r="AH91" s="33" t="s">
        <v>13172</v>
      </c>
    </row>
    <row r="92" spans="1:34" s="133" customFormat="1" ht="28.5">
      <c r="A92" s="40" t="s">
        <v>12446</v>
      </c>
      <c r="B92" s="39" t="s">
        <v>13357</v>
      </c>
      <c r="C92" s="39" t="s">
        <v>12488</v>
      </c>
      <c r="D92" s="40" t="s">
        <v>13358</v>
      </c>
      <c r="E92" s="40" t="s">
        <v>12447</v>
      </c>
      <c r="F92" s="41" t="s">
        <v>117</v>
      </c>
      <c r="G92" s="40" t="s">
        <v>12412</v>
      </c>
      <c r="H92" s="42">
        <v>3</v>
      </c>
      <c r="I92" s="40" t="s">
        <v>12346</v>
      </c>
      <c r="J92" s="40" t="s">
        <v>12346</v>
      </c>
      <c r="K92" s="42" t="s">
        <v>12346</v>
      </c>
      <c r="L92" s="40" t="e">
        <v>#N/A</v>
      </c>
      <c r="M92" s="40">
        <v>0.69231530016808929</v>
      </c>
      <c r="N92" s="40">
        <v>4.0098074270829009</v>
      </c>
      <c r="O92" s="40">
        <v>11.247628069725902</v>
      </c>
      <c r="P92" s="40">
        <v>1.8311227098480209</v>
      </c>
      <c r="Q92" s="153">
        <v>16.20070462552561</v>
      </c>
      <c r="R92" s="153">
        <v>10.032422995386071</v>
      </c>
      <c r="S92" s="40">
        <v>22.532140440568238</v>
      </c>
      <c r="T92" s="40">
        <v>-13.258072985035451</v>
      </c>
      <c r="U92" s="40">
        <v>-43.168415792103843</v>
      </c>
      <c r="V92" s="40">
        <v>11.46312916203031</v>
      </c>
      <c r="W92" s="40">
        <v>16.415306353984732</v>
      </c>
      <c r="X92" s="40">
        <v>0.6049194</v>
      </c>
      <c r="Y92" s="40">
        <v>2.0625480000000001E-4</v>
      </c>
      <c r="Z92" s="142">
        <v>31412</v>
      </c>
      <c r="AA92" s="40">
        <v>142.25546656999998</v>
      </c>
      <c r="AB92" s="40" t="s">
        <v>12452</v>
      </c>
      <c r="AC92" s="40" t="s">
        <v>13169</v>
      </c>
      <c r="AD92" s="42" t="s">
        <v>8237</v>
      </c>
      <c r="AE92" s="42" t="s">
        <v>13170</v>
      </c>
      <c r="AF92" s="42" t="s">
        <v>13175</v>
      </c>
      <c r="AG92" s="42" t="s">
        <v>13172</v>
      </c>
      <c r="AH92" s="42" t="s">
        <v>13172</v>
      </c>
    </row>
    <row r="93" spans="1:34" s="133" customFormat="1" ht="28.5">
      <c r="A93" s="33" t="s">
        <v>12440</v>
      </c>
      <c r="B93" s="32" t="s">
        <v>13359</v>
      </c>
      <c r="C93" s="33" t="s">
        <v>12815</v>
      </c>
      <c r="D93" s="33" t="s">
        <v>13360</v>
      </c>
      <c r="E93" s="33" t="s">
        <v>12452</v>
      </c>
      <c r="F93" s="35" t="s">
        <v>117</v>
      </c>
      <c r="G93" s="36" t="s">
        <v>12412</v>
      </c>
      <c r="H93" s="117">
        <v>2</v>
      </c>
      <c r="I93" s="36" t="s">
        <v>12346</v>
      </c>
      <c r="J93" s="36" t="s">
        <v>12346</v>
      </c>
      <c r="K93" s="36" t="s">
        <v>12346</v>
      </c>
      <c r="L93" s="33">
        <v>2.0581256699873176E-2</v>
      </c>
      <c r="M93" s="151">
        <v>2.9304029304030088</v>
      </c>
      <c r="N93" s="151">
        <v>17.127694060585519</v>
      </c>
      <c r="O93" s="151">
        <v>15.622090467297433</v>
      </c>
      <c r="P93" s="151">
        <v>9.5371869565760381</v>
      </c>
      <c r="Q93" s="152">
        <v>23.642963217211822</v>
      </c>
      <c r="R93" s="152">
        <v>15.276240953980302</v>
      </c>
      <c r="S93" s="33">
        <v>3.4027857341605294</v>
      </c>
      <c r="T93" s="33">
        <v>-12.402551381998538</v>
      </c>
      <c r="U93" s="33">
        <v>-15.465587044534468</v>
      </c>
      <c r="V93" s="32">
        <v>11.161627712543254</v>
      </c>
      <c r="W93" s="32">
        <v>12.49868743167969</v>
      </c>
      <c r="X93" s="33">
        <v>0.86637850000000005</v>
      </c>
      <c r="Y93" s="33">
        <v>0.57913349999999997</v>
      </c>
      <c r="Z93" s="141">
        <v>44237</v>
      </c>
      <c r="AA93" s="33">
        <v>146.36664006000001</v>
      </c>
      <c r="AB93" s="33" t="s">
        <v>12452</v>
      </c>
      <c r="AC93" s="33" t="s">
        <v>13169</v>
      </c>
      <c r="AD93" s="126" t="s">
        <v>8237</v>
      </c>
      <c r="AE93" s="126" t="s">
        <v>13170</v>
      </c>
      <c r="AF93" s="126" t="s">
        <v>13352</v>
      </c>
      <c r="AG93" s="33" t="s">
        <v>13172</v>
      </c>
      <c r="AH93" s="33" t="s">
        <v>13172</v>
      </c>
    </row>
    <row r="94" spans="1:34" s="133" customFormat="1" ht="28.5">
      <c r="A94" s="40" t="s">
        <v>12979</v>
      </c>
      <c r="B94" s="39" t="s">
        <v>13361</v>
      </c>
      <c r="C94" s="39" t="s">
        <v>12913</v>
      </c>
      <c r="D94" s="40" t="s">
        <v>13362</v>
      </c>
      <c r="E94" s="40" t="s">
        <v>12447</v>
      </c>
      <c r="F94" s="41" t="s">
        <v>117</v>
      </c>
      <c r="G94" s="40" t="s">
        <v>12412</v>
      </c>
      <c r="H94" s="42">
        <v>2</v>
      </c>
      <c r="I94" s="40" t="s">
        <v>12346</v>
      </c>
      <c r="J94" s="40" t="s">
        <v>12346</v>
      </c>
      <c r="K94" s="42" t="s">
        <v>12346</v>
      </c>
      <c r="L94" s="40" t="e">
        <v>#N/A</v>
      </c>
      <c r="M94" s="40">
        <v>0.55363321799308807</v>
      </c>
      <c r="N94" s="40">
        <v>15.1347068145798</v>
      </c>
      <c r="O94" s="40">
        <v>14.800395503340248</v>
      </c>
      <c r="P94" s="40">
        <v>12.839110467513182</v>
      </c>
      <c r="Q94" s="153">
        <v>31.924882629107842</v>
      </c>
      <c r="R94" s="153">
        <v>8.1818181818183575</v>
      </c>
      <c r="S94" s="40" t="s">
        <v>13056</v>
      </c>
      <c r="T94" s="40">
        <v>-14.668901927912891</v>
      </c>
      <c r="U94" s="40">
        <v>-14.668901927912881</v>
      </c>
      <c r="V94" s="40">
        <v>12.2644656067888</v>
      </c>
      <c r="W94" s="40">
        <v>12.565464620976902</v>
      </c>
      <c r="X94" s="40">
        <v>0.76132080000000002</v>
      </c>
      <c r="Y94" s="40" t="s">
        <v>13363</v>
      </c>
      <c r="Z94" s="142">
        <v>45042</v>
      </c>
      <c r="AA94" s="40">
        <v>131.78694773000001</v>
      </c>
      <c r="AB94" s="40" t="s">
        <v>12452</v>
      </c>
      <c r="AC94" s="40" t="s">
        <v>13169</v>
      </c>
      <c r="AD94" s="42" t="s">
        <v>8237</v>
      </c>
      <c r="AE94" s="42" t="s">
        <v>13180</v>
      </c>
      <c r="AF94" s="42" t="s">
        <v>13181</v>
      </c>
      <c r="AG94" s="42" t="s">
        <v>13181</v>
      </c>
      <c r="AH94" s="42" t="s">
        <v>13181</v>
      </c>
    </row>
    <row r="95" spans="1:34" s="133" customFormat="1" ht="28.5">
      <c r="A95" s="33" t="s">
        <v>12437</v>
      </c>
      <c r="B95" s="32" t="s">
        <v>13364</v>
      </c>
      <c r="C95" s="33" t="s">
        <v>12353</v>
      </c>
      <c r="D95" s="33" t="s">
        <v>13365</v>
      </c>
      <c r="E95" s="33" t="s">
        <v>12448</v>
      </c>
      <c r="F95" s="35" t="s">
        <v>717</v>
      </c>
      <c r="G95" s="36" t="s">
        <v>90</v>
      </c>
      <c r="H95" s="117">
        <v>1</v>
      </c>
      <c r="I95" s="36" t="s">
        <v>12346</v>
      </c>
      <c r="J95" s="36" t="s">
        <v>12346</v>
      </c>
      <c r="K95" s="36" t="s">
        <v>12551</v>
      </c>
      <c r="L95" s="33" t="e">
        <v>#N/A</v>
      </c>
      <c r="M95" s="151">
        <v>0.15488970784589551</v>
      </c>
      <c r="N95" s="151">
        <v>1.8687527162101647</v>
      </c>
      <c r="O95" s="151">
        <v>3.2820962063183412</v>
      </c>
      <c r="P95" s="151">
        <v>2.3828504364735936</v>
      </c>
      <c r="Q95" s="152">
        <v>2.3670593416272201</v>
      </c>
      <c r="R95" s="152">
        <v>4.0387259395051389</v>
      </c>
      <c r="S95" s="33">
        <v>3.6786117549176156</v>
      </c>
      <c r="T95" s="33">
        <v>-1.6269862790807554E-2</v>
      </c>
      <c r="U95" s="33">
        <v>-1.6269862790807554E-2</v>
      </c>
      <c r="V95" s="32">
        <v>0.33754515186775869</v>
      </c>
      <c r="W95" s="32">
        <v>0.46913354883617542</v>
      </c>
      <c r="X95" s="33">
        <v>-1.480761</v>
      </c>
      <c r="Y95" s="33">
        <v>-0.86437730000000002</v>
      </c>
      <c r="Z95" s="141">
        <v>34861</v>
      </c>
      <c r="AA95" s="33">
        <v>4200.9533529399996</v>
      </c>
      <c r="AB95" s="33" t="s">
        <v>12448</v>
      </c>
      <c r="AC95" s="33" t="s">
        <v>13169</v>
      </c>
      <c r="AD95" s="126" t="s">
        <v>8237</v>
      </c>
      <c r="AE95" s="126" t="s">
        <v>13180</v>
      </c>
      <c r="AF95" s="126" t="s">
        <v>13181</v>
      </c>
      <c r="AG95" s="33" t="s">
        <v>13181</v>
      </c>
      <c r="AH95" s="33" t="s">
        <v>13181</v>
      </c>
    </row>
    <row r="96" spans="1:34" s="133" customFormat="1" ht="28.5">
      <c r="A96" s="40" t="s">
        <v>12441</v>
      </c>
      <c r="B96" s="39" t="s">
        <v>13366</v>
      </c>
      <c r="C96" s="39" t="s">
        <v>12389</v>
      </c>
      <c r="D96" s="40" t="s">
        <v>13367</v>
      </c>
      <c r="E96" s="40" t="s">
        <v>12448</v>
      </c>
      <c r="F96" s="41" t="s">
        <v>422</v>
      </c>
      <c r="G96" s="40" t="s">
        <v>13130</v>
      </c>
      <c r="H96" s="42">
        <v>3</v>
      </c>
      <c r="I96" s="40" t="s">
        <v>12346</v>
      </c>
      <c r="J96" s="40" t="s">
        <v>12346</v>
      </c>
      <c r="K96" s="42" t="s">
        <v>12551</v>
      </c>
      <c r="L96" s="40" t="e">
        <v>#N/A</v>
      </c>
      <c r="M96" s="40">
        <v>-0.6449842184712451</v>
      </c>
      <c r="N96" s="40">
        <v>1.9215879496023547</v>
      </c>
      <c r="O96" s="40">
        <v>4.4239771462602828</v>
      </c>
      <c r="P96" s="40">
        <v>1.1587890736563855</v>
      </c>
      <c r="Q96" s="153">
        <v>5.971896955503464</v>
      </c>
      <c r="R96" s="153">
        <v>3.2584864292735105</v>
      </c>
      <c r="S96" s="40">
        <v>6.6232617956754503</v>
      </c>
      <c r="T96" s="40">
        <v>-2.744817726947768</v>
      </c>
      <c r="U96" s="40">
        <v>-12.534236701744506</v>
      </c>
      <c r="V96" s="40">
        <v>3.1990046790543616</v>
      </c>
      <c r="W96" s="40">
        <v>3.9276355312608757</v>
      </c>
      <c r="X96" s="40">
        <v>0.1036528</v>
      </c>
      <c r="Y96" s="40">
        <v>-0.31649240000000001</v>
      </c>
      <c r="Z96" s="142">
        <v>39601</v>
      </c>
      <c r="AA96" s="40">
        <v>2006.03</v>
      </c>
      <c r="AB96" s="40" t="s">
        <v>12448</v>
      </c>
      <c r="AC96" s="40" t="s">
        <v>13169</v>
      </c>
      <c r="AD96" s="42" t="s">
        <v>8237</v>
      </c>
      <c r="AE96" s="42" t="s">
        <v>13170</v>
      </c>
      <c r="AF96" s="42" t="s">
        <v>13368</v>
      </c>
      <c r="AG96" s="42" t="s">
        <v>13172</v>
      </c>
      <c r="AH96" s="42" t="s">
        <v>13172</v>
      </c>
    </row>
    <row r="97" spans="1:34" s="133" customFormat="1" ht="28.5">
      <c r="A97" s="33" t="s">
        <v>12436</v>
      </c>
      <c r="B97" s="32" t="s">
        <v>13369</v>
      </c>
      <c r="C97" s="33" t="s">
        <v>12709</v>
      </c>
      <c r="D97" s="33" t="s">
        <v>13370</v>
      </c>
      <c r="E97" s="33" t="s">
        <v>12448</v>
      </c>
      <c r="F97" s="35" t="s">
        <v>422</v>
      </c>
      <c r="G97" s="36" t="s">
        <v>13130</v>
      </c>
      <c r="H97" s="117">
        <v>2</v>
      </c>
      <c r="I97" s="36" t="s">
        <v>12346</v>
      </c>
      <c r="J97" s="36" t="s">
        <v>12346</v>
      </c>
      <c r="K97" s="36" t="s">
        <v>12551</v>
      </c>
      <c r="L97" s="33">
        <v>3.8976645621447217E-2</v>
      </c>
      <c r="M97" s="174">
        <v>-0.26351983258235956</v>
      </c>
      <c r="N97" s="174">
        <v>2.5862216270820859</v>
      </c>
      <c r="O97" s="174">
        <v>3.9109700053113317</v>
      </c>
      <c r="P97" s="174">
        <v>1.554991926358662</v>
      </c>
      <c r="Q97" s="175">
        <v>5.5364099226786534</v>
      </c>
      <c r="R97" s="175">
        <v>3.2668542701024705</v>
      </c>
      <c r="S97" s="33">
        <v>4.5500456778628129</v>
      </c>
      <c r="T97" s="33">
        <v>-1.0775743827908579</v>
      </c>
      <c r="U97" s="33">
        <v>-7.8326121001868749</v>
      </c>
      <c r="V97" s="32">
        <v>1.7235715450090368</v>
      </c>
      <c r="W97" s="32">
        <v>2.3008877217481749</v>
      </c>
      <c r="X97" s="33">
        <v>-2.815221E-2</v>
      </c>
      <c r="Y97" s="33">
        <v>-0.47924709999999998</v>
      </c>
      <c r="Z97" s="141">
        <v>41334</v>
      </c>
      <c r="AA97" s="33">
        <v>1845.7910209500001</v>
      </c>
      <c r="AB97" s="33" t="s">
        <v>12448</v>
      </c>
      <c r="AC97" s="33" t="s">
        <v>13169</v>
      </c>
      <c r="AD97" s="126" t="s">
        <v>8237</v>
      </c>
      <c r="AE97" s="126" t="s">
        <v>13170</v>
      </c>
      <c r="AF97" s="126" t="s">
        <v>13203</v>
      </c>
      <c r="AG97" s="33" t="s">
        <v>13172</v>
      </c>
      <c r="AH97" s="33" t="s">
        <v>13172</v>
      </c>
    </row>
    <row r="98" spans="1:34" s="133" customFormat="1" ht="28.5">
      <c r="A98" s="40" t="s">
        <v>12436</v>
      </c>
      <c r="B98" s="39" t="s">
        <v>13371</v>
      </c>
      <c r="C98" s="39" t="s">
        <v>12710</v>
      </c>
      <c r="D98" s="40" t="s">
        <v>13372</v>
      </c>
      <c r="E98" s="40" t="s">
        <v>12448</v>
      </c>
      <c r="F98" s="41" t="s">
        <v>422</v>
      </c>
      <c r="G98" s="40" t="s">
        <v>13130</v>
      </c>
      <c r="H98" s="42">
        <v>2</v>
      </c>
      <c r="I98" s="40" t="s">
        <v>12346</v>
      </c>
      <c r="J98" s="40" t="s">
        <v>12346</v>
      </c>
      <c r="K98" s="42" t="s">
        <v>12551</v>
      </c>
      <c r="L98" s="40" t="e">
        <v>#N/A</v>
      </c>
      <c r="M98" s="40">
        <v>-0.26313474258388148</v>
      </c>
      <c r="N98" s="40">
        <v>2.5864196515246185</v>
      </c>
      <c r="O98" s="40">
        <v>3.9110127259698535</v>
      </c>
      <c r="P98" s="40">
        <v>1.561670226722911</v>
      </c>
      <c r="Q98" s="153">
        <v>5.5375864849952938</v>
      </c>
      <c r="R98" s="153">
        <v>3.2699459687040244</v>
      </c>
      <c r="S98" s="40">
        <v>4.570119156736796</v>
      </c>
      <c r="T98" s="40">
        <v>-1.0796334972714039</v>
      </c>
      <c r="U98" s="40">
        <v>-7.7787381158167967</v>
      </c>
      <c r="V98" s="40">
        <v>1.7238935859998477</v>
      </c>
      <c r="W98" s="40">
        <v>2.2794488146314613</v>
      </c>
      <c r="X98" s="40">
        <v>-2.8302890000000001E-2</v>
      </c>
      <c r="Y98" s="40">
        <v>-0.48363210000000001</v>
      </c>
      <c r="Z98" s="142">
        <v>41897</v>
      </c>
      <c r="AA98" s="40">
        <v>1845.7910209500001</v>
      </c>
      <c r="AB98" s="40" t="s">
        <v>12448</v>
      </c>
      <c r="AC98" s="40" t="s">
        <v>13169</v>
      </c>
      <c r="AD98" s="42" t="s">
        <v>8237</v>
      </c>
      <c r="AE98" s="42" t="s">
        <v>13170</v>
      </c>
      <c r="AF98" s="42" t="s">
        <v>13203</v>
      </c>
      <c r="AG98" s="42" t="s">
        <v>13172</v>
      </c>
      <c r="AH98" s="42" t="s">
        <v>13172</v>
      </c>
    </row>
    <row r="99" spans="1:34" s="133" customFormat="1" ht="28.5">
      <c r="A99" s="33" t="s">
        <v>12436</v>
      </c>
      <c r="B99" s="32" t="s">
        <v>13373</v>
      </c>
      <c r="C99" s="33" t="s">
        <v>12711</v>
      </c>
      <c r="D99" s="33" t="s">
        <v>13374</v>
      </c>
      <c r="E99" s="33" t="s">
        <v>12448</v>
      </c>
      <c r="F99" s="35" t="s">
        <v>117</v>
      </c>
      <c r="G99" s="36" t="s">
        <v>12457</v>
      </c>
      <c r="H99" s="117">
        <v>5</v>
      </c>
      <c r="I99" s="36" t="s">
        <v>12346</v>
      </c>
      <c r="J99" s="36" t="s">
        <v>12346</v>
      </c>
      <c r="K99" s="36" t="s">
        <v>12551</v>
      </c>
      <c r="L99" s="33">
        <v>4.7292909796548734E-3</v>
      </c>
      <c r="M99" s="151">
        <v>-1.8118655681800044</v>
      </c>
      <c r="N99" s="151">
        <v>19.713694734702258</v>
      </c>
      <c r="O99" s="151">
        <v>12.479417158888539</v>
      </c>
      <c r="P99" s="151">
        <v>-2.2931450612317605</v>
      </c>
      <c r="Q99" s="152">
        <v>38.152313791034985</v>
      </c>
      <c r="R99" s="152">
        <v>16.155513201324577</v>
      </c>
      <c r="S99" s="33">
        <v>-20.680747147607757</v>
      </c>
      <c r="T99" s="33">
        <v>-27.926297651736032</v>
      </c>
      <c r="U99" s="33">
        <v>-50.45509070798083</v>
      </c>
      <c r="V99" s="32">
        <v>21.361080753618772</v>
      </c>
      <c r="W99" s="32">
        <v>25.365276184559931</v>
      </c>
      <c r="X99" s="33">
        <v>0.4059875</v>
      </c>
      <c r="Y99" s="33">
        <v>-6.0549770000000003E-2</v>
      </c>
      <c r="Z99" s="141">
        <v>40455</v>
      </c>
      <c r="AA99" s="33">
        <v>1336.9082588900001</v>
      </c>
      <c r="AB99" s="33" t="s">
        <v>12448</v>
      </c>
      <c r="AC99" s="33" t="s">
        <v>13169</v>
      </c>
      <c r="AD99" s="126" t="s">
        <v>8237</v>
      </c>
      <c r="AE99" s="126" t="s">
        <v>13170</v>
      </c>
      <c r="AF99" s="126" t="s">
        <v>13203</v>
      </c>
      <c r="AG99" s="33" t="s">
        <v>13172</v>
      </c>
      <c r="AH99" s="33" t="s">
        <v>13172</v>
      </c>
    </row>
    <row r="100" spans="1:34" s="133" customFormat="1" ht="28.5">
      <c r="A100" s="40" t="s">
        <v>12436</v>
      </c>
      <c r="B100" s="39" t="s">
        <v>13375</v>
      </c>
      <c r="C100" s="39" t="s">
        <v>12712</v>
      </c>
      <c r="D100" s="40" t="s">
        <v>13376</v>
      </c>
      <c r="E100" s="40" t="s">
        <v>12447</v>
      </c>
      <c r="F100" s="41" t="s">
        <v>117</v>
      </c>
      <c r="G100" s="40" t="s">
        <v>12457</v>
      </c>
      <c r="H100" s="42">
        <v>5</v>
      </c>
      <c r="I100" s="40" t="s">
        <v>12346</v>
      </c>
      <c r="J100" s="40" t="s">
        <v>12346</v>
      </c>
      <c r="K100" s="42" t="s">
        <v>12551</v>
      </c>
      <c r="L100" s="40">
        <v>3.7416973216592327E-2</v>
      </c>
      <c r="M100" s="40">
        <v>-1.7672443318035747</v>
      </c>
      <c r="N100" s="40">
        <v>19.863978067486055</v>
      </c>
      <c r="O100" s="40">
        <v>12.480496302165678</v>
      </c>
      <c r="P100" s="40">
        <v>-2.4644780164398417</v>
      </c>
      <c r="Q100" s="153">
        <v>38.032287797929108</v>
      </c>
      <c r="R100" s="153">
        <v>16.897974205126999</v>
      </c>
      <c r="S100" s="40">
        <v>-20.699758307583327</v>
      </c>
      <c r="T100" s="40">
        <v>-28.075026182230665</v>
      </c>
      <c r="U100" s="40">
        <v>-50.816957292762368</v>
      </c>
      <c r="V100" s="40">
        <v>21.686501760065273</v>
      </c>
      <c r="W100" s="40">
        <v>25.730339770272991</v>
      </c>
      <c r="X100" s="40">
        <v>0.36704870000000001</v>
      </c>
      <c r="Y100" s="40">
        <v>-9.0535770000000002E-2</v>
      </c>
      <c r="Z100" s="142">
        <v>39724</v>
      </c>
      <c r="AA100" s="40">
        <v>1336.9082588900001</v>
      </c>
      <c r="AB100" s="40" t="s">
        <v>12448</v>
      </c>
      <c r="AC100" s="40" t="s">
        <v>13169</v>
      </c>
      <c r="AD100" s="42" t="s">
        <v>8237</v>
      </c>
      <c r="AE100" s="42" t="s">
        <v>13170</v>
      </c>
      <c r="AF100" s="42" t="s">
        <v>13175</v>
      </c>
      <c r="AG100" s="42" t="s">
        <v>13172</v>
      </c>
      <c r="AH100" s="42" t="s">
        <v>13172</v>
      </c>
    </row>
    <row r="101" spans="1:34" s="133" customFormat="1" ht="28.5">
      <c r="A101" s="33" t="s">
        <v>12436</v>
      </c>
      <c r="B101" s="32" t="s">
        <v>13377</v>
      </c>
      <c r="C101" s="33" t="s">
        <v>12713</v>
      </c>
      <c r="D101" s="33" t="s">
        <v>13378</v>
      </c>
      <c r="E101" s="33" t="s">
        <v>12448</v>
      </c>
      <c r="F101" s="35" t="s">
        <v>117</v>
      </c>
      <c r="G101" s="36" t="s">
        <v>12457</v>
      </c>
      <c r="H101" s="117">
        <v>5</v>
      </c>
      <c r="I101" s="36" t="s">
        <v>12346</v>
      </c>
      <c r="J101" s="36" t="s">
        <v>12346</v>
      </c>
      <c r="K101" s="36" t="s">
        <v>12551</v>
      </c>
      <c r="L101" s="33" t="e">
        <v>#N/A</v>
      </c>
      <c r="M101" s="174">
        <v>-1.8113207547170052</v>
      </c>
      <c r="N101" s="174">
        <v>19.711914692350586</v>
      </c>
      <c r="O101" s="174">
        <v>12.478534464817571</v>
      </c>
      <c r="P101" s="174">
        <v>-2.288444202958595</v>
      </c>
      <c r="Q101" s="175">
        <v>38.150022085692711</v>
      </c>
      <c r="R101" s="175">
        <v>16.155912442132923</v>
      </c>
      <c r="S101" s="33">
        <v>-20.750447227191447</v>
      </c>
      <c r="T101" s="33">
        <v>-27.926888903241252</v>
      </c>
      <c r="U101" s="33">
        <v>-50.434644670050822</v>
      </c>
      <c r="V101" s="32">
        <v>21.360959181060469</v>
      </c>
      <c r="W101" s="32">
        <v>25.391823411260798</v>
      </c>
      <c r="X101" s="33">
        <v>0.40591650000000001</v>
      </c>
      <c r="Y101" s="33">
        <v>-6.0419E-2</v>
      </c>
      <c r="Z101" s="141">
        <v>40711</v>
      </c>
      <c r="AA101" s="33">
        <v>1336.9082588900001</v>
      </c>
      <c r="AB101" s="33" t="s">
        <v>12448</v>
      </c>
      <c r="AC101" s="33" t="s">
        <v>13169</v>
      </c>
      <c r="AD101" s="126" t="s">
        <v>8237</v>
      </c>
      <c r="AE101" s="126" t="s">
        <v>13170</v>
      </c>
      <c r="AF101" s="126" t="s">
        <v>13379</v>
      </c>
      <c r="AG101" s="33" t="s">
        <v>13172</v>
      </c>
      <c r="AH101" s="33" t="s">
        <v>13172</v>
      </c>
    </row>
    <row r="102" spans="1:34" s="133" customFormat="1" ht="42.75">
      <c r="A102" s="40" t="s">
        <v>12830</v>
      </c>
      <c r="B102" s="39" t="s">
        <v>13380</v>
      </c>
      <c r="C102" s="39" t="s">
        <v>12727</v>
      </c>
      <c r="D102" s="40" t="s">
        <v>13381</v>
      </c>
      <c r="E102" s="40" t="s">
        <v>12448</v>
      </c>
      <c r="F102" s="41" t="s">
        <v>117</v>
      </c>
      <c r="G102" s="40" t="s">
        <v>52</v>
      </c>
      <c r="H102" s="42">
        <v>4</v>
      </c>
      <c r="I102" s="40" t="s">
        <v>12346</v>
      </c>
      <c r="J102" s="40" t="s">
        <v>12346</v>
      </c>
      <c r="K102" s="42" t="s">
        <v>12551</v>
      </c>
      <c r="L102" s="40">
        <v>4.308186417675211E-2</v>
      </c>
      <c r="M102" s="40">
        <v>-4.5621966424540972</v>
      </c>
      <c r="N102" s="40">
        <v>28.556511272166606</v>
      </c>
      <c r="O102" s="40">
        <v>9.7468668847362281</v>
      </c>
      <c r="P102" s="40">
        <v>-5.3694411056973141</v>
      </c>
      <c r="Q102" s="153">
        <v>43.579122221422352</v>
      </c>
      <c r="R102" s="153">
        <v>8.1736380985040658</v>
      </c>
      <c r="S102" s="40">
        <v>-30.582230102446385</v>
      </c>
      <c r="T102" s="40">
        <v>-29.713293609671087</v>
      </c>
      <c r="U102" s="40">
        <v>-57.826553399805491</v>
      </c>
      <c r="V102" s="40">
        <v>18.839064965912577</v>
      </c>
      <c r="W102" s="40">
        <v>22.286515488568146</v>
      </c>
      <c r="X102" s="40">
        <v>0.30754599999999999</v>
      </c>
      <c r="Y102" s="40">
        <v>-0.21736829999999999</v>
      </c>
      <c r="Z102" s="142">
        <v>42321</v>
      </c>
      <c r="AA102" s="40">
        <v>532.64932398999997</v>
      </c>
      <c r="AB102" s="40" t="s">
        <v>12448</v>
      </c>
      <c r="AC102" s="40" t="s">
        <v>13223</v>
      </c>
      <c r="AD102" s="42" t="s">
        <v>8237</v>
      </c>
      <c r="AE102" s="42" t="s">
        <v>13170</v>
      </c>
      <c r="AF102" s="42" t="s">
        <v>13203</v>
      </c>
      <c r="AG102" s="42" t="s">
        <v>13172</v>
      </c>
      <c r="AH102" s="42" t="s">
        <v>13172</v>
      </c>
    </row>
    <row r="103" spans="1:34" s="133" customFormat="1" ht="42.75">
      <c r="A103" s="33" t="s">
        <v>12830</v>
      </c>
      <c r="B103" s="32" t="s">
        <v>13382</v>
      </c>
      <c r="C103" s="33" t="s">
        <v>12728</v>
      </c>
      <c r="D103" s="33" t="s">
        <v>13383</v>
      </c>
      <c r="E103" s="33" t="s">
        <v>12447</v>
      </c>
      <c r="F103" s="35" t="s">
        <v>117</v>
      </c>
      <c r="G103" s="36" t="s">
        <v>52</v>
      </c>
      <c r="H103" s="117">
        <v>4</v>
      </c>
      <c r="I103" s="36" t="s">
        <v>12346</v>
      </c>
      <c r="J103" s="36" t="s">
        <v>12346</v>
      </c>
      <c r="K103" s="36" t="s">
        <v>12551</v>
      </c>
      <c r="L103" s="33" t="e">
        <v>#N/A</v>
      </c>
      <c r="M103" s="174">
        <v>-4.587155963302747</v>
      </c>
      <c r="N103" s="174">
        <v>28.517110266159882</v>
      </c>
      <c r="O103" s="174">
        <v>9.6955161961235206</v>
      </c>
      <c r="P103" s="174">
        <v>-5.5603320781906334</v>
      </c>
      <c r="Q103" s="175">
        <v>43.365695792880608</v>
      </c>
      <c r="R103" s="175">
        <v>8.9223638470453217</v>
      </c>
      <c r="S103" s="33">
        <v>-30.579825258141359</v>
      </c>
      <c r="T103" s="33">
        <v>-29.818181818181777</v>
      </c>
      <c r="U103" s="33">
        <v>-58.134490238611704</v>
      </c>
      <c r="V103" s="32">
        <v>19.003888262045781</v>
      </c>
      <c r="W103" s="32">
        <v>22.495010023288778</v>
      </c>
      <c r="X103" s="33">
        <v>0.26666499999999999</v>
      </c>
      <c r="Y103" s="33">
        <v>-0.25239430000000002</v>
      </c>
      <c r="Z103" s="141">
        <v>43705</v>
      </c>
      <c r="AA103" s="33">
        <v>532.64932398999997</v>
      </c>
      <c r="AB103" s="33" t="s">
        <v>12448</v>
      </c>
      <c r="AC103" s="33" t="s">
        <v>13223</v>
      </c>
      <c r="AD103" s="126" t="s">
        <v>8237</v>
      </c>
      <c r="AE103" s="126" t="s">
        <v>13170</v>
      </c>
      <c r="AF103" s="126" t="s">
        <v>13175</v>
      </c>
      <c r="AG103" s="33" t="s">
        <v>13172</v>
      </c>
      <c r="AH103" s="33" t="s">
        <v>13172</v>
      </c>
    </row>
    <row r="104" spans="1:34" s="133" customFormat="1" ht="42.75">
      <c r="A104" s="40" t="s">
        <v>12830</v>
      </c>
      <c r="B104" s="39" t="s">
        <v>13384</v>
      </c>
      <c r="C104" s="39" t="s">
        <v>12729</v>
      </c>
      <c r="D104" s="40" t="s">
        <v>13385</v>
      </c>
      <c r="E104" s="40" t="s">
        <v>12448</v>
      </c>
      <c r="F104" s="41" t="s">
        <v>717</v>
      </c>
      <c r="G104" s="40" t="s">
        <v>90</v>
      </c>
      <c r="H104" s="42">
        <v>1</v>
      </c>
      <c r="I104" s="40" t="s">
        <v>12346</v>
      </c>
      <c r="J104" s="40" t="s">
        <v>12346</v>
      </c>
      <c r="K104" s="42" t="s">
        <v>12551</v>
      </c>
      <c r="L104" s="40" t="e">
        <v>#N/A</v>
      </c>
      <c r="M104" s="40">
        <v>0.1726908004672012</v>
      </c>
      <c r="N104" s="40">
        <v>2.0300561838947795</v>
      </c>
      <c r="O104" s="40">
        <v>3.4905666995187712</v>
      </c>
      <c r="P104" s="40">
        <v>2.7189733859712018</v>
      </c>
      <c r="Q104" s="153">
        <v>2.4267165171764526</v>
      </c>
      <c r="R104" s="153">
        <v>4.3234932293241268</v>
      </c>
      <c r="S104" s="40">
        <v>4.273250558964814</v>
      </c>
      <c r="T104" s="40">
        <v>0</v>
      </c>
      <c r="U104" s="40">
        <v>0</v>
      </c>
      <c r="V104" s="40">
        <v>0.3600412875320132</v>
      </c>
      <c r="W104" s="40">
        <v>0.48553709408149287</v>
      </c>
      <c r="X104" s="40">
        <v>-0.77528370000000002</v>
      </c>
      <c r="Y104" s="40">
        <v>-0.16009999999999999</v>
      </c>
      <c r="Z104" s="142">
        <v>43452</v>
      </c>
      <c r="AA104" s="40">
        <v>9784.0013508299999</v>
      </c>
      <c r="AB104" s="40" t="s">
        <v>12448</v>
      </c>
      <c r="AC104" s="40" t="s">
        <v>13169</v>
      </c>
      <c r="AD104" s="42" t="s">
        <v>8237</v>
      </c>
      <c r="AE104" s="42" t="s">
        <v>13170</v>
      </c>
      <c r="AF104" s="42" t="s">
        <v>13386</v>
      </c>
      <c r="AG104" s="42" t="s">
        <v>13387</v>
      </c>
      <c r="AH104" s="42" t="s">
        <v>13387</v>
      </c>
    </row>
    <row r="105" spans="1:34" s="133" customFormat="1" ht="42.75">
      <c r="A105" s="33" t="s">
        <v>12830</v>
      </c>
      <c r="B105" s="32" t="s">
        <v>13388</v>
      </c>
      <c r="C105" s="33" t="s">
        <v>12730</v>
      </c>
      <c r="D105" s="33" t="s">
        <v>13389</v>
      </c>
      <c r="E105" s="33" t="s">
        <v>12448</v>
      </c>
      <c r="F105" s="35" t="s">
        <v>717</v>
      </c>
      <c r="G105" s="36" t="s">
        <v>90</v>
      </c>
      <c r="H105" s="117">
        <v>1</v>
      </c>
      <c r="I105" s="36" t="s">
        <v>12346</v>
      </c>
      <c r="J105" s="36" t="s">
        <v>12346</v>
      </c>
      <c r="K105" s="36" t="s">
        <v>12551</v>
      </c>
      <c r="L105" s="33" t="e">
        <v>#N/A</v>
      </c>
      <c r="M105" s="174">
        <v>0.14049355998466684</v>
      </c>
      <c r="N105" s="174">
        <v>1.7105834596331082</v>
      </c>
      <c r="O105" s="174">
        <v>3.1081554680732149</v>
      </c>
      <c r="P105" s="174">
        <v>2.3879678382303426</v>
      </c>
      <c r="Q105" s="175">
        <v>2.109500372054085</v>
      </c>
      <c r="R105" s="175">
        <v>3.909583884613399</v>
      </c>
      <c r="S105" s="33">
        <v>3.8622038476805232</v>
      </c>
      <c r="T105" s="33">
        <v>0</v>
      </c>
      <c r="U105" s="33">
        <v>-4.6088372001817923E-2</v>
      </c>
      <c r="V105" s="32">
        <v>0.34044804881109375</v>
      </c>
      <c r="W105" s="32">
        <v>0.45922965745356109</v>
      </c>
      <c r="X105" s="33">
        <v>-1.9736419999999999</v>
      </c>
      <c r="Y105" s="33">
        <v>-0.87214139999999996</v>
      </c>
      <c r="Z105" s="141">
        <v>43587</v>
      </c>
      <c r="AA105" s="33">
        <v>9784.0013508299999</v>
      </c>
      <c r="AB105" s="33" t="s">
        <v>12448</v>
      </c>
      <c r="AC105" s="33" t="s">
        <v>13169</v>
      </c>
      <c r="AD105" s="126" t="s">
        <v>8237</v>
      </c>
      <c r="AE105" s="126" t="s">
        <v>13170</v>
      </c>
      <c r="AF105" s="126" t="s">
        <v>13390</v>
      </c>
      <c r="AG105" s="33" t="s">
        <v>13391</v>
      </c>
      <c r="AH105" s="33" t="s">
        <v>13391</v>
      </c>
    </row>
    <row r="106" spans="1:34" s="133" customFormat="1" ht="28.5">
      <c r="A106" s="40" t="s">
        <v>12832</v>
      </c>
      <c r="B106" s="39" t="s">
        <v>13392</v>
      </c>
      <c r="C106" s="39" t="s">
        <v>12791</v>
      </c>
      <c r="D106" s="40" t="s">
        <v>13393</v>
      </c>
      <c r="E106" s="40" t="s">
        <v>12448</v>
      </c>
      <c r="F106" s="41" t="s">
        <v>422</v>
      </c>
      <c r="G106" s="40" t="s">
        <v>13130</v>
      </c>
      <c r="H106" s="42">
        <v>3</v>
      </c>
      <c r="I106" s="40" t="s">
        <v>12346</v>
      </c>
      <c r="J106" s="40" t="s">
        <v>12346</v>
      </c>
      <c r="K106" s="42" t="s">
        <v>12551</v>
      </c>
      <c r="L106" s="40" t="e">
        <v>#N/A</v>
      </c>
      <c r="M106" s="40">
        <v>-0.53922399186716596</v>
      </c>
      <c r="N106" s="40">
        <v>2.46913580246928</v>
      </c>
      <c r="O106" s="40">
        <v>3.8572100362774586</v>
      </c>
      <c r="P106" s="40">
        <v>1.0627167692215167</v>
      </c>
      <c r="Q106" s="153">
        <v>6.2577236986839813</v>
      </c>
      <c r="R106" s="153">
        <v>1.9360766858133704</v>
      </c>
      <c r="S106" s="40">
        <v>5.6713887643952354</v>
      </c>
      <c r="T106" s="40">
        <v>-2.8566507227750781</v>
      </c>
      <c r="U106" s="40">
        <v>-10.700507976434093</v>
      </c>
      <c r="V106" s="40">
        <v>3.0387525225528433</v>
      </c>
      <c r="W106" s="40">
        <v>3.413863414594124</v>
      </c>
      <c r="X106" s="40">
        <v>-4.3202280000000003E-2</v>
      </c>
      <c r="Y106" s="40">
        <v>-0.43376480000000001</v>
      </c>
      <c r="Z106" s="142">
        <v>37477</v>
      </c>
      <c r="AA106" s="40">
        <v>2599.2504833000003</v>
      </c>
      <c r="AB106" s="40" t="s">
        <v>12448</v>
      </c>
      <c r="AC106" s="40" t="s">
        <v>13169</v>
      </c>
      <c r="AD106" s="42" t="s">
        <v>8237</v>
      </c>
      <c r="AE106" s="42" t="s">
        <v>13170</v>
      </c>
      <c r="AF106" s="42" t="s">
        <v>13203</v>
      </c>
      <c r="AG106" s="42" t="s">
        <v>13172</v>
      </c>
      <c r="AH106" s="42" t="s">
        <v>13172</v>
      </c>
    </row>
    <row r="107" spans="1:34" s="133" customFormat="1" ht="28.5">
      <c r="A107" s="33" t="s">
        <v>12832</v>
      </c>
      <c r="B107" s="32" t="s">
        <v>13394</v>
      </c>
      <c r="C107" s="33" t="s">
        <v>12792</v>
      </c>
      <c r="D107" s="33" t="s">
        <v>13395</v>
      </c>
      <c r="E107" s="33" t="s">
        <v>12448</v>
      </c>
      <c r="F107" s="35" t="s">
        <v>422</v>
      </c>
      <c r="G107" s="36" t="s">
        <v>13130</v>
      </c>
      <c r="H107" s="117">
        <v>3</v>
      </c>
      <c r="I107" s="36" t="s">
        <v>12346</v>
      </c>
      <c r="J107" s="36" t="s">
        <v>12346</v>
      </c>
      <c r="K107" s="36" t="s">
        <v>12551</v>
      </c>
      <c r="L107" s="33">
        <v>4.5909189810096895E-2</v>
      </c>
      <c r="M107" s="151">
        <v>-0.53937341694175744</v>
      </c>
      <c r="N107" s="151">
        <v>2.4690361408669981</v>
      </c>
      <c r="O107" s="151">
        <v>3.8567907444968297</v>
      </c>
      <c r="P107" s="151">
        <v>1.0624532338757042</v>
      </c>
      <c r="Q107" s="152">
        <v>6.2574646349432994</v>
      </c>
      <c r="R107" s="152">
        <v>1.9345657855339482</v>
      </c>
      <c r="S107" s="33">
        <v>5.6705985658381142</v>
      </c>
      <c r="T107" s="33">
        <v>-2.8570922998081949</v>
      </c>
      <c r="U107" s="33">
        <v>-10.700864193585225</v>
      </c>
      <c r="V107" s="32">
        <v>3.0387480682335708</v>
      </c>
      <c r="W107" s="32">
        <v>3.4139875303212106</v>
      </c>
      <c r="X107" s="33">
        <v>-4.3442439999999999E-2</v>
      </c>
      <c r="Y107" s="33">
        <v>-0.43383440000000001</v>
      </c>
      <c r="Z107" s="141">
        <v>37477</v>
      </c>
      <c r="AA107" s="33">
        <v>2599.2504833000003</v>
      </c>
      <c r="AB107" s="33" t="s">
        <v>12448</v>
      </c>
      <c r="AC107" s="33" t="s">
        <v>13169</v>
      </c>
      <c r="AD107" s="126" t="s">
        <v>8237</v>
      </c>
      <c r="AE107" s="126" t="s">
        <v>13170</v>
      </c>
      <c r="AF107" s="126" t="s">
        <v>13203</v>
      </c>
      <c r="AG107" s="33" t="s">
        <v>13172</v>
      </c>
      <c r="AH107" s="33" t="s">
        <v>13172</v>
      </c>
    </row>
    <row r="108" spans="1:34" s="133" customFormat="1" ht="28.5">
      <c r="A108" s="40" t="s">
        <v>12832</v>
      </c>
      <c r="B108" s="39" t="s">
        <v>13396</v>
      </c>
      <c r="C108" s="39" t="s">
        <v>12793</v>
      </c>
      <c r="D108" s="40" t="s">
        <v>13397</v>
      </c>
      <c r="E108" s="40" t="s">
        <v>12448</v>
      </c>
      <c r="F108" s="41" t="s">
        <v>117</v>
      </c>
      <c r="G108" s="40" t="s">
        <v>12457</v>
      </c>
      <c r="H108" s="42">
        <v>4</v>
      </c>
      <c r="I108" s="40" t="s">
        <v>12346</v>
      </c>
      <c r="J108" s="40" t="s">
        <v>12346</v>
      </c>
      <c r="K108" s="42" t="s">
        <v>12551</v>
      </c>
      <c r="L108" s="40" t="e">
        <v>#N/A</v>
      </c>
      <c r="M108" s="40">
        <v>-3.2488052918332788</v>
      </c>
      <c r="N108" s="40">
        <v>13.174690265741829</v>
      </c>
      <c r="O108" s="40">
        <v>5.9156974263333995</v>
      </c>
      <c r="P108" s="40">
        <v>-4.3576293685302687</v>
      </c>
      <c r="Q108" s="153">
        <v>26.48140566413144</v>
      </c>
      <c r="R108" s="153">
        <v>6.6095351024088478</v>
      </c>
      <c r="S108" s="40">
        <v>-16.894706597739695</v>
      </c>
      <c r="T108" s="40">
        <v>-25.165511341684255</v>
      </c>
      <c r="U108" s="40">
        <v>-46.039436968349037</v>
      </c>
      <c r="V108" s="40">
        <v>19.812374328618308</v>
      </c>
      <c r="W108" s="40">
        <v>23.342957134794336</v>
      </c>
      <c r="X108" s="40">
        <v>0.1040396</v>
      </c>
      <c r="Y108" s="40">
        <v>-0.17769589999999999</v>
      </c>
      <c r="Z108" s="142">
        <v>37477</v>
      </c>
      <c r="AA108" s="40">
        <v>6363.9399666700001</v>
      </c>
      <c r="AB108" s="40" t="s">
        <v>12448</v>
      </c>
      <c r="AC108" s="40" t="s">
        <v>13169</v>
      </c>
      <c r="AD108" s="42" t="s">
        <v>8237</v>
      </c>
      <c r="AE108" s="42" t="s">
        <v>13170</v>
      </c>
      <c r="AF108" s="42" t="s">
        <v>13203</v>
      </c>
      <c r="AG108" s="42" t="s">
        <v>13172</v>
      </c>
      <c r="AH108" s="42" t="s">
        <v>13172</v>
      </c>
    </row>
    <row r="109" spans="1:34" s="133" customFormat="1" ht="42.75">
      <c r="A109" s="33" t="s">
        <v>12978</v>
      </c>
      <c r="B109" s="32" t="s">
        <v>13398</v>
      </c>
      <c r="C109" s="33" t="s">
        <v>12879</v>
      </c>
      <c r="D109" s="33" t="s">
        <v>13399</v>
      </c>
      <c r="E109" s="33" t="s">
        <v>12447</v>
      </c>
      <c r="F109" s="35" t="s">
        <v>381</v>
      </c>
      <c r="G109" s="36" t="s">
        <v>12550</v>
      </c>
      <c r="H109" s="117">
        <v>5</v>
      </c>
      <c r="I109" s="36" t="s">
        <v>12346</v>
      </c>
      <c r="J109" s="36" t="s">
        <v>12346</v>
      </c>
      <c r="K109" s="36" t="s">
        <v>12551</v>
      </c>
      <c r="L109" s="33">
        <v>3.2786030884456412E-2</v>
      </c>
      <c r="M109" s="174">
        <v>1.9763289277205942</v>
      </c>
      <c r="N109" s="174">
        <v>11.62856831101573</v>
      </c>
      <c r="O109" s="174">
        <v>7.9948941249254668</v>
      </c>
      <c r="P109" s="174">
        <v>-6.97208642132866</v>
      </c>
      <c r="Q109" s="175">
        <v>20.307655859723717</v>
      </c>
      <c r="R109" s="175">
        <v>9.977907640562055</v>
      </c>
      <c r="S109" s="33">
        <v>-16.670222752833432</v>
      </c>
      <c r="T109" s="33">
        <v>-15.120878262447569</v>
      </c>
      <c r="U109" s="33">
        <v>-51.819283945982249</v>
      </c>
      <c r="V109" s="32">
        <v>13.472135704914814</v>
      </c>
      <c r="W109" s="32">
        <v>18.404097836664729</v>
      </c>
      <c r="X109" s="33">
        <v>4.6033730000000002E-2</v>
      </c>
      <c r="Y109" s="33">
        <v>-0.49056670000000002</v>
      </c>
      <c r="Z109" s="141">
        <v>41964</v>
      </c>
      <c r="AA109" s="33">
        <v>2058.7999032600001</v>
      </c>
      <c r="AB109" s="33" t="s">
        <v>12448</v>
      </c>
      <c r="AC109" s="33" t="s">
        <v>13169</v>
      </c>
      <c r="AD109" s="126" t="s">
        <v>8237</v>
      </c>
      <c r="AE109" s="126" t="s">
        <v>13170</v>
      </c>
      <c r="AF109" s="126" t="s">
        <v>13175</v>
      </c>
      <c r="AG109" s="33" t="s">
        <v>13172</v>
      </c>
      <c r="AH109" s="33" t="s">
        <v>13172</v>
      </c>
    </row>
    <row r="110" spans="1:34" s="133" customFormat="1" ht="28.5">
      <c r="A110" s="40" t="s">
        <v>12978</v>
      </c>
      <c r="B110" s="39" t="s">
        <v>13400</v>
      </c>
      <c r="C110" s="39" t="s">
        <v>12886</v>
      </c>
      <c r="D110" s="40" t="s">
        <v>13401</v>
      </c>
      <c r="E110" s="40" t="s">
        <v>12448</v>
      </c>
      <c r="F110" s="41" t="s">
        <v>717</v>
      </c>
      <c r="G110" s="40" t="s">
        <v>90</v>
      </c>
      <c r="H110" s="42">
        <v>1</v>
      </c>
      <c r="I110" s="40" t="s">
        <v>12346</v>
      </c>
      <c r="J110" s="40" t="s">
        <v>12346</v>
      </c>
      <c r="K110" s="42" t="s">
        <v>12551</v>
      </c>
      <c r="L110" s="40" t="e">
        <v>#N/A</v>
      </c>
      <c r="M110" s="40">
        <v>0.16562064156200318</v>
      </c>
      <c r="N110" s="40">
        <v>1.8525084204927156</v>
      </c>
      <c r="O110" s="40">
        <v>3.2097664329903131</v>
      </c>
      <c r="P110" s="40">
        <v>2.3727346612250066</v>
      </c>
      <c r="Q110" s="153">
        <v>2.2880215343202615</v>
      </c>
      <c r="R110" s="153">
        <v>3.9944003733086708</v>
      </c>
      <c r="S110" s="40">
        <v>3.7191283292978605</v>
      </c>
      <c r="T110" s="40">
        <v>0</v>
      </c>
      <c r="U110" s="40">
        <v>0</v>
      </c>
      <c r="V110" s="40">
        <v>0.31797058608203971</v>
      </c>
      <c r="W110" s="40">
        <v>0.45209120080593812</v>
      </c>
      <c r="X110" s="40">
        <v>-1.7837449999999999</v>
      </c>
      <c r="Y110" s="40">
        <v>-0.92544689999999996</v>
      </c>
      <c r="Z110" s="142">
        <v>43439</v>
      </c>
      <c r="AA110" s="40">
        <v>18402.174309639999</v>
      </c>
      <c r="AB110" s="40" t="s">
        <v>12448</v>
      </c>
      <c r="AC110" s="40" t="s">
        <v>13169</v>
      </c>
      <c r="AD110" s="42" t="s">
        <v>8237</v>
      </c>
      <c r="AE110" s="42" t="s">
        <v>13170</v>
      </c>
      <c r="AF110" s="42" t="s">
        <v>13203</v>
      </c>
      <c r="AG110" s="42" t="s">
        <v>13402</v>
      </c>
      <c r="AH110" s="42" t="s">
        <v>13402</v>
      </c>
    </row>
    <row r="111" spans="1:34" s="133" customFormat="1" ht="28.5">
      <c r="A111" s="33" t="s">
        <v>13012</v>
      </c>
      <c r="B111" s="32" t="s">
        <v>13403</v>
      </c>
      <c r="C111" s="33" t="s">
        <v>13051</v>
      </c>
      <c r="D111" s="33" t="s">
        <v>13404</v>
      </c>
      <c r="E111" s="33" t="s">
        <v>13052</v>
      </c>
      <c r="F111" s="35" t="s">
        <v>717</v>
      </c>
      <c r="G111" s="36" t="s">
        <v>13145</v>
      </c>
      <c r="H111" s="117">
        <v>1</v>
      </c>
      <c r="I111" s="36" t="s">
        <v>12346</v>
      </c>
      <c r="J111" s="36" t="s">
        <v>12346</v>
      </c>
      <c r="K111" s="36" t="s">
        <v>12551</v>
      </c>
      <c r="L111" s="33" t="e">
        <v>#N/A</v>
      </c>
      <c r="M111" s="151">
        <v>0.17981379591172075</v>
      </c>
      <c r="N111" s="151">
        <v>2.2537480492063278</v>
      </c>
      <c r="O111" s="151">
        <v>3.5673183343731818</v>
      </c>
      <c r="P111" s="151">
        <v>2.7509363244365703</v>
      </c>
      <c r="Q111" s="152">
        <v>2.7035650854598137</v>
      </c>
      <c r="R111" s="152">
        <v>4.3395633515464382</v>
      </c>
      <c r="S111" s="33">
        <v>4.1853584321210446</v>
      </c>
      <c r="T111" s="33">
        <v>0</v>
      </c>
      <c r="U111" s="33">
        <v>0</v>
      </c>
      <c r="V111" s="32">
        <v>0.29909186541935789</v>
      </c>
      <c r="W111" s="32">
        <v>0.46229927632791634</v>
      </c>
      <c r="X111" s="33">
        <v>-0.68143810000000005</v>
      </c>
      <c r="Y111" s="33">
        <v>-0.1002063</v>
      </c>
      <c r="Z111" s="141">
        <v>43569</v>
      </c>
      <c r="AA111" s="33">
        <v>17087.017422000001</v>
      </c>
      <c r="AB111" s="33" t="s">
        <v>12448</v>
      </c>
      <c r="AC111" s="33" t="s">
        <v>13169</v>
      </c>
      <c r="AD111" s="126" t="s">
        <v>8237</v>
      </c>
      <c r="AE111" s="126" t="s">
        <v>13170</v>
      </c>
      <c r="AF111" s="126" t="s">
        <v>13181</v>
      </c>
      <c r="AG111" s="33" t="s">
        <v>13405</v>
      </c>
      <c r="AH111" s="33" t="s">
        <v>13405</v>
      </c>
    </row>
    <row r="112" spans="1:34" s="133" customFormat="1" ht="42.75">
      <c r="A112" s="40" t="s">
        <v>13064</v>
      </c>
      <c r="B112" s="39" t="s">
        <v>13406</v>
      </c>
      <c r="C112" s="39" t="s">
        <v>13058</v>
      </c>
      <c r="D112" s="40" t="s">
        <v>13407</v>
      </c>
      <c r="E112" s="40" t="s">
        <v>12448</v>
      </c>
      <c r="F112" s="41" t="s">
        <v>717</v>
      </c>
      <c r="G112" s="40" t="s">
        <v>90</v>
      </c>
      <c r="H112" s="42">
        <v>1</v>
      </c>
      <c r="I112" s="40" t="s">
        <v>12346</v>
      </c>
      <c r="J112" s="40" t="s">
        <v>12346</v>
      </c>
      <c r="K112" s="42" t="s">
        <v>12551</v>
      </c>
      <c r="L112" s="40" t="e">
        <v>#N/A</v>
      </c>
      <c r="M112" s="40">
        <v>0.1508823664280845</v>
      </c>
      <c r="N112" s="40">
        <v>1.7385111529161001</v>
      </c>
      <c r="O112" s="40">
        <v>3.2226523466135859</v>
      </c>
      <c r="P112" s="40">
        <v>2.7616816301514469</v>
      </c>
      <c r="Q112" s="153">
        <v>2.2232161650178384</v>
      </c>
      <c r="R112" s="153">
        <v>4.0613671538228813</v>
      </c>
      <c r="S112" s="40">
        <v>3.9435811975297108</v>
      </c>
      <c r="T112" s="40">
        <v>0</v>
      </c>
      <c r="U112" s="40">
        <v>0</v>
      </c>
      <c r="V112" s="40">
        <v>0.34565765036036855</v>
      </c>
      <c r="W112" s="40">
        <v>0.40418299477990521</v>
      </c>
      <c r="X112" s="40">
        <v>-1.611375</v>
      </c>
      <c r="Y112" s="40">
        <v>-8.5886809999999994E-2</v>
      </c>
      <c r="Z112" s="142" t="s">
        <v>13073</v>
      </c>
      <c r="AA112" s="40">
        <v>18679.805649000002</v>
      </c>
      <c r="AB112" s="40" t="s">
        <v>12448</v>
      </c>
      <c r="AC112" s="40" t="s">
        <v>13408</v>
      </c>
      <c r="AD112" s="42" t="s">
        <v>8237</v>
      </c>
      <c r="AE112" s="42" t="s">
        <v>13170</v>
      </c>
      <c r="AF112" s="42" t="s">
        <v>13390</v>
      </c>
      <c r="AG112" s="42" t="s">
        <v>13391</v>
      </c>
      <c r="AH112" s="42" t="s">
        <v>13391</v>
      </c>
    </row>
    <row r="113" spans="1:34" s="133" customFormat="1" ht="42.75">
      <c r="A113" s="33" t="s">
        <v>13064</v>
      </c>
      <c r="B113" s="32" t="s">
        <v>13409</v>
      </c>
      <c r="C113" s="33" t="s">
        <v>13059</v>
      </c>
      <c r="D113" s="33" t="s">
        <v>13410</v>
      </c>
      <c r="E113" s="33" t="s">
        <v>12448</v>
      </c>
      <c r="F113" s="35" t="s">
        <v>717</v>
      </c>
      <c r="G113" s="36" t="s">
        <v>90</v>
      </c>
      <c r="H113" s="117">
        <v>1</v>
      </c>
      <c r="I113" s="36" t="s">
        <v>12346</v>
      </c>
      <c r="J113" s="36" t="s">
        <v>12346</v>
      </c>
      <c r="K113" s="36" t="s">
        <v>12551</v>
      </c>
      <c r="L113" s="33" t="e">
        <v>#N/A</v>
      </c>
      <c r="M113" s="151">
        <v>0.17138708348753973</v>
      </c>
      <c r="N113" s="151">
        <v>1.9931122476181118</v>
      </c>
      <c r="O113" s="151">
        <v>3.4807850038746313</v>
      </c>
      <c r="P113" s="151">
        <v>2.9970256607476209</v>
      </c>
      <c r="Q113" s="152">
        <v>2.4777197088025282</v>
      </c>
      <c r="R113" s="152">
        <v>4.3204225683058706</v>
      </c>
      <c r="S113" s="33">
        <v>4.2001211121150073</v>
      </c>
      <c r="T113" s="33">
        <v>0</v>
      </c>
      <c r="U113" s="33">
        <v>0</v>
      </c>
      <c r="V113" s="32">
        <v>0.3464392134985233</v>
      </c>
      <c r="W113" s="32">
        <v>0.41259577010059362</v>
      </c>
      <c r="X113" s="33">
        <v>-0.84492440000000002</v>
      </c>
      <c r="Y113" s="33">
        <v>0.45815280000000003</v>
      </c>
      <c r="Z113" s="141" t="s">
        <v>13073</v>
      </c>
      <c r="AA113" s="33">
        <v>18679.805649000002</v>
      </c>
      <c r="AB113" s="33" t="s">
        <v>12448</v>
      </c>
      <c r="AC113" s="33" t="s">
        <v>13408</v>
      </c>
      <c r="AD113" s="126" t="s">
        <v>8237</v>
      </c>
      <c r="AE113" s="126" t="s">
        <v>13170</v>
      </c>
      <c r="AF113" s="126" t="s">
        <v>13386</v>
      </c>
      <c r="AG113" s="33" t="s">
        <v>13387</v>
      </c>
      <c r="AH113" s="33" t="s">
        <v>13387</v>
      </c>
    </row>
    <row r="114" spans="1:34" s="133" customFormat="1" ht="28.5">
      <c r="A114" s="40" t="s">
        <v>12439</v>
      </c>
      <c r="B114" s="39" t="s">
        <v>13411</v>
      </c>
      <c r="C114" s="39" t="s">
        <v>12376</v>
      </c>
      <c r="D114" s="40" t="s">
        <v>13412</v>
      </c>
      <c r="E114" s="40" t="s">
        <v>12454</v>
      </c>
      <c r="F114" s="41" t="s">
        <v>117</v>
      </c>
      <c r="G114" s="40" t="s">
        <v>54</v>
      </c>
      <c r="H114" s="42">
        <v>2</v>
      </c>
      <c r="I114" s="40" t="s">
        <v>12346</v>
      </c>
      <c r="J114" s="40" t="s">
        <v>12346</v>
      </c>
      <c r="K114" s="42" t="s">
        <v>12346</v>
      </c>
      <c r="L114" s="40" t="e">
        <v>#N/A</v>
      </c>
      <c r="M114" s="40">
        <v>9.7192224622030245</v>
      </c>
      <c r="N114" s="40">
        <v>59.748427672956048</v>
      </c>
      <c r="O114" s="40">
        <v>26.675401329043048</v>
      </c>
      <c r="P114" s="40">
        <v>21.548404862210791</v>
      </c>
      <c r="Q114" s="153">
        <v>27.067082683307376</v>
      </c>
      <c r="R114" s="153">
        <v>14.741573033707912</v>
      </c>
      <c r="S114" s="40">
        <v>26.340057636887448</v>
      </c>
      <c r="T114" s="40">
        <v>-17.331855136733189</v>
      </c>
      <c r="U114" s="40">
        <v>-17.3318551367332</v>
      </c>
      <c r="V114" s="40">
        <v>14.40323161568716</v>
      </c>
      <c r="W114" s="40">
        <v>13.727315806551314</v>
      </c>
      <c r="X114" s="40">
        <v>1.8299179999999999</v>
      </c>
      <c r="Y114" s="40">
        <v>1.5890070000000001</v>
      </c>
      <c r="Z114" s="142">
        <v>41947</v>
      </c>
      <c r="AA114" s="40">
        <v>473107.52955685998</v>
      </c>
      <c r="AB114" s="40" t="s">
        <v>12454</v>
      </c>
      <c r="AC114" s="40" t="s">
        <v>13169</v>
      </c>
      <c r="AD114" s="42" t="s">
        <v>8237</v>
      </c>
      <c r="AE114" s="42" t="s">
        <v>13170</v>
      </c>
      <c r="AF114" s="42" t="s">
        <v>13413</v>
      </c>
      <c r="AG114" s="42" t="s">
        <v>13172</v>
      </c>
      <c r="AH114" s="42" t="s">
        <v>13172</v>
      </c>
    </row>
    <row r="115" spans="1:34" s="133" customFormat="1" ht="28.5">
      <c r="A115" s="33" t="s">
        <v>12439</v>
      </c>
      <c r="B115" s="32" t="s">
        <v>13414</v>
      </c>
      <c r="C115" s="33" t="s">
        <v>12377</v>
      </c>
      <c r="D115" s="33" t="s">
        <v>13415</v>
      </c>
      <c r="E115" s="33" t="s">
        <v>12447</v>
      </c>
      <c r="F115" s="35" t="s">
        <v>117</v>
      </c>
      <c r="G115" s="36" t="s">
        <v>54</v>
      </c>
      <c r="H115" s="117">
        <v>2</v>
      </c>
      <c r="I115" s="36" t="s">
        <v>12346</v>
      </c>
      <c r="J115" s="36" t="s">
        <v>12346</v>
      </c>
      <c r="K115" s="36" t="s">
        <v>12346</v>
      </c>
      <c r="L115" s="33" t="e">
        <v>#N/A</v>
      </c>
      <c r="M115" s="151">
        <v>9.9620156054113895</v>
      </c>
      <c r="N115" s="151">
        <v>64.904453236804713</v>
      </c>
      <c r="O115" s="151">
        <v>31.917110367595591</v>
      </c>
      <c r="P115" s="151">
        <v>25.328456647467547</v>
      </c>
      <c r="Q115" s="152">
        <v>31.68538054699226</v>
      </c>
      <c r="R115" s="152">
        <v>19.810646051152748</v>
      </c>
      <c r="S115" s="33">
        <v>32.444566611691506</v>
      </c>
      <c r="T115" s="33">
        <v>-17.295806032310267</v>
      </c>
      <c r="U115" s="33">
        <v>-17.295806032310288</v>
      </c>
      <c r="V115" s="32">
        <v>14.420614238476615</v>
      </c>
      <c r="W115" s="32">
        <v>13.835707741657643</v>
      </c>
      <c r="X115" s="33">
        <v>1.884601</v>
      </c>
      <c r="Y115" s="33">
        <v>1.6068389999999999</v>
      </c>
      <c r="Z115" s="141">
        <v>41526</v>
      </c>
      <c r="AA115" s="33">
        <v>473107.52955685998</v>
      </c>
      <c r="AB115" s="33" t="s">
        <v>12454</v>
      </c>
      <c r="AC115" s="33" t="s">
        <v>13169</v>
      </c>
      <c r="AD115" s="126" t="s">
        <v>8237</v>
      </c>
      <c r="AE115" s="126" t="s">
        <v>13170</v>
      </c>
      <c r="AF115" s="126" t="s">
        <v>13175</v>
      </c>
      <c r="AG115" s="33" t="s">
        <v>13172</v>
      </c>
      <c r="AH115" s="33" t="s">
        <v>13172</v>
      </c>
    </row>
    <row r="116" spans="1:34" s="133" customFormat="1" ht="28.5">
      <c r="A116" s="40" t="s">
        <v>12443</v>
      </c>
      <c r="B116" s="39" t="s">
        <v>13416</v>
      </c>
      <c r="C116" s="39" t="s">
        <v>12408</v>
      </c>
      <c r="D116" s="40" t="s">
        <v>13417</v>
      </c>
      <c r="E116" s="40" t="s">
        <v>12454</v>
      </c>
      <c r="F116" s="41" t="s">
        <v>117</v>
      </c>
      <c r="G116" s="40" t="s">
        <v>54</v>
      </c>
      <c r="H116" s="42">
        <v>2</v>
      </c>
      <c r="I116" s="40" t="s">
        <v>12346</v>
      </c>
      <c r="J116" s="40" t="s">
        <v>12346</v>
      </c>
      <c r="K116" s="42" t="s">
        <v>12346</v>
      </c>
      <c r="L116" s="40" t="e">
        <v>#N/A</v>
      </c>
      <c r="M116" s="40">
        <v>3.8877445932028909</v>
      </c>
      <c r="N116" s="40">
        <v>34.500000000000064</v>
      </c>
      <c r="O116" s="40">
        <v>22.440247265474579</v>
      </c>
      <c r="P116" s="40">
        <v>15.222989486095639</v>
      </c>
      <c r="Q116" s="153">
        <v>20.111915734035279</v>
      </c>
      <c r="R116" s="153">
        <v>26.120619396902999</v>
      </c>
      <c r="S116" s="40">
        <v>31.808396124865588</v>
      </c>
      <c r="T116" s="40">
        <v>-23.900338357428531</v>
      </c>
      <c r="U116" s="40">
        <v>-23.900338357428563</v>
      </c>
      <c r="V116" s="40">
        <v>15.192986483632732</v>
      </c>
      <c r="W116" s="40">
        <v>14.026747335730045</v>
      </c>
      <c r="X116" s="40">
        <v>1.5962160000000001</v>
      </c>
      <c r="Y116" s="40">
        <v>1.1144639999999999</v>
      </c>
      <c r="Z116" s="142">
        <v>38776</v>
      </c>
      <c r="AA116" s="40">
        <v>198591.42685653997</v>
      </c>
      <c r="AB116" s="40" t="s">
        <v>12454</v>
      </c>
      <c r="AC116" s="40" t="s">
        <v>13169</v>
      </c>
      <c r="AD116" s="42" t="s">
        <v>8237</v>
      </c>
      <c r="AE116" s="42" t="s">
        <v>13170</v>
      </c>
      <c r="AF116" s="42" t="s">
        <v>13413</v>
      </c>
      <c r="AG116" s="42" t="s">
        <v>13172</v>
      </c>
      <c r="AH116" s="42" t="s">
        <v>13172</v>
      </c>
    </row>
    <row r="117" spans="1:34" s="133" customFormat="1" ht="42.75">
      <c r="A117" s="33" t="s">
        <v>12443</v>
      </c>
      <c r="B117" s="32" t="s">
        <v>13418</v>
      </c>
      <c r="C117" s="33" t="s">
        <v>12409</v>
      </c>
      <c r="D117" s="33" t="s">
        <v>13419</v>
      </c>
      <c r="E117" s="33" t="s">
        <v>12447</v>
      </c>
      <c r="F117" s="35" t="s">
        <v>117</v>
      </c>
      <c r="G117" s="36" t="s">
        <v>54</v>
      </c>
      <c r="H117" s="117">
        <v>2</v>
      </c>
      <c r="I117" s="36" t="s">
        <v>12346</v>
      </c>
      <c r="J117" s="36" t="s">
        <v>12346</v>
      </c>
      <c r="K117" s="36" t="s">
        <v>12346</v>
      </c>
      <c r="L117" s="33" t="e">
        <v>#N/A</v>
      </c>
      <c r="M117" s="174">
        <v>4.1796353935081854</v>
      </c>
      <c r="N117" s="174">
        <v>39.091718610864</v>
      </c>
      <c r="O117" s="174">
        <v>27.039996199319983</v>
      </c>
      <c r="P117" s="174">
        <v>18.553384514166215</v>
      </c>
      <c r="Q117" s="175">
        <v>24.582836710369492</v>
      </c>
      <c r="R117" s="175">
        <v>29.628224582701044</v>
      </c>
      <c r="S117" s="33">
        <v>38.31578947368439</v>
      </c>
      <c r="T117" s="33">
        <v>-23.978735310576415</v>
      </c>
      <c r="U117" s="33">
        <v>-23.978735310576393</v>
      </c>
      <c r="V117" s="32">
        <v>15.316737068219972</v>
      </c>
      <c r="W117" s="32">
        <v>14.201395465909025</v>
      </c>
      <c r="X117" s="33">
        <v>1.6021110000000001</v>
      </c>
      <c r="Y117" s="33">
        <v>1.0999099999999999</v>
      </c>
      <c r="Z117" s="141">
        <v>41444</v>
      </c>
      <c r="AA117" s="33">
        <v>198591.42685653997</v>
      </c>
      <c r="AB117" s="33" t="s">
        <v>12454</v>
      </c>
      <c r="AC117" s="33" t="s">
        <v>13169</v>
      </c>
      <c r="AD117" s="126" t="s">
        <v>8237</v>
      </c>
      <c r="AE117" s="126" t="s">
        <v>13170</v>
      </c>
      <c r="AF117" s="126" t="s">
        <v>13175</v>
      </c>
      <c r="AG117" s="33" t="s">
        <v>13172</v>
      </c>
      <c r="AH117" s="33" t="s">
        <v>13172</v>
      </c>
    </row>
    <row r="118" spans="1:34" s="133" customFormat="1" ht="28.5">
      <c r="A118" s="40" t="s">
        <v>12826</v>
      </c>
      <c r="B118" s="39" t="s">
        <v>13420</v>
      </c>
      <c r="C118" s="39" t="s">
        <v>12576</v>
      </c>
      <c r="D118" s="40" t="s">
        <v>13421</v>
      </c>
      <c r="E118" s="40" t="s">
        <v>12447</v>
      </c>
      <c r="F118" s="41" t="s">
        <v>117</v>
      </c>
      <c r="G118" s="40" t="s">
        <v>54</v>
      </c>
      <c r="H118" s="42">
        <v>3</v>
      </c>
      <c r="I118" s="40" t="s">
        <v>12346</v>
      </c>
      <c r="J118" s="40" t="s">
        <v>12346</v>
      </c>
      <c r="K118" s="42" t="s">
        <v>12346</v>
      </c>
      <c r="L118" s="40">
        <v>2.9010733323129049E-4</v>
      </c>
      <c r="M118" s="40">
        <v>8.7108013937253759E-2</v>
      </c>
      <c r="N118" s="40">
        <v>15.281717772737746</v>
      </c>
      <c r="O118" s="40">
        <v>17.452997896906396</v>
      </c>
      <c r="P118" s="40">
        <v>3.807962706004675</v>
      </c>
      <c r="Q118" s="153">
        <v>24.048132102517261</v>
      </c>
      <c r="R118" s="153">
        <v>19.35493955332992</v>
      </c>
      <c r="S118" s="40">
        <v>15.970683432940969</v>
      </c>
      <c r="T118" s="40">
        <v>-17.889410914347625</v>
      </c>
      <c r="U118" s="40">
        <v>-49.575193433265454</v>
      </c>
      <c r="V118" s="40">
        <v>17.921492846627118</v>
      </c>
      <c r="W118" s="40">
        <v>20.847858554591937</v>
      </c>
      <c r="X118" s="40">
        <v>0.8704788</v>
      </c>
      <c r="Y118" s="40">
        <v>0.1248963</v>
      </c>
      <c r="Z118" s="142">
        <v>37348</v>
      </c>
      <c r="AA118" s="40">
        <v>683152.34259999997</v>
      </c>
      <c r="AB118" s="40" t="s">
        <v>12454</v>
      </c>
      <c r="AC118" s="40" t="s">
        <v>13169</v>
      </c>
      <c r="AD118" s="42" t="s">
        <v>8237</v>
      </c>
      <c r="AE118" s="42" t="s">
        <v>13170</v>
      </c>
      <c r="AF118" s="42" t="s">
        <v>13228</v>
      </c>
      <c r="AG118" s="42" t="s">
        <v>13172</v>
      </c>
      <c r="AH118" s="42" t="s">
        <v>13172</v>
      </c>
    </row>
    <row r="119" spans="1:34" s="133" customFormat="1" ht="42.75">
      <c r="A119" s="33" t="s">
        <v>12753</v>
      </c>
      <c r="B119" s="32" t="s">
        <v>13422</v>
      </c>
      <c r="C119" s="33" t="s">
        <v>12593</v>
      </c>
      <c r="D119" s="33" t="s">
        <v>13423</v>
      </c>
      <c r="E119" s="33" t="s">
        <v>12454</v>
      </c>
      <c r="F119" s="35" t="s">
        <v>117</v>
      </c>
      <c r="G119" s="36" t="s">
        <v>13104</v>
      </c>
      <c r="H119" s="117">
        <v>4</v>
      </c>
      <c r="I119" s="36" t="s">
        <v>12346</v>
      </c>
      <c r="J119" s="36" t="s">
        <v>12346</v>
      </c>
      <c r="K119" s="36" t="s">
        <v>12346</v>
      </c>
      <c r="L119" s="33" t="e">
        <v>#N/A</v>
      </c>
      <c r="M119" s="174">
        <v>6.2763653649718698</v>
      </c>
      <c r="N119" s="174">
        <v>53.813351090464302</v>
      </c>
      <c r="O119" s="174">
        <v>22.522175676900179</v>
      </c>
      <c r="P119" s="174">
        <v>11.004156935317887</v>
      </c>
      <c r="Q119" s="175">
        <v>33.5743191571962</v>
      </c>
      <c r="R119" s="175">
        <v>5.3858237151287236</v>
      </c>
      <c r="S119" s="33">
        <v>12.56530316460478</v>
      </c>
      <c r="T119" s="33">
        <v>-18.145816948720185</v>
      </c>
      <c r="U119" s="33">
        <v>-27.691778698561397</v>
      </c>
      <c r="V119" s="32">
        <v>13.763351684436387</v>
      </c>
      <c r="W119" s="32">
        <v>14.115511751312191</v>
      </c>
      <c r="X119" s="33">
        <v>1.524761</v>
      </c>
      <c r="Y119" s="33">
        <v>0.73936310000000005</v>
      </c>
      <c r="Z119" s="141">
        <v>39209</v>
      </c>
      <c r="AA119" s="33">
        <v>24621.372987260002</v>
      </c>
      <c r="AB119" s="33" t="s">
        <v>12454</v>
      </c>
      <c r="AC119" s="33" t="s">
        <v>13169</v>
      </c>
      <c r="AD119" s="126" t="s">
        <v>8237</v>
      </c>
      <c r="AE119" s="126" t="s">
        <v>13170</v>
      </c>
      <c r="AF119" s="126" t="s">
        <v>13413</v>
      </c>
      <c r="AG119" s="33" t="s">
        <v>13172</v>
      </c>
      <c r="AH119" s="33" t="s">
        <v>13172</v>
      </c>
    </row>
    <row r="120" spans="1:34" s="133" customFormat="1" ht="42.75">
      <c r="A120" s="40" t="s">
        <v>12753</v>
      </c>
      <c r="B120" s="39" t="s">
        <v>13424</v>
      </c>
      <c r="C120" s="39" t="s">
        <v>12594</v>
      </c>
      <c r="D120" s="40" t="s">
        <v>13425</v>
      </c>
      <c r="E120" s="40" t="s">
        <v>12447</v>
      </c>
      <c r="F120" s="41" t="s">
        <v>117</v>
      </c>
      <c r="G120" s="40" t="s">
        <v>13104</v>
      </c>
      <c r="H120" s="42">
        <v>4</v>
      </c>
      <c r="I120" s="40" t="s">
        <v>12346</v>
      </c>
      <c r="J120" s="40" t="s">
        <v>12346</v>
      </c>
      <c r="K120" s="42" t="s">
        <v>12346</v>
      </c>
      <c r="L120" s="40" t="e">
        <v>#N/A</v>
      </c>
      <c r="M120" s="40">
        <v>6.5163969340256811</v>
      </c>
      <c r="N120" s="40">
        <v>59.301353126041143</v>
      </c>
      <c r="O120" s="40">
        <v>27.914510328765306</v>
      </c>
      <c r="P120" s="40">
        <v>14.746339472433</v>
      </c>
      <c r="Q120" s="153">
        <v>38.437013239875519</v>
      </c>
      <c r="R120" s="153">
        <v>10.477194952614276</v>
      </c>
      <c r="S120" s="40">
        <v>18.396713519753849</v>
      </c>
      <c r="T120" s="40">
        <v>-17.737961244790547</v>
      </c>
      <c r="U120" s="40">
        <v>-27.719275577664405</v>
      </c>
      <c r="V120" s="40">
        <v>13.738918605061546</v>
      </c>
      <c r="W120" s="40">
        <v>14.248520030437925</v>
      </c>
      <c r="X120" s="40">
        <v>1.59874</v>
      </c>
      <c r="Y120" s="40">
        <v>0.75863760000000002</v>
      </c>
      <c r="Z120" s="142">
        <v>41443</v>
      </c>
      <c r="AA120" s="40">
        <v>24621.372987260002</v>
      </c>
      <c r="AB120" s="40" t="s">
        <v>12454</v>
      </c>
      <c r="AC120" s="40" t="s">
        <v>13169</v>
      </c>
      <c r="AD120" s="42" t="s">
        <v>8237</v>
      </c>
      <c r="AE120" s="42" t="s">
        <v>13170</v>
      </c>
      <c r="AF120" s="42" t="s">
        <v>13175</v>
      </c>
      <c r="AG120" s="42" t="s">
        <v>13172</v>
      </c>
      <c r="AH120" s="42" t="s">
        <v>13172</v>
      </c>
    </row>
    <row r="121" spans="1:34" s="133" customFormat="1" ht="42.75">
      <c r="A121" s="33" t="s">
        <v>12753</v>
      </c>
      <c r="B121" s="32" t="s">
        <v>13426</v>
      </c>
      <c r="C121" s="33" t="s">
        <v>12700</v>
      </c>
      <c r="D121" s="33" t="s">
        <v>13427</v>
      </c>
      <c r="E121" s="33" t="s">
        <v>12452</v>
      </c>
      <c r="F121" s="35" t="s">
        <v>117</v>
      </c>
      <c r="G121" s="36" t="s">
        <v>13104</v>
      </c>
      <c r="H121" s="117">
        <v>4</v>
      </c>
      <c r="I121" s="36" t="s">
        <v>12346</v>
      </c>
      <c r="J121" s="36" t="s">
        <v>12346</v>
      </c>
      <c r="K121" s="36" t="s">
        <v>12346</v>
      </c>
      <c r="L121" s="33" t="e">
        <v>#N/A</v>
      </c>
      <c r="M121" s="174">
        <v>7.4505197461063544</v>
      </c>
      <c r="N121" s="174">
        <v>39.632912789200844</v>
      </c>
      <c r="O121" s="174">
        <v>14.46860724565826</v>
      </c>
      <c r="P121" s="174">
        <v>4.1696719737653432</v>
      </c>
      <c r="Q121" s="175">
        <v>24.951972084999554</v>
      </c>
      <c r="R121" s="175">
        <v>-2.8658559684812235</v>
      </c>
      <c r="S121" s="33">
        <v>-0.96169005202568769</v>
      </c>
      <c r="T121" s="33">
        <v>-15.913624844988405</v>
      </c>
      <c r="U121" s="33">
        <v>-34.694034225733496</v>
      </c>
      <c r="V121" s="32">
        <v>14.164812897070449</v>
      </c>
      <c r="W121" s="32">
        <v>14.396297941670424</v>
      </c>
      <c r="X121" s="33">
        <v>0.54005899999999996</v>
      </c>
      <c r="Y121" s="33">
        <v>-5.8550429999999999E-3</v>
      </c>
      <c r="Z121" s="141">
        <v>30833</v>
      </c>
      <c r="AA121" s="33">
        <v>24621.372987260002</v>
      </c>
      <c r="AB121" s="33" t="s">
        <v>12454</v>
      </c>
      <c r="AC121" s="33" t="s">
        <v>13169</v>
      </c>
      <c r="AD121" s="126" t="s">
        <v>8237</v>
      </c>
      <c r="AE121" s="126" t="s">
        <v>13170</v>
      </c>
      <c r="AF121" s="126" t="s">
        <v>13175</v>
      </c>
      <c r="AG121" s="33" t="s">
        <v>13172</v>
      </c>
      <c r="AH121" s="33" t="s">
        <v>13172</v>
      </c>
    </row>
    <row r="122" spans="1:34" s="133" customFormat="1" ht="42.75">
      <c r="A122" s="40" t="s">
        <v>12753</v>
      </c>
      <c r="B122" s="39" t="s">
        <v>13428</v>
      </c>
      <c r="C122" s="39" t="s">
        <v>12595</v>
      </c>
      <c r="D122" s="40" t="s">
        <v>13429</v>
      </c>
      <c r="E122" s="40" t="s">
        <v>12454</v>
      </c>
      <c r="F122" s="41" t="s">
        <v>117</v>
      </c>
      <c r="G122" s="40" t="s">
        <v>54</v>
      </c>
      <c r="H122" s="42">
        <v>3</v>
      </c>
      <c r="I122" s="40" t="s">
        <v>12346</v>
      </c>
      <c r="J122" s="40" t="s">
        <v>12346</v>
      </c>
      <c r="K122" s="42" t="s">
        <v>12346</v>
      </c>
      <c r="L122" s="40" t="e">
        <v>#N/A</v>
      </c>
      <c r="M122" s="40">
        <v>6.1360698303231098</v>
      </c>
      <c r="N122" s="40">
        <v>53.160197742212254</v>
      </c>
      <c r="O122" s="40">
        <v>24.932029352249184</v>
      </c>
      <c r="P122" s="40">
        <v>15.245611594845787</v>
      </c>
      <c r="Q122" s="153">
        <v>33.432971671808055</v>
      </c>
      <c r="R122" s="153">
        <v>18.532382909463841</v>
      </c>
      <c r="S122" s="40">
        <v>23.627831195223671</v>
      </c>
      <c r="T122" s="40">
        <v>-23.274063903723164</v>
      </c>
      <c r="U122" s="40">
        <v>-24.793793810850474</v>
      </c>
      <c r="V122" s="40">
        <v>16.696154958638719</v>
      </c>
      <c r="W122" s="40">
        <v>16.004572518702936</v>
      </c>
      <c r="X122" s="40">
        <v>1.6029439999999999</v>
      </c>
      <c r="Y122" s="40">
        <v>0.98498540000000001</v>
      </c>
      <c r="Z122" s="142">
        <v>32259</v>
      </c>
      <c r="AA122" s="40">
        <v>96699.331858239995</v>
      </c>
      <c r="AB122" s="40" t="s">
        <v>12454</v>
      </c>
      <c r="AC122" s="40" t="s">
        <v>13169</v>
      </c>
      <c r="AD122" s="42" t="s">
        <v>8237</v>
      </c>
      <c r="AE122" s="42" t="s">
        <v>13170</v>
      </c>
      <c r="AF122" s="42" t="s">
        <v>13413</v>
      </c>
      <c r="AG122" s="42" t="s">
        <v>13172</v>
      </c>
      <c r="AH122" s="42" t="s">
        <v>13172</v>
      </c>
    </row>
    <row r="123" spans="1:34" s="133" customFormat="1" ht="42.75">
      <c r="A123" s="33" t="s">
        <v>12753</v>
      </c>
      <c r="B123" s="32" t="s">
        <v>13430</v>
      </c>
      <c r="C123" s="33" t="s">
        <v>12596</v>
      </c>
      <c r="D123" s="33" t="s">
        <v>13431</v>
      </c>
      <c r="E123" s="33" t="s">
        <v>12447</v>
      </c>
      <c r="F123" s="35" t="s">
        <v>117</v>
      </c>
      <c r="G123" s="36" t="s">
        <v>54</v>
      </c>
      <c r="H123" s="117">
        <v>3</v>
      </c>
      <c r="I123" s="36" t="s">
        <v>12346</v>
      </c>
      <c r="J123" s="36" t="s">
        <v>12346</v>
      </c>
      <c r="K123" s="36" t="s">
        <v>12346</v>
      </c>
      <c r="L123" s="33" t="e">
        <v>#N/A</v>
      </c>
      <c r="M123" s="151">
        <v>6.4264110319373069</v>
      </c>
      <c r="N123" s="151">
        <v>58.77237929900501</v>
      </c>
      <c r="O123" s="151">
        <v>30.21981718784248</v>
      </c>
      <c r="P123" s="151">
        <v>19.036748108666025</v>
      </c>
      <c r="Q123" s="152">
        <v>38.250740152144267</v>
      </c>
      <c r="R123" s="152">
        <v>23.59323470982315</v>
      </c>
      <c r="S123" s="33">
        <v>29.979776258863499</v>
      </c>
      <c r="T123" s="33">
        <v>-22.988327495820428</v>
      </c>
      <c r="U123" s="33">
        <v>-24.837647807623821</v>
      </c>
      <c r="V123" s="32">
        <v>16.771963309436348</v>
      </c>
      <c r="W123" s="32">
        <v>16.18813672059348</v>
      </c>
      <c r="X123" s="33">
        <v>1.6541699999999999</v>
      </c>
      <c r="Y123" s="33">
        <v>1.0023690000000001</v>
      </c>
      <c r="Z123" s="141">
        <v>41416</v>
      </c>
      <c r="AA123" s="33">
        <v>96699.331858239995</v>
      </c>
      <c r="AB123" s="33" t="s">
        <v>12454</v>
      </c>
      <c r="AC123" s="33" t="s">
        <v>13169</v>
      </c>
      <c r="AD123" s="126" t="s">
        <v>8237</v>
      </c>
      <c r="AE123" s="126" t="s">
        <v>13170</v>
      </c>
      <c r="AF123" s="126" t="s">
        <v>13175</v>
      </c>
      <c r="AG123" s="33" t="s">
        <v>13172</v>
      </c>
      <c r="AH123" s="33" t="s">
        <v>13172</v>
      </c>
    </row>
    <row r="124" spans="1:34" s="133" customFormat="1" ht="42.75">
      <c r="A124" s="40" t="s">
        <v>12753</v>
      </c>
      <c r="B124" s="39" t="s">
        <v>13432</v>
      </c>
      <c r="C124" s="39" t="s">
        <v>12701</v>
      </c>
      <c r="D124" s="40" t="s">
        <v>13433</v>
      </c>
      <c r="E124" s="40" t="s">
        <v>12452</v>
      </c>
      <c r="F124" s="41" t="s">
        <v>117</v>
      </c>
      <c r="G124" s="40" t="s">
        <v>54</v>
      </c>
      <c r="H124" s="42">
        <v>3</v>
      </c>
      <c r="I124" s="40" t="s">
        <v>12346</v>
      </c>
      <c r="J124" s="40" t="s">
        <v>12346</v>
      </c>
      <c r="K124" s="42" t="s">
        <v>12346</v>
      </c>
      <c r="L124" s="40" t="e">
        <v>#N/A</v>
      </c>
      <c r="M124" s="40">
        <v>7.3092476221213953</v>
      </c>
      <c r="N124" s="40">
        <v>39.102721858541869</v>
      </c>
      <c r="O124" s="40">
        <v>16.728572319913138</v>
      </c>
      <c r="P124" s="40">
        <v>8.158702132311868</v>
      </c>
      <c r="Q124" s="153">
        <v>24.877071571662523</v>
      </c>
      <c r="R124" s="153">
        <v>9.2497168742924138</v>
      </c>
      <c r="S124" s="40">
        <v>8.7503028834504004</v>
      </c>
      <c r="T124" s="40">
        <v>-17.393767705382089</v>
      </c>
      <c r="U124" s="40">
        <v>-30.379324903890993</v>
      </c>
      <c r="V124" s="40">
        <v>16.214727096414087</v>
      </c>
      <c r="W124" s="40">
        <v>15.523142858648864</v>
      </c>
      <c r="X124" s="40">
        <v>0.81470629999999999</v>
      </c>
      <c r="Y124" s="40">
        <v>0.31180600000000003</v>
      </c>
      <c r="Z124" s="142">
        <v>39139</v>
      </c>
      <c r="AA124" s="40">
        <v>96699.331858239995</v>
      </c>
      <c r="AB124" s="40" t="s">
        <v>12454</v>
      </c>
      <c r="AC124" s="40" t="s">
        <v>13169</v>
      </c>
      <c r="AD124" s="42" t="s">
        <v>8237</v>
      </c>
      <c r="AE124" s="42" t="s">
        <v>13170</v>
      </c>
      <c r="AF124" s="42" t="s">
        <v>13175</v>
      </c>
      <c r="AG124" s="42" t="s">
        <v>13172</v>
      </c>
      <c r="AH124" s="42" t="s">
        <v>13172</v>
      </c>
    </row>
    <row r="125" spans="1:34" s="133" customFormat="1" ht="42.75">
      <c r="A125" s="33" t="s">
        <v>12753</v>
      </c>
      <c r="B125" s="32" t="s">
        <v>13434</v>
      </c>
      <c r="C125" s="33" t="s">
        <v>12702</v>
      </c>
      <c r="D125" s="33" t="s">
        <v>13433</v>
      </c>
      <c r="E125" s="33" t="s">
        <v>12447</v>
      </c>
      <c r="F125" s="35" t="s">
        <v>117</v>
      </c>
      <c r="G125" s="36" t="s">
        <v>54</v>
      </c>
      <c r="H125" s="117">
        <v>3</v>
      </c>
      <c r="I125" s="36" t="s">
        <v>12346</v>
      </c>
      <c r="J125" s="36" t="s">
        <v>12346</v>
      </c>
      <c r="K125" s="36" t="s">
        <v>12346</v>
      </c>
      <c r="L125" s="33" t="e">
        <v>#N/A</v>
      </c>
      <c r="M125" s="174">
        <v>6.33599166576857</v>
      </c>
      <c r="N125" s="174">
        <v>38.251005622142941</v>
      </c>
      <c r="O125" s="174">
        <v>19.660876485997257</v>
      </c>
      <c r="P125" s="174">
        <v>6.934124363050298</v>
      </c>
      <c r="Q125" s="175">
        <v>34.413070855703751</v>
      </c>
      <c r="R125" s="175">
        <v>8.4596022617883904</v>
      </c>
      <c r="S125" s="33">
        <v>15.222866891451536</v>
      </c>
      <c r="T125" s="33">
        <v>-17.020568215448286</v>
      </c>
      <c r="U125" s="33">
        <v>-42.191908485286042</v>
      </c>
      <c r="V125" s="32">
        <v>17.66965313495885</v>
      </c>
      <c r="W125" s="32">
        <v>18.192135802729762</v>
      </c>
      <c r="X125" s="33">
        <v>0.94203899999999996</v>
      </c>
      <c r="Y125" s="33">
        <v>0.2497962</v>
      </c>
      <c r="Z125" s="141">
        <v>41353</v>
      </c>
      <c r="AA125" s="33">
        <v>96699.331858239995</v>
      </c>
      <c r="AB125" s="33" t="s">
        <v>12454</v>
      </c>
      <c r="AC125" s="33" t="s">
        <v>13169</v>
      </c>
      <c r="AD125" s="126" t="s">
        <v>8237</v>
      </c>
      <c r="AE125" s="126" t="s">
        <v>13170</v>
      </c>
      <c r="AF125" s="126" t="s">
        <v>13175</v>
      </c>
      <c r="AG125" s="33" t="s">
        <v>13172</v>
      </c>
      <c r="AH125" s="33" t="s">
        <v>13172</v>
      </c>
    </row>
    <row r="126" spans="1:34" s="133" customFormat="1" ht="42.75">
      <c r="A126" s="40" t="s">
        <v>12440</v>
      </c>
      <c r="B126" s="39" t="s">
        <v>13435</v>
      </c>
      <c r="C126" s="39" t="s">
        <v>12813</v>
      </c>
      <c r="D126" s="40" t="s">
        <v>13436</v>
      </c>
      <c r="E126" s="40" t="s">
        <v>12454</v>
      </c>
      <c r="F126" s="41" t="s">
        <v>117</v>
      </c>
      <c r="G126" s="40" t="s">
        <v>54</v>
      </c>
      <c r="H126" s="42">
        <v>3</v>
      </c>
      <c r="I126" s="40" t="s">
        <v>12346</v>
      </c>
      <c r="J126" s="40" t="s">
        <v>12346</v>
      </c>
      <c r="K126" s="42" t="s">
        <v>12346</v>
      </c>
      <c r="L126" s="40" t="e">
        <v>#N/A</v>
      </c>
      <c r="M126" s="40">
        <v>6.4965197215777204</v>
      </c>
      <c r="N126" s="40">
        <v>32.238547968885058</v>
      </c>
      <c r="O126" s="40">
        <v>15.874409743263396</v>
      </c>
      <c r="P126" s="40">
        <v>11.954318236003303</v>
      </c>
      <c r="Q126" s="153">
        <v>14.973110670818123</v>
      </c>
      <c r="R126" s="153">
        <v>17.032601463739304</v>
      </c>
      <c r="S126" s="40">
        <v>15.17822920659253</v>
      </c>
      <c r="T126" s="40">
        <v>-21.736799785580263</v>
      </c>
      <c r="U126" s="40">
        <v>-21.736799785580285</v>
      </c>
      <c r="V126" s="40">
        <v>13.277409562135158</v>
      </c>
      <c r="W126" s="40">
        <v>13.445597187931108</v>
      </c>
      <c r="X126" s="40">
        <v>1.2221869999999999</v>
      </c>
      <c r="Y126" s="40">
        <v>0.87614990000000004</v>
      </c>
      <c r="Z126" s="142">
        <v>34593</v>
      </c>
      <c r="AA126" s="40">
        <v>49568.408178999998</v>
      </c>
      <c r="AB126" s="40" t="s">
        <v>12454</v>
      </c>
      <c r="AC126" s="40" t="s">
        <v>13169</v>
      </c>
      <c r="AD126" s="42" t="s">
        <v>8237</v>
      </c>
      <c r="AE126" s="42" t="s">
        <v>13170</v>
      </c>
      <c r="AF126" s="42" t="s">
        <v>13413</v>
      </c>
      <c r="AG126" s="42" t="s">
        <v>13172</v>
      </c>
      <c r="AH126" s="42" t="s">
        <v>13172</v>
      </c>
    </row>
    <row r="127" spans="1:34" s="133" customFormat="1" ht="28.5">
      <c r="A127" s="33" t="s">
        <v>12981</v>
      </c>
      <c r="B127" s="32" t="s">
        <v>13437</v>
      </c>
      <c r="C127" s="33" t="s">
        <v>12936</v>
      </c>
      <c r="D127" s="33" t="s">
        <v>13438</v>
      </c>
      <c r="E127" s="33" t="s">
        <v>12454</v>
      </c>
      <c r="F127" s="35" t="s">
        <v>117</v>
      </c>
      <c r="G127" s="36" t="s">
        <v>54</v>
      </c>
      <c r="H127" s="117">
        <v>3</v>
      </c>
      <c r="I127" s="36" t="s">
        <v>12346</v>
      </c>
      <c r="J127" s="36" t="s">
        <v>12346</v>
      </c>
      <c r="K127" s="36" t="s">
        <v>12551</v>
      </c>
      <c r="L127" s="33" t="e">
        <v>#N/A</v>
      </c>
      <c r="M127" s="151">
        <v>1.4214779476194872</v>
      </c>
      <c r="N127" s="151">
        <v>27.737584304107664</v>
      </c>
      <c r="O127" s="151">
        <v>22.397280366094762</v>
      </c>
      <c r="P127" s="151">
        <v>12.023359504815211</v>
      </c>
      <c r="Q127" s="152">
        <v>23.274581209031521</v>
      </c>
      <c r="R127" s="152">
        <v>29.775228415014542</v>
      </c>
      <c r="S127" s="33">
        <v>25.168856402664709</v>
      </c>
      <c r="T127" s="33">
        <v>-21.664165752871245</v>
      </c>
      <c r="U127" s="33">
        <v>-33.839568801521757</v>
      </c>
      <c r="V127" s="32">
        <v>16.241497474206803</v>
      </c>
      <c r="W127" s="32">
        <v>17.93729657345817</v>
      </c>
      <c r="X127" s="33">
        <v>1.556406</v>
      </c>
      <c r="Y127" s="33">
        <v>0.75236020000000003</v>
      </c>
      <c r="Z127" s="141">
        <v>25421</v>
      </c>
      <c r="AA127" s="33">
        <v>79581.286830437297</v>
      </c>
      <c r="AB127" s="33" t="s">
        <v>12454</v>
      </c>
      <c r="AC127" s="33" t="s">
        <v>13169</v>
      </c>
      <c r="AD127" s="126" t="s">
        <v>8237</v>
      </c>
      <c r="AE127" s="126" t="s">
        <v>13170</v>
      </c>
      <c r="AF127" s="126" t="s">
        <v>13413</v>
      </c>
      <c r="AG127" s="33" t="s">
        <v>13172</v>
      </c>
      <c r="AH127" s="33" t="s">
        <v>13172</v>
      </c>
    </row>
    <row r="128" spans="1:34" s="133" customFormat="1" ht="42.75">
      <c r="A128" s="40" t="s">
        <v>13072</v>
      </c>
      <c r="B128" s="39" t="s">
        <v>13439</v>
      </c>
      <c r="C128" s="39" t="s">
        <v>13067</v>
      </c>
      <c r="D128" s="40" t="s">
        <v>13440</v>
      </c>
      <c r="E128" s="40" t="s">
        <v>12447</v>
      </c>
      <c r="F128" s="41" t="s">
        <v>117</v>
      </c>
      <c r="G128" s="40" t="s">
        <v>54</v>
      </c>
      <c r="H128" s="42">
        <v>2</v>
      </c>
      <c r="I128" s="40" t="s">
        <v>12346</v>
      </c>
      <c r="J128" s="40" t="s">
        <v>12346</v>
      </c>
      <c r="K128" s="42" t="s">
        <v>12551</v>
      </c>
      <c r="L128" s="40" t="e">
        <v>#N/A</v>
      </c>
      <c r="M128" s="40">
        <v>6.3618290258449672</v>
      </c>
      <c r="N128" s="40">
        <v>23.556581986143122</v>
      </c>
      <c r="O128" s="40">
        <v>17.895931792214203</v>
      </c>
      <c r="P128" s="40">
        <v>8.0515826406963864</v>
      </c>
      <c r="Q128" s="153">
        <v>22.93497363796131</v>
      </c>
      <c r="R128" s="153">
        <v>9.1296121097445884</v>
      </c>
      <c r="S128" s="40">
        <v>20.635805911879814</v>
      </c>
      <c r="T128" s="40">
        <v>-20.629370629370602</v>
      </c>
      <c r="U128" s="40">
        <v>-34.926624737945488</v>
      </c>
      <c r="V128" s="40">
        <v>15.729452746634346</v>
      </c>
      <c r="W128" s="40">
        <v>16.745115458049344</v>
      </c>
      <c r="X128" s="40">
        <v>0.84042640000000002</v>
      </c>
      <c r="Y128" s="40">
        <v>0.26503470000000001</v>
      </c>
      <c r="Z128" s="142" t="s">
        <v>13078</v>
      </c>
      <c r="AA128" s="40">
        <v>6604.1935948299997</v>
      </c>
      <c r="AB128" s="40" t="s">
        <v>12454</v>
      </c>
      <c r="AC128" s="40" t="s">
        <v>13169</v>
      </c>
      <c r="AD128" s="42" t="s">
        <v>8237</v>
      </c>
      <c r="AE128" s="42" t="s">
        <v>13170</v>
      </c>
      <c r="AF128" s="42" t="s">
        <v>13441</v>
      </c>
      <c r="AG128" s="42" t="s">
        <v>13172</v>
      </c>
      <c r="AH128" s="42" t="s">
        <v>13172</v>
      </c>
    </row>
    <row r="129" spans="1:34" s="133" customFormat="1" ht="28.5">
      <c r="A129" s="33" t="s">
        <v>12436</v>
      </c>
      <c r="B129" s="32" t="s">
        <v>13442</v>
      </c>
      <c r="C129" s="33" t="s">
        <v>12351</v>
      </c>
      <c r="D129" s="33" t="s">
        <v>13443</v>
      </c>
      <c r="E129" s="33" t="s">
        <v>12447</v>
      </c>
      <c r="F129" s="35" t="s">
        <v>117</v>
      </c>
      <c r="G129" s="36" t="s">
        <v>52</v>
      </c>
      <c r="H129" s="117">
        <v>4</v>
      </c>
      <c r="I129" s="36" t="s">
        <v>12346</v>
      </c>
      <c r="J129" s="36" t="s">
        <v>12346</v>
      </c>
      <c r="K129" s="36" t="s">
        <v>12551</v>
      </c>
      <c r="L129" s="33" t="e">
        <v>#N/A</v>
      </c>
      <c r="M129" s="174">
        <v>8.1120990095292722</v>
      </c>
      <c r="N129" s="174">
        <v>71.428571428571303</v>
      </c>
      <c r="O129" s="174">
        <v>16.686376845617534</v>
      </c>
      <c r="P129" s="174">
        <v>-3.1792551440765093</v>
      </c>
      <c r="Q129" s="175">
        <v>45.534791333076164</v>
      </c>
      <c r="R129" s="175">
        <v>10.107372474788701</v>
      </c>
      <c r="S129" s="33">
        <v>-23.904955320877363</v>
      </c>
      <c r="T129" s="33">
        <v>-27.563883858663797</v>
      </c>
      <c r="U129" s="33">
        <v>-59.351497299950928</v>
      </c>
      <c r="V129" s="32">
        <v>23.159379979161763</v>
      </c>
      <c r="W129" s="32">
        <v>23.384054112035273</v>
      </c>
      <c r="X129" s="33">
        <v>0.3785422</v>
      </c>
      <c r="Y129" s="33">
        <v>-0.1817868</v>
      </c>
      <c r="Z129" s="141">
        <v>39903</v>
      </c>
      <c r="AA129" s="33">
        <v>3174.5167572</v>
      </c>
      <c r="AB129" s="33" t="s">
        <v>12447</v>
      </c>
      <c r="AC129" s="33" t="s">
        <v>13169</v>
      </c>
      <c r="AD129" s="126" t="s">
        <v>8237</v>
      </c>
      <c r="AE129" s="126" t="s">
        <v>13170</v>
      </c>
      <c r="AF129" s="126" t="s">
        <v>13175</v>
      </c>
      <c r="AG129" s="33" t="s">
        <v>13172</v>
      </c>
      <c r="AH129" s="33" t="s">
        <v>13172</v>
      </c>
    </row>
    <row r="130" spans="1:34" s="133" customFormat="1" ht="28.5">
      <c r="A130" s="40" t="s">
        <v>12436</v>
      </c>
      <c r="B130" s="39" t="s">
        <v>13444</v>
      </c>
      <c r="C130" s="39" t="s">
        <v>12352</v>
      </c>
      <c r="D130" s="40" t="s">
        <v>13445</v>
      </c>
      <c r="E130" s="40" t="s">
        <v>12448</v>
      </c>
      <c r="F130" s="41" t="s">
        <v>117</v>
      </c>
      <c r="G130" s="40" t="s">
        <v>52</v>
      </c>
      <c r="H130" s="42">
        <v>4</v>
      </c>
      <c r="I130" s="40" t="s">
        <v>12346</v>
      </c>
      <c r="J130" s="40" t="s">
        <v>12346</v>
      </c>
      <c r="K130" s="42" t="s">
        <v>12551</v>
      </c>
      <c r="L130" s="40" t="e">
        <v>#N/A</v>
      </c>
      <c r="M130" s="40">
        <v>8.0641728636170704</v>
      </c>
      <c r="N130" s="40">
        <v>71.207703597921252</v>
      </c>
      <c r="O130" s="40">
        <v>16.684679719573815</v>
      </c>
      <c r="P130" s="40">
        <v>-3.004267515056791</v>
      </c>
      <c r="Q130" s="153">
        <v>45.659991826726596</v>
      </c>
      <c r="R130" s="153">
        <v>9.4250665735364336</v>
      </c>
      <c r="S130" s="40">
        <v>-23.937245313773481</v>
      </c>
      <c r="T130" s="40">
        <v>-27.40251063680158</v>
      </c>
      <c r="U130" s="40">
        <v>-59.076313181367787</v>
      </c>
      <c r="V130" s="40">
        <v>22.785303378577563</v>
      </c>
      <c r="W130" s="40">
        <v>23.118504253763849</v>
      </c>
      <c r="X130" s="40">
        <v>0.41565780000000002</v>
      </c>
      <c r="Y130" s="40">
        <v>-0.1477337</v>
      </c>
      <c r="Z130" s="142">
        <v>43761</v>
      </c>
      <c r="AA130" s="40">
        <v>3174.5167572</v>
      </c>
      <c r="AB130" s="40" t="s">
        <v>12447</v>
      </c>
      <c r="AC130" s="40" t="s">
        <v>13169</v>
      </c>
      <c r="AD130" s="42" t="s">
        <v>8237</v>
      </c>
      <c r="AE130" s="42" t="s">
        <v>13170</v>
      </c>
      <c r="AF130" s="42" t="s">
        <v>13203</v>
      </c>
      <c r="AG130" s="42" t="s">
        <v>13172</v>
      </c>
      <c r="AH130" s="42" t="s">
        <v>13172</v>
      </c>
    </row>
    <row r="131" spans="1:34" s="133" customFormat="1" ht="28.5">
      <c r="A131" s="33" t="s">
        <v>12438</v>
      </c>
      <c r="B131" s="32" t="s">
        <v>13446</v>
      </c>
      <c r="C131" s="33" t="s">
        <v>12354</v>
      </c>
      <c r="D131" s="33" t="s">
        <v>13447</v>
      </c>
      <c r="E131" s="33" t="s">
        <v>12447</v>
      </c>
      <c r="F131" s="35" t="s">
        <v>117</v>
      </c>
      <c r="G131" s="36" t="s">
        <v>52</v>
      </c>
      <c r="H131" s="117">
        <v>4</v>
      </c>
      <c r="I131" s="36" t="s">
        <v>12346</v>
      </c>
      <c r="J131" s="36" t="s">
        <v>12346</v>
      </c>
      <c r="K131" s="36" t="s">
        <v>12551</v>
      </c>
      <c r="L131" s="33" t="e">
        <v>#N/A</v>
      </c>
      <c r="M131" s="174">
        <v>-3.7481209286788442</v>
      </c>
      <c r="N131" s="174">
        <v>3.7603353403819151</v>
      </c>
      <c r="O131" s="174">
        <v>7.4271256799439689</v>
      </c>
      <c r="P131" s="174">
        <v>-8.3735386881268461</v>
      </c>
      <c r="Q131" s="175">
        <v>33.852213536079809</v>
      </c>
      <c r="R131" s="175">
        <v>9.7858116321041457</v>
      </c>
      <c r="S131" s="33">
        <v>-15.303432101414781</v>
      </c>
      <c r="T131" s="33">
        <v>-24.171630318059933</v>
      </c>
      <c r="U131" s="33">
        <v>-60.429588126390257</v>
      </c>
      <c r="V131" s="32">
        <v>21.741282250927096</v>
      </c>
      <c r="W131" s="32">
        <v>28.320455711364684</v>
      </c>
      <c r="X131" s="33">
        <v>0.16496440000000001</v>
      </c>
      <c r="Y131" s="33">
        <v>-0.2776614</v>
      </c>
      <c r="Z131" s="141">
        <v>42797</v>
      </c>
      <c r="AA131" s="33">
        <v>50.073514860000003</v>
      </c>
      <c r="AB131" s="33" t="s">
        <v>12447</v>
      </c>
      <c r="AC131" s="33" t="s">
        <v>13169</v>
      </c>
      <c r="AD131" s="126" t="s">
        <v>8237</v>
      </c>
      <c r="AE131" s="126" t="s">
        <v>13180</v>
      </c>
      <c r="AF131" s="126" t="s">
        <v>13181</v>
      </c>
      <c r="AG131" s="33" t="s">
        <v>13181</v>
      </c>
      <c r="AH131" s="33" t="s">
        <v>13181</v>
      </c>
    </row>
    <row r="132" spans="1:34" s="133" customFormat="1" ht="28.5">
      <c r="A132" s="40" t="s">
        <v>12436</v>
      </c>
      <c r="B132" s="39" t="s">
        <v>13448</v>
      </c>
      <c r="C132" s="39" t="s">
        <v>12355</v>
      </c>
      <c r="D132" s="40" t="s">
        <v>13449</v>
      </c>
      <c r="E132" s="40" t="s">
        <v>12450</v>
      </c>
      <c r="F132" s="41" t="s">
        <v>381</v>
      </c>
      <c r="G132" s="40" t="s">
        <v>13121</v>
      </c>
      <c r="H132" s="42">
        <v>4</v>
      </c>
      <c r="I132" s="40" t="s">
        <v>12346</v>
      </c>
      <c r="J132" s="40" t="s">
        <v>12346</v>
      </c>
      <c r="K132" s="42" t="s">
        <v>12346</v>
      </c>
      <c r="L132" s="40">
        <v>7.0224283580353652E-2</v>
      </c>
      <c r="M132" s="40">
        <v>3.5302658859664993</v>
      </c>
      <c r="N132" s="40">
        <v>17.334144271997907</v>
      </c>
      <c r="O132" s="40">
        <v>11.669459724797914</v>
      </c>
      <c r="P132" s="40">
        <v>4.3238996139345787</v>
      </c>
      <c r="Q132" s="153">
        <v>9.2922007641535576</v>
      </c>
      <c r="R132" s="153">
        <v>9.5738997051316499</v>
      </c>
      <c r="S132" s="40">
        <v>14.676494550776464</v>
      </c>
      <c r="T132" s="40">
        <v>-10.864548567393339</v>
      </c>
      <c r="U132" s="40">
        <v>-25.441396514510949</v>
      </c>
      <c r="V132" s="40">
        <v>9.0078257084794657</v>
      </c>
      <c r="W132" s="40">
        <v>10.918690248088115</v>
      </c>
      <c r="X132" s="40">
        <v>0.82584150000000001</v>
      </c>
      <c r="Y132" s="40">
        <v>0.1088943</v>
      </c>
      <c r="Z132" s="142">
        <v>41197</v>
      </c>
      <c r="AA132" s="40">
        <v>58529.084940580004</v>
      </c>
      <c r="AB132" s="40" t="s">
        <v>12447</v>
      </c>
      <c r="AC132" s="40" t="s">
        <v>13169</v>
      </c>
      <c r="AD132" s="42" t="s">
        <v>8237</v>
      </c>
      <c r="AE132" s="42" t="s">
        <v>13170</v>
      </c>
      <c r="AF132" s="42" t="s">
        <v>13196</v>
      </c>
      <c r="AG132" s="42" t="s">
        <v>13172</v>
      </c>
      <c r="AH132" s="42" t="s">
        <v>13172</v>
      </c>
    </row>
    <row r="133" spans="1:34" s="133" customFormat="1" ht="28.5">
      <c r="A133" s="33" t="s">
        <v>12436</v>
      </c>
      <c r="B133" s="32" t="s">
        <v>13450</v>
      </c>
      <c r="C133" s="33" t="s">
        <v>12356</v>
      </c>
      <c r="D133" s="33" t="s">
        <v>13451</v>
      </c>
      <c r="E133" s="33" t="s">
        <v>12451</v>
      </c>
      <c r="F133" s="35" t="s">
        <v>381</v>
      </c>
      <c r="G133" s="36" t="s">
        <v>13121</v>
      </c>
      <c r="H133" s="117">
        <v>4</v>
      </c>
      <c r="I133" s="36" t="s">
        <v>12346</v>
      </c>
      <c r="J133" s="36" t="s">
        <v>12346</v>
      </c>
      <c r="K133" s="36" t="s">
        <v>12346</v>
      </c>
      <c r="L133" s="33">
        <v>5.8979127851564526E-2</v>
      </c>
      <c r="M133" s="151">
        <v>3.3627706920302813</v>
      </c>
      <c r="N133" s="151">
        <v>15.96929629938999</v>
      </c>
      <c r="O133" s="151">
        <v>11.456808517608152</v>
      </c>
      <c r="P133" s="151">
        <v>4.5673947829687256</v>
      </c>
      <c r="Q133" s="152">
        <v>8.3741815010449869</v>
      </c>
      <c r="R133" s="152">
        <v>9.9831070959884638</v>
      </c>
      <c r="S133" s="33">
        <v>15.684207370341241</v>
      </c>
      <c r="T133" s="33">
        <v>-10.801450881611597</v>
      </c>
      <c r="U133" s="33">
        <v>-24.730020598285495</v>
      </c>
      <c r="V133" s="32">
        <v>8.9738043683929192</v>
      </c>
      <c r="W133" s="32">
        <v>10.837506360598711</v>
      </c>
      <c r="X133" s="33">
        <v>0.84682820000000003</v>
      </c>
      <c r="Y133" s="33">
        <v>0.1279245</v>
      </c>
      <c r="Z133" s="141">
        <v>41396</v>
      </c>
      <c r="AA133" s="33">
        <v>58529.084940580004</v>
      </c>
      <c r="AB133" s="33" t="s">
        <v>12447</v>
      </c>
      <c r="AC133" s="33" t="s">
        <v>13169</v>
      </c>
      <c r="AD133" s="126" t="s">
        <v>8237</v>
      </c>
      <c r="AE133" s="126" t="s">
        <v>13170</v>
      </c>
      <c r="AF133" s="126" t="s">
        <v>13198</v>
      </c>
      <c r="AG133" s="33" t="s">
        <v>13172</v>
      </c>
      <c r="AH133" s="33" t="s">
        <v>13172</v>
      </c>
    </row>
    <row r="134" spans="1:34" s="133" customFormat="1" ht="28.5">
      <c r="A134" s="40" t="s">
        <v>12436</v>
      </c>
      <c r="B134" s="39" t="s">
        <v>13452</v>
      </c>
      <c r="C134" s="39" t="s">
        <v>12357</v>
      </c>
      <c r="D134" s="40" t="s">
        <v>13453</v>
      </c>
      <c r="E134" s="40" t="s">
        <v>12452</v>
      </c>
      <c r="F134" s="41" t="s">
        <v>381</v>
      </c>
      <c r="G134" s="40" t="s">
        <v>13121</v>
      </c>
      <c r="H134" s="42">
        <v>4</v>
      </c>
      <c r="I134" s="40" t="s">
        <v>12346</v>
      </c>
      <c r="J134" s="40" t="s">
        <v>12346</v>
      </c>
      <c r="K134" s="42" t="s">
        <v>12346</v>
      </c>
      <c r="L134" s="40">
        <v>6.9524053682444575E-2</v>
      </c>
      <c r="M134" s="40">
        <v>3.4893747190093194</v>
      </c>
      <c r="N134" s="40">
        <v>17.830119535105538</v>
      </c>
      <c r="O134" s="40">
        <v>12.521559427642659</v>
      </c>
      <c r="P134" s="40">
        <v>5.0353690818210062</v>
      </c>
      <c r="Q134" s="153">
        <v>10.161932709601906</v>
      </c>
      <c r="R134" s="153">
        <v>10.375763059851263</v>
      </c>
      <c r="S134" s="40">
        <v>15.773916649159126</v>
      </c>
      <c r="T134" s="40">
        <v>-10.61671996301633</v>
      </c>
      <c r="U134" s="40">
        <v>-24.896689512028082</v>
      </c>
      <c r="V134" s="40">
        <v>8.9631729204760777</v>
      </c>
      <c r="W134" s="40">
        <v>10.855286936267438</v>
      </c>
      <c r="X134" s="40">
        <v>0.86637649999999999</v>
      </c>
      <c r="Y134" s="40">
        <v>0.1372903</v>
      </c>
      <c r="Z134" s="142">
        <v>41396</v>
      </c>
      <c r="AA134" s="40">
        <v>58529.084940580004</v>
      </c>
      <c r="AB134" s="40" t="s">
        <v>12447</v>
      </c>
      <c r="AC134" s="40" t="s">
        <v>13169</v>
      </c>
      <c r="AD134" s="42" t="s">
        <v>8237</v>
      </c>
      <c r="AE134" s="42" t="s">
        <v>13170</v>
      </c>
      <c r="AF134" s="42" t="s">
        <v>13352</v>
      </c>
      <c r="AG134" s="42" t="s">
        <v>13172</v>
      </c>
      <c r="AH134" s="42" t="s">
        <v>13172</v>
      </c>
    </row>
    <row r="135" spans="1:34" s="133" customFormat="1" ht="28.5">
      <c r="A135" s="33" t="s">
        <v>12436</v>
      </c>
      <c r="B135" s="32" t="s">
        <v>13454</v>
      </c>
      <c r="C135" s="33" t="s">
        <v>12358</v>
      </c>
      <c r="D135" s="33" t="s">
        <v>13455</v>
      </c>
      <c r="E135" s="33" t="s">
        <v>12449</v>
      </c>
      <c r="F135" s="35" t="s">
        <v>381</v>
      </c>
      <c r="G135" s="36" t="s">
        <v>13121</v>
      </c>
      <c r="H135" s="117">
        <v>4</v>
      </c>
      <c r="I135" s="36" t="s">
        <v>12346</v>
      </c>
      <c r="J135" s="36" t="s">
        <v>12346</v>
      </c>
      <c r="K135" s="36" t="s">
        <v>12346</v>
      </c>
      <c r="L135" s="33">
        <v>5.3859963801511451E-2</v>
      </c>
      <c r="M135" s="174">
        <v>3.2670788743792922</v>
      </c>
      <c r="N135" s="174">
        <v>14.879526957979937</v>
      </c>
      <c r="O135" s="174">
        <v>9.7951133416514189</v>
      </c>
      <c r="P135" s="174">
        <v>3.9369851096519026</v>
      </c>
      <c r="Q135" s="175">
        <v>7.5535152651698523</v>
      </c>
      <c r="R135" s="175">
        <v>7.6079779984540963</v>
      </c>
      <c r="S135" s="33">
        <v>13.106879959503658</v>
      </c>
      <c r="T135" s="33">
        <v>-10.818933589210689</v>
      </c>
      <c r="U135" s="33">
        <v>-23.477080175481291</v>
      </c>
      <c r="V135" s="32">
        <v>8.9073223243341602</v>
      </c>
      <c r="W135" s="32">
        <v>10.68242637933141</v>
      </c>
      <c r="X135" s="33">
        <v>0.87587740000000003</v>
      </c>
      <c r="Y135" s="33">
        <v>0.16523489999999999</v>
      </c>
      <c r="Z135" s="141">
        <v>41439</v>
      </c>
      <c r="AA135" s="33">
        <v>58529.084940580004</v>
      </c>
      <c r="AB135" s="33" t="s">
        <v>12447</v>
      </c>
      <c r="AC135" s="33" t="s">
        <v>13169</v>
      </c>
      <c r="AD135" s="126" t="s">
        <v>8237</v>
      </c>
      <c r="AE135" s="126" t="s">
        <v>13170</v>
      </c>
      <c r="AF135" s="126" t="s">
        <v>13171</v>
      </c>
      <c r="AG135" s="33" t="s">
        <v>13172</v>
      </c>
      <c r="AH135" s="33" t="s">
        <v>13172</v>
      </c>
    </row>
    <row r="136" spans="1:34" s="133" customFormat="1" ht="28.5">
      <c r="A136" s="40" t="s">
        <v>12436</v>
      </c>
      <c r="B136" s="39" t="s">
        <v>13456</v>
      </c>
      <c r="C136" s="39" t="s">
        <v>12359</v>
      </c>
      <c r="D136" s="40" t="s">
        <v>13457</v>
      </c>
      <c r="E136" s="40" t="s">
        <v>12448</v>
      </c>
      <c r="F136" s="41" t="s">
        <v>381</v>
      </c>
      <c r="G136" s="40" t="s">
        <v>13121</v>
      </c>
      <c r="H136" s="42">
        <v>4</v>
      </c>
      <c r="I136" s="40" t="s">
        <v>12346</v>
      </c>
      <c r="J136" s="40" t="s">
        <v>12346</v>
      </c>
      <c r="K136" s="42" t="s">
        <v>12346</v>
      </c>
      <c r="L136" s="40">
        <v>7.4716288678580711E-2</v>
      </c>
      <c r="M136" s="40">
        <v>3.4279257258130968</v>
      </c>
      <c r="N136" s="40">
        <v>17.895413320025998</v>
      </c>
      <c r="O136" s="40">
        <v>12.904353894873854</v>
      </c>
      <c r="P136" s="40">
        <v>5.8348156546690344</v>
      </c>
      <c r="Q136" s="153">
        <v>10.493815165375109</v>
      </c>
      <c r="R136" s="153">
        <v>10.045042911653823</v>
      </c>
      <c r="S136" s="40">
        <v>16.63713945922489</v>
      </c>
      <c r="T136" s="40">
        <v>-10.812071714033634</v>
      </c>
      <c r="U136" s="40">
        <v>-23.579118171026625</v>
      </c>
      <c r="V136" s="40">
        <v>9.1416798142049096</v>
      </c>
      <c r="W136" s="40">
        <v>10.92963002601522</v>
      </c>
      <c r="X136" s="40">
        <v>0.9752672</v>
      </c>
      <c r="Y136" s="40">
        <v>0.25861689999999998</v>
      </c>
      <c r="Z136" s="142">
        <v>41334</v>
      </c>
      <c r="AA136" s="40">
        <v>58529.084940580004</v>
      </c>
      <c r="AB136" s="40" t="s">
        <v>12447</v>
      </c>
      <c r="AC136" s="40" t="s">
        <v>13169</v>
      </c>
      <c r="AD136" s="42" t="s">
        <v>8237</v>
      </c>
      <c r="AE136" s="42" t="s">
        <v>13170</v>
      </c>
      <c r="AF136" s="42" t="s">
        <v>13203</v>
      </c>
      <c r="AG136" s="42" t="s">
        <v>13172</v>
      </c>
      <c r="AH136" s="42" t="s">
        <v>13172</v>
      </c>
    </row>
    <row r="137" spans="1:34" s="133" customFormat="1" ht="28.5">
      <c r="A137" s="33" t="s">
        <v>12436</v>
      </c>
      <c r="B137" s="32" t="s">
        <v>13458</v>
      </c>
      <c r="C137" s="33" t="s">
        <v>12360</v>
      </c>
      <c r="D137" s="33" t="s">
        <v>13459</v>
      </c>
      <c r="E137" s="33" t="s">
        <v>12447</v>
      </c>
      <c r="F137" s="35" t="s">
        <v>381</v>
      </c>
      <c r="G137" s="36" t="s">
        <v>13121</v>
      </c>
      <c r="H137" s="117">
        <v>4</v>
      </c>
      <c r="I137" s="36" t="s">
        <v>12346</v>
      </c>
      <c r="J137" s="36" t="s">
        <v>12346</v>
      </c>
      <c r="K137" s="36" t="s">
        <v>12346</v>
      </c>
      <c r="L137" s="33">
        <v>7.4755345734836151E-2</v>
      </c>
      <c r="M137" s="151">
        <v>3.4740729146839122</v>
      </c>
      <c r="N137" s="151">
        <v>18.033142696935766</v>
      </c>
      <c r="O137" s="151">
        <v>12.896158893093791</v>
      </c>
      <c r="P137" s="151">
        <v>5.6222086182165176</v>
      </c>
      <c r="Q137" s="152">
        <v>10.39356671791818</v>
      </c>
      <c r="R137" s="152">
        <v>10.731556191570668</v>
      </c>
      <c r="S137" s="33">
        <v>16.708342985456159</v>
      </c>
      <c r="T137" s="33">
        <v>-10.574043738187699</v>
      </c>
      <c r="U137" s="33">
        <v>-24.241226369769585</v>
      </c>
      <c r="V137" s="32">
        <v>9.0083582201064321</v>
      </c>
      <c r="W137" s="32">
        <v>10.864300983635133</v>
      </c>
      <c r="X137" s="33">
        <v>0.8960496</v>
      </c>
      <c r="Y137" s="33">
        <v>0.17720920000000001</v>
      </c>
      <c r="Z137" s="141">
        <v>41198</v>
      </c>
      <c r="AA137" s="33">
        <v>58529.084940580004</v>
      </c>
      <c r="AB137" s="33" t="s">
        <v>12447</v>
      </c>
      <c r="AC137" s="33" t="s">
        <v>13169</v>
      </c>
      <c r="AD137" s="126" t="s">
        <v>8237</v>
      </c>
      <c r="AE137" s="126" t="s">
        <v>13170</v>
      </c>
      <c r="AF137" s="126" t="s">
        <v>13175</v>
      </c>
      <c r="AG137" s="33" t="s">
        <v>13172</v>
      </c>
      <c r="AH137" s="33" t="s">
        <v>13172</v>
      </c>
    </row>
    <row r="138" spans="1:34" s="133" customFormat="1" ht="28.5">
      <c r="A138" s="40" t="s">
        <v>12436</v>
      </c>
      <c r="B138" s="39" t="s">
        <v>13460</v>
      </c>
      <c r="C138" s="39" t="s">
        <v>12361</v>
      </c>
      <c r="D138" s="40" t="s">
        <v>13461</v>
      </c>
      <c r="E138" s="40" t="s">
        <v>12447</v>
      </c>
      <c r="F138" s="41" t="s">
        <v>381</v>
      </c>
      <c r="G138" s="40" t="s">
        <v>13121</v>
      </c>
      <c r="H138" s="42">
        <v>4</v>
      </c>
      <c r="I138" s="40" t="s">
        <v>12346</v>
      </c>
      <c r="J138" s="40" t="s">
        <v>12346</v>
      </c>
      <c r="K138" s="42" t="s">
        <v>12346</v>
      </c>
      <c r="L138" s="40">
        <v>3.67320161216435E-2</v>
      </c>
      <c r="M138" s="40">
        <v>3.4738681665157811</v>
      </c>
      <c r="N138" s="40">
        <v>18.033577892481254</v>
      </c>
      <c r="O138" s="40">
        <v>12.894637657316977</v>
      </c>
      <c r="P138" s="40">
        <v>5.6248437314709632</v>
      </c>
      <c r="Q138" s="153">
        <v>10.391784730131004</v>
      </c>
      <c r="R138" s="153">
        <v>10.72957383937565</v>
      </c>
      <c r="S138" s="40">
        <v>16.696169588141153</v>
      </c>
      <c r="T138" s="40">
        <v>-10.57370007333941</v>
      </c>
      <c r="U138" s="40">
        <v>-24.247301985909765</v>
      </c>
      <c r="V138" s="40">
        <v>9.0081112982422926</v>
      </c>
      <c r="W138" s="40">
        <v>10.844398013469405</v>
      </c>
      <c r="X138" s="40">
        <v>0.89595440000000004</v>
      </c>
      <c r="Y138" s="40">
        <v>0.17615839999999999</v>
      </c>
      <c r="Z138" s="142">
        <v>42781</v>
      </c>
      <c r="AA138" s="40">
        <v>58529.084940580004</v>
      </c>
      <c r="AB138" s="40" t="s">
        <v>12447</v>
      </c>
      <c r="AC138" s="40" t="s">
        <v>13169</v>
      </c>
      <c r="AD138" s="42" t="s">
        <v>8237</v>
      </c>
      <c r="AE138" s="42" t="s">
        <v>13170</v>
      </c>
      <c r="AF138" s="42" t="s">
        <v>13175</v>
      </c>
      <c r="AG138" s="42" t="s">
        <v>13172</v>
      </c>
      <c r="AH138" s="42" t="s">
        <v>13172</v>
      </c>
    </row>
    <row r="139" spans="1:34" s="133" customFormat="1" ht="28.5">
      <c r="A139" s="33" t="s">
        <v>12436</v>
      </c>
      <c r="B139" s="32" t="s">
        <v>13462</v>
      </c>
      <c r="C139" s="33" t="s">
        <v>12362</v>
      </c>
      <c r="D139" s="33" t="s">
        <v>13463</v>
      </c>
      <c r="E139" s="33" t="s">
        <v>12447</v>
      </c>
      <c r="F139" s="35" t="s">
        <v>381</v>
      </c>
      <c r="G139" s="36" t="s">
        <v>13121</v>
      </c>
      <c r="H139" s="117">
        <v>4</v>
      </c>
      <c r="I139" s="36" t="s">
        <v>12346</v>
      </c>
      <c r="J139" s="36" t="s">
        <v>12346</v>
      </c>
      <c r="K139" s="36" t="s">
        <v>12346</v>
      </c>
      <c r="L139" s="33" t="e">
        <v>#N/A</v>
      </c>
      <c r="M139" s="174">
        <v>3.4739470507498815</v>
      </c>
      <c r="N139" s="174">
        <v>18.032595163541586</v>
      </c>
      <c r="O139" s="174">
        <v>12.894868985984044</v>
      </c>
      <c r="P139" s="174">
        <v>5.6194994448092173</v>
      </c>
      <c r="Q139" s="175">
        <v>10.392680687001498</v>
      </c>
      <c r="R139" s="175">
        <v>10.730738648076832</v>
      </c>
      <c r="S139" s="33">
        <v>16.721111652852262</v>
      </c>
      <c r="T139" s="33">
        <v>-10.574127504257646</v>
      </c>
      <c r="U139" s="33">
        <v>-24.186046511627911</v>
      </c>
      <c r="V139" s="32">
        <v>9.0080961950603449</v>
      </c>
      <c r="W139" s="32">
        <v>10.835079365336494</v>
      </c>
      <c r="X139" s="33">
        <v>0.89595899999999995</v>
      </c>
      <c r="Y139" s="33">
        <v>0.17640629999999999</v>
      </c>
      <c r="Z139" s="141">
        <v>40865</v>
      </c>
      <c r="AA139" s="33">
        <v>58529.084940580004</v>
      </c>
      <c r="AB139" s="33" t="s">
        <v>12447</v>
      </c>
      <c r="AC139" s="33" t="s">
        <v>13169</v>
      </c>
      <c r="AD139" s="126" t="s">
        <v>8237</v>
      </c>
      <c r="AE139" s="126" t="s">
        <v>13170</v>
      </c>
      <c r="AF139" s="126" t="s">
        <v>13175</v>
      </c>
      <c r="AG139" s="33" t="s">
        <v>13172</v>
      </c>
      <c r="AH139" s="33" t="s">
        <v>13172</v>
      </c>
    </row>
    <row r="140" spans="1:34" s="133" customFormat="1" ht="28.5">
      <c r="A140" s="40" t="s">
        <v>12436</v>
      </c>
      <c r="B140" s="39" t="s">
        <v>13464</v>
      </c>
      <c r="C140" s="39" t="s">
        <v>13151</v>
      </c>
      <c r="D140" s="40" t="s">
        <v>13465</v>
      </c>
      <c r="E140" s="40" t="s">
        <v>12454</v>
      </c>
      <c r="F140" s="41" t="s">
        <v>381</v>
      </c>
      <c r="G140" s="40" t="s">
        <v>13121</v>
      </c>
      <c r="H140" s="42">
        <v>4</v>
      </c>
      <c r="I140" s="40" t="s">
        <v>12346</v>
      </c>
      <c r="J140" s="40" t="s">
        <v>12346</v>
      </c>
      <c r="K140" s="42" t="s">
        <v>12346</v>
      </c>
      <c r="L140" s="40">
        <v>8.047273937862838E-2</v>
      </c>
      <c r="M140" s="40">
        <v>3.1838114252668248</v>
      </c>
      <c r="N140" s="40">
        <v>13.904976408923364</v>
      </c>
      <c r="O140" s="40">
        <v>7.1153910873451132</v>
      </c>
      <c r="P140" s="40">
        <v>7.1153910873451132</v>
      </c>
      <c r="Q140" s="153">
        <v>6.2866439961977383</v>
      </c>
      <c r="R140" s="153">
        <v>3.3049814931195298</v>
      </c>
      <c r="S140" s="40" t="s">
        <v>13056</v>
      </c>
      <c r="T140" s="40">
        <v>-11.320359183261953</v>
      </c>
      <c r="U140" s="40">
        <v>-11.320359183261953</v>
      </c>
      <c r="V140" s="40">
        <v>8.428706349475469</v>
      </c>
      <c r="W140" s="40">
        <v>8.428706349475469</v>
      </c>
      <c r="X140" s="40" t="s">
        <v>13363</v>
      </c>
      <c r="Y140" s="40" t="s">
        <v>13363</v>
      </c>
      <c r="Z140" s="142" t="s">
        <v>13152</v>
      </c>
      <c r="AA140" s="40">
        <v>58529.084940580004</v>
      </c>
      <c r="AB140" s="40" t="s">
        <v>12447</v>
      </c>
      <c r="AC140" s="40" t="s">
        <v>13169</v>
      </c>
      <c r="AD140" s="42" t="s">
        <v>8237</v>
      </c>
      <c r="AE140" s="42" t="s">
        <v>13170</v>
      </c>
      <c r="AF140" s="42" t="s">
        <v>13413</v>
      </c>
      <c r="AG140" s="42" t="s">
        <v>13172</v>
      </c>
      <c r="AH140" s="42" t="s">
        <v>13172</v>
      </c>
    </row>
    <row r="141" spans="1:34" s="133" customFormat="1" ht="28.5">
      <c r="A141" s="33" t="s">
        <v>12436</v>
      </c>
      <c r="B141" s="32" t="s">
        <v>13466</v>
      </c>
      <c r="C141" s="33" t="s">
        <v>12363</v>
      </c>
      <c r="D141" s="33" t="s">
        <v>13467</v>
      </c>
      <c r="E141" s="33" t="s">
        <v>12453</v>
      </c>
      <c r="F141" s="35" t="s">
        <v>117</v>
      </c>
      <c r="G141" s="36" t="s">
        <v>13096</v>
      </c>
      <c r="H141" s="117">
        <v>4</v>
      </c>
      <c r="I141" s="36" t="s">
        <v>12346</v>
      </c>
      <c r="J141" s="36" t="s">
        <v>12346</v>
      </c>
      <c r="K141" s="36" t="s">
        <v>12346</v>
      </c>
      <c r="L141" s="33" t="e">
        <v>#N/A</v>
      </c>
      <c r="M141" s="151">
        <v>13.591985014474695</v>
      </c>
      <c r="N141" s="151">
        <v>51.982228298017908</v>
      </c>
      <c r="O141" s="151">
        <v>22.968614356461071</v>
      </c>
      <c r="P141" s="151">
        <v>8.2757764163456926</v>
      </c>
      <c r="Q141" s="152">
        <v>3.078342836426029</v>
      </c>
      <c r="R141" s="152">
        <v>24.659947558177731</v>
      </c>
      <c r="S141" s="33">
        <v>40.09799453053764</v>
      </c>
      <c r="T141" s="33">
        <v>-33.784162797220255</v>
      </c>
      <c r="U141" s="33">
        <v>-48.468440594059395</v>
      </c>
      <c r="V141" s="32">
        <v>22.563914056584121</v>
      </c>
      <c r="W141" s="32">
        <v>26.076480132779455</v>
      </c>
      <c r="X141" s="33">
        <v>1.060317</v>
      </c>
      <c r="Y141" s="33">
        <v>0.25351659999999998</v>
      </c>
      <c r="Z141" s="141">
        <v>42857</v>
      </c>
      <c r="AA141" s="33">
        <v>9063.0074191099993</v>
      </c>
      <c r="AB141" s="33" t="s">
        <v>12447</v>
      </c>
      <c r="AC141" s="33" t="s">
        <v>13169</v>
      </c>
      <c r="AD141" s="126" t="s">
        <v>8237</v>
      </c>
      <c r="AE141" s="126" t="s">
        <v>13170</v>
      </c>
      <c r="AF141" s="126" t="s">
        <v>13240</v>
      </c>
      <c r="AG141" s="33" t="s">
        <v>13172</v>
      </c>
      <c r="AH141" s="33" t="s">
        <v>13172</v>
      </c>
    </row>
    <row r="142" spans="1:34" s="133" customFormat="1" ht="28.5">
      <c r="A142" s="40" t="s">
        <v>12436</v>
      </c>
      <c r="B142" s="39" t="s">
        <v>13468</v>
      </c>
      <c r="C142" s="39" t="s">
        <v>12364</v>
      </c>
      <c r="D142" s="40" t="s">
        <v>13469</v>
      </c>
      <c r="E142" s="40" t="s">
        <v>12449</v>
      </c>
      <c r="F142" s="41" t="s">
        <v>117</v>
      </c>
      <c r="G142" s="40" t="s">
        <v>13096</v>
      </c>
      <c r="H142" s="42">
        <v>4</v>
      </c>
      <c r="I142" s="40" t="s">
        <v>12346</v>
      </c>
      <c r="J142" s="40" t="s">
        <v>12346</v>
      </c>
      <c r="K142" s="42" t="s">
        <v>12346</v>
      </c>
      <c r="L142" s="40" t="e">
        <v>#N/A</v>
      </c>
      <c r="M142" s="40">
        <v>12.546770147799368</v>
      </c>
      <c r="N142" s="40">
        <v>51.592395873920793</v>
      </c>
      <c r="O142" s="40">
        <v>22.851201762089389</v>
      </c>
      <c r="P142" s="40">
        <v>5.2505148039042604</v>
      </c>
      <c r="Q142" s="153">
        <v>13.733125774129951</v>
      </c>
      <c r="R142" s="153">
        <v>14.743291155888638</v>
      </c>
      <c r="S142" s="40">
        <v>42.583139984532203</v>
      </c>
      <c r="T142" s="40">
        <v>-30.55904437476843</v>
      </c>
      <c r="U142" s="40">
        <v>-51.863354037267115</v>
      </c>
      <c r="V142" s="40">
        <v>22.793498758604716</v>
      </c>
      <c r="W142" s="40">
        <v>25.961017325285535</v>
      </c>
      <c r="X142" s="40">
        <v>1.079879</v>
      </c>
      <c r="Y142" s="40">
        <v>0.14828830000000001</v>
      </c>
      <c r="Z142" s="142">
        <v>43298</v>
      </c>
      <c r="AA142" s="40">
        <v>9063.0074191099993</v>
      </c>
      <c r="AB142" s="40" t="s">
        <v>12447</v>
      </c>
      <c r="AC142" s="40" t="s">
        <v>13169</v>
      </c>
      <c r="AD142" s="42" t="s">
        <v>8237</v>
      </c>
      <c r="AE142" s="42" t="s">
        <v>13170</v>
      </c>
      <c r="AF142" s="42" t="s">
        <v>13171</v>
      </c>
      <c r="AG142" s="42" t="s">
        <v>13172</v>
      </c>
      <c r="AH142" s="42" t="s">
        <v>13172</v>
      </c>
    </row>
    <row r="143" spans="1:34" s="133" customFormat="1" ht="28.5">
      <c r="A143" s="33" t="s">
        <v>12436</v>
      </c>
      <c r="B143" s="32" t="s">
        <v>13470</v>
      </c>
      <c r="C143" s="33" t="s">
        <v>12365</v>
      </c>
      <c r="D143" s="33" t="s">
        <v>13471</v>
      </c>
      <c r="E143" s="33" t="s">
        <v>12448</v>
      </c>
      <c r="F143" s="35" t="s">
        <v>117</v>
      </c>
      <c r="G143" s="36" t="s">
        <v>13096</v>
      </c>
      <c r="H143" s="117">
        <v>4</v>
      </c>
      <c r="I143" s="36" t="s">
        <v>12346</v>
      </c>
      <c r="J143" s="36" t="s">
        <v>12346</v>
      </c>
      <c r="K143" s="36" t="s">
        <v>12346</v>
      </c>
      <c r="L143" s="33" t="e">
        <v>#N/A</v>
      </c>
      <c r="M143" s="151">
        <v>12.727729691292966</v>
      </c>
      <c r="N143" s="151">
        <v>55.718513563290607</v>
      </c>
      <c r="O143" s="151">
        <v>26.389497246093761</v>
      </c>
      <c r="P143" s="151">
        <v>7.3776444341857594</v>
      </c>
      <c r="Q143" s="152">
        <v>17.004055150040507</v>
      </c>
      <c r="R143" s="152">
        <v>17.189312012671863</v>
      </c>
      <c r="S143" s="33">
        <v>46.760273972602427</v>
      </c>
      <c r="T143" s="33">
        <v>-30.218469721331097</v>
      </c>
      <c r="U143" s="33">
        <v>-51.595006934812801</v>
      </c>
      <c r="V143" s="32">
        <v>22.989071786362853</v>
      </c>
      <c r="W143" s="32">
        <v>26.158969779300211</v>
      </c>
      <c r="X143" s="33">
        <v>1.1430469999999999</v>
      </c>
      <c r="Y143" s="33">
        <v>0.19765060000000001</v>
      </c>
      <c r="Z143" s="141">
        <v>43077</v>
      </c>
      <c r="AA143" s="33">
        <v>9063.0074191099993</v>
      </c>
      <c r="AB143" s="33" t="s">
        <v>12447</v>
      </c>
      <c r="AC143" s="33" t="s">
        <v>13169</v>
      </c>
      <c r="AD143" s="126" t="s">
        <v>8237</v>
      </c>
      <c r="AE143" s="126" t="s">
        <v>13170</v>
      </c>
      <c r="AF143" s="126" t="s">
        <v>13203</v>
      </c>
      <c r="AG143" s="33" t="s">
        <v>13172</v>
      </c>
      <c r="AH143" s="33" t="s">
        <v>13172</v>
      </c>
    </row>
    <row r="144" spans="1:34" s="133" customFormat="1" ht="28.5">
      <c r="A144" s="40" t="s">
        <v>12436</v>
      </c>
      <c r="B144" s="39" t="s">
        <v>13472</v>
      </c>
      <c r="C144" s="39" t="s">
        <v>12366</v>
      </c>
      <c r="D144" s="40" t="s">
        <v>13473</v>
      </c>
      <c r="E144" s="40" t="s">
        <v>12447</v>
      </c>
      <c r="F144" s="41" t="s">
        <v>117</v>
      </c>
      <c r="G144" s="40" t="s">
        <v>13096</v>
      </c>
      <c r="H144" s="42">
        <v>4</v>
      </c>
      <c r="I144" s="40" t="s">
        <v>12346</v>
      </c>
      <c r="J144" s="40" t="s">
        <v>12346</v>
      </c>
      <c r="K144" s="42" t="s">
        <v>12346</v>
      </c>
      <c r="L144" s="40" t="e">
        <v>#N/A</v>
      </c>
      <c r="M144" s="40">
        <v>12.778334222199138</v>
      </c>
      <c r="N144" s="40">
        <v>55.895955004459296</v>
      </c>
      <c r="O144" s="40">
        <v>26.370019631378796</v>
      </c>
      <c r="P144" s="40">
        <v>7.1616042218318965</v>
      </c>
      <c r="Q144" s="153">
        <v>16.903808847236302</v>
      </c>
      <c r="R144" s="153">
        <v>17.906184423646089</v>
      </c>
      <c r="S144" s="40">
        <v>46.76303592120501</v>
      </c>
      <c r="T144" s="40">
        <v>-30.199614683075215</v>
      </c>
      <c r="U144" s="40">
        <v>-51.608187134502927</v>
      </c>
      <c r="V144" s="40">
        <v>22.952087455554878</v>
      </c>
      <c r="W144" s="40">
        <v>26.100586093929223</v>
      </c>
      <c r="X144" s="40">
        <v>1.107923</v>
      </c>
      <c r="Y144" s="40">
        <v>0.1621688</v>
      </c>
      <c r="Z144" s="142">
        <v>42825</v>
      </c>
      <c r="AA144" s="40">
        <v>9063.0074191099993</v>
      </c>
      <c r="AB144" s="40" t="s">
        <v>12447</v>
      </c>
      <c r="AC144" s="40" t="s">
        <v>13169</v>
      </c>
      <c r="AD144" s="42" t="s">
        <v>8237</v>
      </c>
      <c r="AE144" s="42" t="s">
        <v>13170</v>
      </c>
      <c r="AF144" s="42" t="s">
        <v>13175</v>
      </c>
      <c r="AG144" s="42" t="s">
        <v>13172</v>
      </c>
      <c r="AH144" s="42" t="s">
        <v>13172</v>
      </c>
    </row>
    <row r="145" spans="1:34" s="133" customFormat="1" ht="28.5">
      <c r="A145" s="33" t="s">
        <v>12436</v>
      </c>
      <c r="B145" s="32" t="s">
        <v>13474</v>
      </c>
      <c r="C145" s="33" t="s">
        <v>12556</v>
      </c>
      <c r="D145" s="33" t="s">
        <v>13475</v>
      </c>
      <c r="E145" s="33" t="s">
        <v>12453</v>
      </c>
      <c r="F145" s="35" t="s">
        <v>117</v>
      </c>
      <c r="G145" s="36" t="s">
        <v>13096</v>
      </c>
      <c r="H145" s="117">
        <v>4</v>
      </c>
      <c r="I145" s="36" t="s">
        <v>12346</v>
      </c>
      <c r="J145" s="36" t="s">
        <v>12346</v>
      </c>
      <c r="K145" s="36" t="s">
        <v>12346</v>
      </c>
      <c r="L145" s="33">
        <v>1.365958778275367E-2</v>
      </c>
      <c r="M145" s="174">
        <v>13.593905867416334</v>
      </c>
      <c r="N145" s="174">
        <v>51.983259545294594</v>
      </c>
      <c r="O145" s="174">
        <v>22.98385541160577</v>
      </c>
      <c r="P145" s="174">
        <v>8.2826319718872341</v>
      </c>
      <c r="Q145" s="175">
        <v>3.1066552326107777</v>
      </c>
      <c r="R145" s="175">
        <v>24.666371795690512</v>
      </c>
      <c r="S145" s="33">
        <v>40.118303569475721</v>
      </c>
      <c r="T145" s="33">
        <v>-33.76945414206007</v>
      </c>
      <c r="U145" s="33">
        <v>-48.473270390602671</v>
      </c>
      <c r="V145" s="32">
        <v>22.56303061922414</v>
      </c>
      <c r="W145" s="32">
        <v>26.077350725583415</v>
      </c>
      <c r="X145" s="33">
        <v>1.061061</v>
      </c>
      <c r="Y145" s="33">
        <v>0.25384889999999999</v>
      </c>
      <c r="Z145" s="141">
        <v>43921</v>
      </c>
      <c r="AA145" s="33">
        <v>9063.0074191099993</v>
      </c>
      <c r="AB145" s="33" t="s">
        <v>12447</v>
      </c>
      <c r="AC145" s="33" t="s">
        <v>13169</v>
      </c>
      <c r="AD145" s="126" t="s">
        <v>8237</v>
      </c>
      <c r="AE145" s="126" t="s">
        <v>13170</v>
      </c>
      <c r="AF145" s="126" t="s">
        <v>13193</v>
      </c>
      <c r="AG145" s="33" t="s">
        <v>13172</v>
      </c>
      <c r="AH145" s="33" t="s">
        <v>13172</v>
      </c>
    </row>
    <row r="146" spans="1:34" s="133" customFormat="1" ht="28.5">
      <c r="A146" s="40" t="s">
        <v>12436</v>
      </c>
      <c r="B146" s="39" t="s">
        <v>13476</v>
      </c>
      <c r="C146" s="39" t="s">
        <v>12367</v>
      </c>
      <c r="D146" s="40" t="s">
        <v>13477</v>
      </c>
      <c r="E146" s="40" t="s">
        <v>12450</v>
      </c>
      <c r="F146" s="41" t="s">
        <v>422</v>
      </c>
      <c r="G146" s="40" t="s">
        <v>12432</v>
      </c>
      <c r="H146" s="42">
        <v>3</v>
      </c>
      <c r="I146" s="40" t="s">
        <v>12346</v>
      </c>
      <c r="J146" s="40" t="s">
        <v>12346</v>
      </c>
      <c r="K146" s="42" t="s">
        <v>12346</v>
      </c>
      <c r="L146" s="40">
        <v>5.3786029389884762E-2</v>
      </c>
      <c r="M146" s="40">
        <v>0.66983309344901265</v>
      </c>
      <c r="N146" s="40">
        <v>6.5870299921376274</v>
      </c>
      <c r="O146" s="40">
        <v>6.6827521058960171</v>
      </c>
      <c r="P146" s="40">
        <v>2.3569735937652103</v>
      </c>
      <c r="Q146" s="153">
        <v>7.0057171667165852</v>
      </c>
      <c r="R146" s="153">
        <v>5.4452773739982696</v>
      </c>
      <c r="S146" s="40">
        <v>9.8512494343852897</v>
      </c>
      <c r="T146" s="40">
        <v>-5.1147952402149759</v>
      </c>
      <c r="U146" s="40">
        <v>-16.387133141227739</v>
      </c>
      <c r="V146" s="40">
        <v>4.3597429144983444</v>
      </c>
      <c r="W146" s="40">
        <v>6.8526373294969067</v>
      </c>
      <c r="X146" s="40">
        <v>0.57097509999999996</v>
      </c>
      <c r="Y146" s="40">
        <v>-5.3244130000000001E-2</v>
      </c>
      <c r="Z146" s="142">
        <v>40879</v>
      </c>
      <c r="AA146" s="40">
        <v>391.75460303</v>
      </c>
      <c r="AB146" s="40" t="s">
        <v>12447</v>
      </c>
      <c r="AC146" s="40" t="s">
        <v>13169</v>
      </c>
      <c r="AD146" s="42" t="s">
        <v>8237</v>
      </c>
      <c r="AE146" s="42" t="s">
        <v>13170</v>
      </c>
      <c r="AF146" s="42" t="s">
        <v>13196</v>
      </c>
      <c r="AG146" s="42" t="s">
        <v>13172</v>
      </c>
      <c r="AH146" s="42" t="s">
        <v>13172</v>
      </c>
    </row>
    <row r="147" spans="1:34" s="133" customFormat="1" ht="28.5">
      <c r="A147" s="33" t="s">
        <v>12436</v>
      </c>
      <c r="B147" s="32" t="s">
        <v>13478</v>
      </c>
      <c r="C147" s="33" t="s">
        <v>12368</v>
      </c>
      <c r="D147" s="33" t="s">
        <v>13479</v>
      </c>
      <c r="E147" s="33" t="s">
        <v>12451</v>
      </c>
      <c r="F147" s="35" t="s">
        <v>422</v>
      </c>
      <c r="G147" s="36" t="s">
        <v>12432</v>
      </c>
      <c r="H147" s="117">
        <v>3</v>
      </c>
      <c r="I147" s="36" t="s">
        <v>12346</v>
      </c>
      <c r="J147" s="36" t="s">
        <v>12346</v>
      </c>
      <c r="K147" s="36" t="s">
        <v>12346</v>
      </c>
      <c r="L147" s="33">
        <v>4.2150762086340547E-2</v>
      </c>
      <c r="M147" s="174">
        <v>0.50095352403596305</v>
      </c>
      <c r="N147" s="174">
        <v>5.1611023324724448</v>
      </c>
      <c r="O147" s="174">
        <v>6.2498352415356173</v>
      </c>
      <c r="P147" s="174">
        <v>2.430110088486237</v>
      </c>
      <c r="Q147" s="175">
        <v>5.9459448311968588</v>
      </c>
      <c r="R147" s="175">
        <v>5.5929207108981194</v>
      </c>
      <c r="S147" s="33">
        <v>10.557223183791375</v>
      </c>
      <c r="T147" s="33">
        <v>-5.1166864034941089</v>
      </c>
      <c r="U147" s="33">
        <v>-15.76539566402797</v>
      </c>
      <c r="V147" s="32">
        <v>4.3857854019726705</v>
      </c>
      <c r="W147" s="32">
        <v>6.8619154267933791</v>
      </c>
      <c r="X147" s="33">
        <v>0.55505249999999995</v>
      </c>
      <c r="Y147" s="33">
        <v>-4.9156999999999999E-2</v>
      </c>
      <c r="Z147" s="141">
        <v>40879</v>
      </c>
      <c r="AA147" s="33">
        <v>391.75460303</v>
      </c>
      <c r="AB147" s="33" t="s">
        <v>12447</v>
      </c>
      <c r="AC147" s="33" t="s">
        <v>13169</v>
      </c>
      <c r="AD147" s="126" t="s">
        <v>8237</v>
      </c>
      <c r="AE147" s="126" t="s">
        <v>13170</v>
      </c>
      <c r="AF147" s="126" t="s">
        <v>13198</v>
      </c>
      <c r="AG147" s="33" t="s">
        <v>13172</v>
      </c>
      <c r="AH147" s="33" t="s">
        <v>13172</v>
      </c>
    </row>
    <row r="148" spans="1:34" s="133" customFormat="1" ht="28.5">
      <c r="A148" s="40" t="s">
        <v>12436</v>
      </c>
      <c r="B148" s="39" t="s">
        <v>13480</v>
      </c>
      <c r="C148" s="39" t="s">
        <v>12369</v>
      </c>
      <c r="D148" s="40" t="s">
        <v>13481</v>
      </c>
      <c r="E148" s="40" t="s">
        <v>12452</v>
      </c>
      <c r="F148" s="41" t="s">
        <v>422</v>
      </c>
      <c r="G148" s="40" t="s">
        <v>12432</v>
      </c>
      <c r="H148" s="42">
        <v>3</v>
      </c>
      <c r="I148" s="40" t="s">
        <v>12346</v>
      </c>
      <c r="J148" s="40" t="s">
        <v>12346</v>
      </c>
      <c r="K148" s="42" t="s">
        <v>12346</v>
      </c>
      <c r="L148" s="40">
        <v>5.3435985365659078E-2</v>
      </c>
      <c r="M148" s="40">
        <v>0.63671159745071204</v>
      </c>
      <c r="N148" s="40">
        <v>6.9432480166066624</v>
      </c>
      <c r="O148" s="40">
        <v>7.3143719385255768</v>
      </c>
      <c r="P148" s="40">
        <v>2.8279064214889127</v>
      </c>
      <c r="Q148" s="153">
        <v>7.548117398848686</v>
      </c>
      <c r="R148" s="153">
        <v>6.1748940580527156</v>
      </c>
      <c r="S148" s="40">
        <v>10.667487994047109</v>
      </c>
      <c r="T148" s="40">
        <v>-5.0064926596387282</v>
      </c>
      <c r="U148" s="40">
        <v>-16.164255081213106</v>
      </c>
      <c r="V148" s="40">
        <v>4.3527876850919034</v>
      </c>
      <c r="W148" s="40">
        <v>6.849796601421021</v>
      </c>
      <c r="X148" s="40">
        <v>0.59404429999999997</v>
      </c>
      <c r="Y148" s="40">
        <v>-4.4291469999999999E-2</v>
      </c>
      <c r="Z148" s="142">
        <v>40879</v>
      </c>
      <c r="AA148" s="40">
        <v>391.75460303</v>
      </c>
      <c r="AB148" s="40" t="s">
        <v>12447</v>
      </c>
      <c r="AC148" s="40" t="s">
        <v>13169</v>
      </c>
      <c r="AD148" s="42" t="s">
        <v>8237</v>
      </c>
      <c r="AE148" s="42" t="s">
        <v>13170</v>
      </c>
      <c r="AF148" s="42" t="s">
        <v>13482</v>
      </c>
      <c r="AG148" s="42" t="s">
        <v>13172</v>
      </c>
      <c r="AH148" s="42" t="s">
        <v>13172</v>
      </c>
    </row>
    <row r="149" spans="1:34" s="133" customFormat="1" ht="28.5">
      <c r="A149" s="33" t="s">
        <v>12436</v>
      </c>
      <c r="B149" s="32" t="s">
        <v>13483</v>
      </c>
      <c r="C149" s="33" t="s">
        <v>12370</v>
      </c>
      <c r="D149" s="33" t="s">
        <v>13484</v>
      </c>
      <c r="E149" s="33" t="s">
        <v>12448</v>
      </c>
      <c r="F149" s="35" t="s">
        <v>422</v>
      </c>
      <c r="G149" s="36" t="s">
        <v>12432</v>
      </c>
      <c r="H149" s="117">
        <v>3</v>
      </c>
      <c r="I149" s="36" t="s">
        <v>12346</v>
      </c>
      <c r="J149" s="36" t="s">
        <v>12346</v>
      </c>
      <c r="K149" s="36" t="s">
        <v>12346</v>
      </c>
      <c r="L149" s="33">
        <v>5.869712884724166E-2</v>
      </c>
      <c r="M149" s="174">
        <v>0.56501152203842775</v>
      </c>
      <c r="N149" s="174">
        <v>6.8637576614695606</v>
      </c>
      <c r="O149" s="174">
        <v>7.543443663123961</v>
      </c>
      <c r="P149" s="174">
        <v>3.4600000130853736</v>
      </c>
      <c r="Q149" s="175">
        <v>7.8609852036702899</v>
      </c>
      <c r="R149" s="175">
        <v>5.6783031196399936</v>
      </c>
      <c r="S149" s="33">
        <v>11.305775105874027</v>
      </c>
      <c r="T149" s="33">
        <v>-5.1602096775984263</v>
      </c>
      <c r="U149" s="33">
        <v>-14.794033168271648</v>
      </c>
      <c r="V149" s="32">
        <v>4.4455013942103898</v>
      </c>
      <c r="W149" s="32">
        <v>6.9350791053744416</v>
      </c>
      <c r="X149" s="33">
        <v>0.80396959999999995</v>
      </c>
      <c r="Y149" s="33">
        <v>0.12376520000000001</v>
      </c>
      <c r="Z149" s="141">
        <v>40771</v>
      </c>
      <c r="AA149" s="33">
        <v>391.75460303</v>
      </c>
      <c r="AB149" s="33" t="s">
        <v>12447</v>
      </c>
      <c r="AC149" s="33" t="s">
        <v>13169</v>
      </c>
      <c r="AD149" s="126" t="s">
        <v>8237</v>
      </c>
      <c r="AE149" s="126" t="s">
        <v>13170</v>
      </c>
      <c r="AF149" s="126" t="s">
        <v>13203</v>
      </c>
      <c r="AG149" s="33" t="s">
        <v>13172</v>
      </c>
      <c r="AH149" s="33" t="s">
        <v>13172</v>
      </c>
    </row>
    <row r="150" spans="1:34" s="133" customFormat="1" ht="28.5">
      <c r="A150" s="40" t="s">
        <v>12436</v>
      </c>
      <c r="B150" s="39" t="s">
        <v>13485</v>
      </c>
      <c r="C150" s="39" t="s">
        <v>12371</v>
      </c>
      <c r="D150" s="40" t="s">
        <v>13486</v>
      </c>
      <c r="E150" s="40" t="s">
        <v>12448</v>
      </c>
      <c r="F150" s="41" t="s">
        <v>422</v>
      </c>
      <c r="G150" s="40" t="s">
        <v>12432</v>
      </c>
      <c r="H150" s="42">
        <v>3</v>
      </c>
      <c r="I150" s="40" t="s">
        <v>12346</v>
      </c>
      <c r="J150" s="40" t="s">
        <v>12346</v>
      </c>
      <c r="K150" s="42" t="s">
        <v>12346</v>
      </c>
      <c r="L150" s="40" t="e">
        <v>#N/A</v>
      </c>
      <c r="M150" s="40">
        <v>0.56443970623074602</v>
      </c>
      <c r="N150" s="40">
        <v>6.9144649018963111</v>
      </c>
      <c r="O150" s="40">
        <v>7.5560169673591249</v>
      </c>
      <c r="P150" s="40">
        <v>3.4779684512449061</v>
      </c>
      <c r="Q150" s="153">
        <v>7.8582982853443006</v>
      </c>
      <c r="R150" s="153">
        <v>5.6685019987519958</v>
      </c>
      <c r="S150" s="40">
        <v>11.35719725818738</v>
      </c>
      <c r="T150" s="40">
        <v>-5.1945003140683399</v>
      </c>
      <c r="U150" s="40">
        <v>-14.915254237288044</v>
      </c>
      <c r="V150" s="40">
        <v>4.4395990193124755</v>
      </c>
      <c r="W150" s="40">
        <v>6.9021971225779648</v>
      </c>
      <c r="X150" s="40">
        <v>0.80796129999999999</v>
      </c>
      <c r="Y150" s="40">
        <v>0.12780140000000001</v>
      </c>
      <c r="Z150" s="142">
        <v>40837</v>
      </c>
      <c r="AA150" s="40">
        <v>391.75460303</v>
      </c>
      <c r="AB150" s="40" t="s">
        <v>12447</v>
      </c>
      <c r="AC150" s="40" t="s">
        <v>13169</v>
      </c>
      <c r="AD150" s="42" t="s">
        <v>8237</v>
      </c>
      <c r="AE150" s="42" t="s">
        <v>13170</v>
      </c>
      <c r="AF150" s="42" t="s">
        <v>13203</v>
      </c>
      <c r="AG150" s="42" t="s">
        <v>13172</v>
      </c>
      <c r="AH150" s="42" t="s">
        <v>13172</v>
      </c>
    </row>
    <row r="151" spans="1:34" s="133" customFormat="1" ht="28.5">
      <c r="A151" s="33" t="s">
        <v>12436</v>
      </c>
      <c r="B151" s="32" t="s">
        <v>13487</v>
      </c>
      <c r="C151" s="33" t="s">
        <v>12372</v>
      </c>
      <c r="D151" s="33" t="s">
        <v>13488</v>
      </c>
      <c r="E151" s="33" t="s">
        <v>12447</v>
      </c>
      <c r="F151" s="35" t="s">
        <v>422</v>
      </c>
      <c r="G151" s="36" t="s">
        <v>12432</v>
      </c>
      <c r="H151" s="117">
        <v>3</v>
      </c>
      <c r="I151" s="36" t="s">
        <v>12346</v>
      </c>
      <c r="J151" s="36" t="s">
        <v>12346</v>
      </c>
      <c r="K151" s="36" t="s">
        <v>12346</v>
      </c>
      <c r="L151" s="33">
        <v>5.8844608310152875E-2</v>
      </c>
      <c r="M151" s="151">
        <v>0.6097034418444558</v>
      </c>
      <c r="N151" s="151">
        <v>6.9963796553424107</v>
      </c>
      <c r="O151" s="151">
        <v>7.538965842249179</v>
      </c>
      <c r="P151" s="151">
        <v>3.283439326984805</v>
      </c>
      <c r="Q151" s="152">
        <v>7.7714883543334112</v>
      </c>
      <c r="R151" s="152">
        <v>6.3408037823446506</v>
      </c>
      <c r="S151" s="33">
        <v>11.39864214041908</v>
      </c>
      <c r="T151" s="33">
        <v>-4.9699816176839828</v>
      </c>
      <c r="U151" s="33">
        <v>-15.562549989649888</v>
      </c>
      <c r="V151" s="32">
        <v>4.4088196983064147</v>
      </c>
      <c r="W151" s="32">
        <v>6.8198323912017553</v>
      </c>
      <c r="X151" s="33">
        <v>0.62519009999999997</v>
      </c>
      <c r="Y151" s="33">
        <v>-4.7281709999999998E-3</v>
      </c>
      <c r="Z151" s="141">
        <v>40392</v>
      </c>
      <c r="AA151" s="33">
        <v>391.75460303</v>
      </c>
      <c r="AB151" s="33" t="s">
        <v>12447</v>
      </c>
      <c r="AC151" s="33" t="s">
        <v>13169</v>
      </c>
      <c r="AD151" s="126" t="s">
        <v>8237</v>
      </c>
      <c r="AE151" s="126" t="s">
        <v>13170</v>
      </c>
      <c r="AF151" s="126" t="s">
        <v>13175</v>
      </c>
      <c r="AG151" s="33" t="s">
        <v>13172</v>
      </c>
      <c r="AH151" s="33" t="s">
        <v>13172</v>
      </c>
    </row>
    <row r="152" spans="1:34" s="133" customFormat="1" ht="28.5">
      <c r="A152" s="40" t="s">
        <v>12436</v>
      </c>
      <c r="B152" s="39" t="s">
        <v>13489</v>
      </c>
      <c r="C152" s="39" t="s">
        <v>12373</v>
      </c>
      <c r="D152" s="40" t="s">
        <v>13490</v>
      </c>
      <c r="E152" s="40" t="s">
        <v>12447</v>
      </c>
      <c r="F152" s="41" t="s">
        <v>422</v>
      </c>
      <c r="G152" s="40" t="s">
        <v>12432</v>
      </c>
      <c r="H152" s="42">
        <v>3</v>
      </c>
      <c r="I152" s="40" t="s">
        <v>12346</v>
      </c>
      <c r="J152" s="40" t="s">
        <v>12346</v>
      </c>
      <c r="K152" s="42" t="s">
        <v>12346</v>
      </c>
      <c r="L152" s="40" t="e">
        <v>#N/A</v>
      </c>
      <c r="M152" s="40">
        <v>0.60881439210989097</v>
      </c>
      <c r="N152" s="40">
        <v>6.9945590827805493</v>
      </c>
      <c r="O152" s="40">
        <v>7.5377966964508047</v>
      </c>
      <c r="P152" s="40">
        <v>3.2753832021771512</v>
      </c>
      <c r="Q152" s="153">
        <v>7.77009563194615</v>
      </c>
      <c r="R152" s="153">
        <v>6.3386000165157164</v>
      </c>
      <c r="S152" s="40">
        <v>11.347593582887793</v>
      </c>
      <c r="T152" s="40">
        <v>-4.9691447976987995</v>
      </c>
      <c r="U152" s="40">
        <v>-15.535956580732735</v>
      </c>
      <c r="V152" s="40">
        <v>4.4087779865889374</v>
      </c>
      <c r="W152" s="40">
        <v>6.8328865354097532</v>
      </c>
      <c r="X152" s="40">
        <v>0.62489360000000005</v>
      </c>
      <c r="Y152" s="40">
        <v>-4.5327010000000001E-3</v>
      </c>
      <c r="Z152" s="142">
        <v>40837</v>
      </c>
      <c r="AA152" s="40">
        <v>391.75460303</v>
      </c>
      <c r="AB152" s="40" t="s">
        <v>12447</v>
      </c>
      <c r="AC152" s="40" t="s">
        <v>13169</v>
      </c>
      <c r="AD152" s="42" t="s">
        <v>8237</v>
      </c>
      <c r="AE152" s="42" t="s">
        <v>13170</v>
      </c>
      <c r="AF152" s="42" t="s">
        <v>13175</v>
      </c>
      <c r="AG152" s="42" t="s">
        <v>13172</v>
      </c>
      <c r="AH152" s="42" t="s">
        <v>13172</v>
      </c>
    </row>
    <row r="153" spans="1:34" s="133" customFormat="1" ht="28.5">
      <c r="A153" s="33" t="s">
        <v>12439</v>
      </c>
      <c r="B153" s="32" t="s">
        <v>13491</v>
      </c>
      <c r="C153" s="33" t="s">
        <v>12374</v>
      </c>
      <c r="D153" s="33" t="s">
        <v>13492</v>
      </c>
      <c r="E153" s="33" t="s">
        <v>12447</v>
      </c>
      <c r="F153" s="35" t="s">
        <v>117</v>
      </c>
      <c r="G153" s="36" t="s">
        <v>66</v>
      </c>
      <c r="H153" s="117">
        <v>3</v>
      </c>
      <c r="I153" s="36" t="s">
        <v>12346</v>
      </c>
      <c r="J153" s="36" t="s">
        <v>12346</v>
      </c>
      <c r="K153" s="36" t="s">
        <v>12346</v>
      </c>
      <c r="L153" s="33" t="e">
        <v>#N/A</v>
      </c>
      <c r="M153" s="174">
        <v>-1.4596657726428486</v>
      </c>
      <c r="N153" s="174">
        <v>-13.708220415537365</v>
      </c>
      <c r="O153" s="174">
        <v>4.6200833659460594</v>
      </c>
      <c r="P153" s="174">
        <v>2.3922162112447243</v>
      </c>
      <c r="Q153" s="175">
        <v>3.3818672372889491</v>
      </c>
      <c r="R153" s="175">
        <v>8.5468323109438415</v>
      </c>
      <c r="S153" s="33">
        <v>18.368210959235487</v>
      </c>
      <c r="T153" s="33">
        <v>-22.888870123289895</v>
      </c>
      <c r="U153" s="33">
        <v>-22.888870123289941</v>
      </c>
      <c r="V153" s="32">
        <v>14.593337609199866</v>
      </c>
      <c r="W153" s="32">
        <v>13.866747071970506</v>
      </c>
      <c r="X153" s="33">
        <v>0.19953480000000001</v>
      </c>
      <c r="Y153" s="33">
        <v>0.1147357</v>
      </c>
      <c r="Z153" s="141">
        <v>39265</v>
      </c>
      <c r="AA153" s="33">
        <v>289.41248967000001</v>
      </c>
      <c r="AB153" s="33" t="s">
        <v>12447</v>
      </c>
      <c r="AC153" s="33" t="s">
        <v>13223</v>
      </c>
      <c r="AD153" s="126" t="s">
        <v>8237</v>
      </c>
      <c r="AE153" s="126" t="s">
        <v>13170</v>
      </c>
      <c r="AF153" s="126" t="s">
        <v>13175</v>
      </c>
      <c r="AG153" s="33" t="s">
        <v>13172</v>
      </c>
      <c r="AH153" s="33" t="s">
        <v>13172</v>
      </c>
    </row>
    <row r="154" spans="1:34" s="133" customFormat="1" ht="28.5">
      <c r="A154" s="40" t="s">
        <v>12439</v>
      </c>
      <c r="B154" s="39" t="s">
        <v>13493</v>
      </c>
      <c r="C154" s="39" t="s">
        <v>12375</v>
      </c>
      <c r="D154" s="40" t="s">
        <v>13494</v>
      </c>
      <c r="E154" s="40" t="s">
        <v>12447</v>
      </c>
      <c r="F154" s="41" t="s">
        <v>117</v>
      </c>
      <c r="G154" s="40" t="s">
        <v>12350</v>
      </c>
      <c r="H154" s="42">
        <v>3</v>
      </c>
      <c r="I154" s="40" t="s">
        <v>12346</v>
      </c>
      <c r="J154" s="40" t="s">
        <v>12346</v>
      </c>
      <c r="K154" s="42" t="s">
        <v>12346</v>
      </c>
      <c r="L154" s="40" t="e">
        <v>#N/A</v>
      </c>
      <c r="M154" s="40">
        <v>-11.354656632173088</v>
      </c>
      <c r="N154" s="40">
        <v>-20.908175256001105</v>
      </c>
      <c r="O154" s="40">
        <v>-14.417462450586493</v>
      </c>
      <c r="P154" s="40">
        <v>-6.5113652951819256</v>
      </c>
      <c r="Q154" s="153">
        <v>-3.311532411613971E-2</v>
      </c>
      <c r="R154" s="153">
        <v>-18.525545466865445</v>
      </c>
      <c r="S154" s="40">
        <v>2.2379269729091433</v>
      </c>
      <c r="T154" s="40">
        <v>-39.950837699721632</v>
      </c>
      <c r="U154" s="40">
        <v>-40.501217792590673</v>
      </c>
      <c r="V154" s="40">
        <v>19.750865651535975</v>
      </c>
      <c r="W154" s="40">
        <v>17.69228846818703</v>
      </c>
      <c r="X154" s="40">
        <v>-0.80961450000000001</v>
      </c>
      <c r="Y154" s="40">
        <v>-0.3880844</v>
      </c>
      <c r="Z154" s="142">
        <v>39265</v>
      </c>
      <c r="AA154" s="40">
        <v>75.429864629999997</v>
      </c>
      <c r="AB154" s="40" t="s">
        <v>12447</v>
      </c>
      <c r="AC154" s="40" t="s">
        <v>13495</v>
      </c>
      <c r="AD154" s="42" t="s">
        <v>8237</v>
      </c>
      <c r="AE154" s="42" t="s">
        <v>13170</v>
      </c>
      <c r="AF154" s="42" t="s">
        <v>13175</v>
      </c>
      <c r="AG154" s="42" t="s">
        <v>13172</v>
      </c>
      <c r="AH154" s="42" t="s">
        <v>13172</v>
      </c>
    </row>
    <row r="155" spans="1:34" s="133" customFormat="1" ht="28.5">
      <c r="A155" s="33" t="s">
        <v>12440</v>
      </c>
      <c r="B155" s="32" t="s">
        <v>13496</v>
      </c>
      <c r="C155" s="33" t="s">
        <v>12380</v>
      </c>
      <c r="D155" s="33" t="s">
        <v>13497</v>
      </c>
      <c r="E155" s="33" t="s">
        <v>12447</v>
      </c>
      <c r="F155" s="35" t="s">
        <v>117</v>
      </c>
      <c r="G155" s="36" t="s">
        <v>66</v>
      </c>
      <c r="H155" s="117">
        <v>3</v>
      </c>
      <c r="I155" s="36" t="s">
        <v>12346</v>
      </c>
      <c r="J155" s="36" t="s">
        <v>12346</v>
      </c>
      <c r="K155" s="36" t="s">
        <v>12346</v>
      </c>
      <c r="L155" s="33" t="e">
        <v>#N/A</v>
      </c>
      <c r="M155" s="174">
        <v>-1.280815314694983</v>
      </c>
      <c r="N155" s="174">
        <v>-14.330106370264218</v>
      </c>
      <c r="O155" s="174">
        <v>4.0252409614061735</v>
      </c>
      <c r="P155" s="174">
        <v>2.2975768328422186</v>
      </c>
      <c r="Q155" s="175">
        <v>-0.84836898076213751</v>
      </c>
      <c r="R155" s="175">
        <v>12.647462277091703</v>
      </c>
      <c r="S155" s="33">
        <v>17.601795447258883</v>
      </c>
      <c r="T155" s="33">
        <v>-23.43908772722142</v>
      </c>
      <c r="U155" s="33">
        <v>-24.171436177292737</v>
      </c>
      <c r="V155" s="32">
        <v>14.276388342551382</v>
      </c>
      <c r="W155" s="32">
        <v>13.927990867950726</v>
      </c>
      <c r="X155" s="33">
        <v>0.1216206</v>
      </c>
      <c r="Y155" s="33">
        <v>0.10975849999999999</v>
      </c>
      <c r="Z155" s="141">
        <v>38222</v>
      </c>
      <c r="AA155" s="33">
        <v>2097.32046137</v>
      </c>
      <c r="AB155" s="33" t="s">
        <v>12447</v>
      </c>
      <c r="AC155" s="33" t="s">
        <v>13169</v>
      </c>
      <c r="AD155" s="126" t="s">
        <v>8237</v>
      </c>
      <c r="AE155" s="126" t="s">
        <v>13170</v>
      </c>
      <c r="AF155" s="126" t="s">
        <v>13175</v>
      </c>
      <c r="AG155" s="33" t="s">
        <v>13172</v>
      </c>
      <c r="AH155" s="33" t="s">
        <v>13172</v>
      </c>
    </row>
    <row r="156" spans="1:34" s="133" customFormat="1" ht="42.75">
      <c r="A156" s="40" t="s">
        <v>12441</v>
      </c>
      <c r="B156" s="39" t="s">
        <v>13498</v>
      </c>
      <c r="C156" s="39" t="s">
        <v>12381</v>
      </c>
      <c r="D156" s="40" t="s">
        <v>13499</v>
      </c>
      <c r="E156" s="40" t="s">
        <v>12450</v>
      </c>
      <c r="F156" s="41" t="s">
        <v>422</v>
      </c>
      <c r="G156" s="40" t="s">
        <v>13131</v>
      </c>
      <c r="H156" s="42">
        <v>4</v>
      </c>
      <c r="I156" s="40" t="s">
        <v>12346</v>
      </c>
      <c r="J156" s="40" t="s">
        <v>12346</v>
      </c>
      <c r="K156" s="42" t="s">
        <v>12551</v>
      </c>
      <c r="L156" s="40">
        <v>8.5036082775732089E-2</v>
      </c>
      <c r="M156" s="40">
        <v>0.48131720589104088</v>
      </c>
      <c r="N156" s="40">
        <v>6.3239568622613263</v>
      </c>
      <c r="O156" s="40">
        <v>7.3036388959460963</v>
      </c>
      <c r="P156" s="40">
        <v>-1.2626020253989512</v>
      </c>
      <c r="Q156" s="153">
        <v>5.470427940182887</v>
      </c>
      <c r="R156" s="153">
        <v>11.582423983533685</v>
      </c>
      <c r="S156" s="40">
        <v>-5.7372479992539134</v>
      </c>
      <c r="T156" s="40">
        <v>-7.4295738599556955</v>
      </c>
      <c r="U156" s="40">
        <v>-26.480496565648792</v>
      </c>
      <c r="V156" s="40">
        <v>5.0586552437038685</v>
      </c>
      <c r="W156" s="40">
        <v>7.1519218433036906</v>
      </c>
      <c r="X156" s="40">
        <v>0.37385180000000001</v>
      </c>
      <c r="Y156" s="40">
        <v>-0.55066409999999999</v>
      </c>
      <c r="Z156" s="142">
        <v>41789</v>
      </c>
      <c r="AA156" s="40">
        <v>264.51</v>
      </c>
      <c r="AB156" s="40" t="s">
        <v>12447</v>
      </c>
      <c r="AC156" s="40" t="s">
        <v>13169</v>
      </c>
      <c r="AD156" s="42" t="s">
        <v>8237</v>
      </c>
      <c r="AE156" s="42" t="s">
        <v>13170</v>
      </c>
      <c r="AF156" s="42" t="s">
        <v>13196</v>
      </c>
      <c r="AG156" s="42" t="s">
        <v>13172</v>
      </c>
      <c r="AH156" s="42" t="s">
        <v>13172</v>
      </c>
    </row>
    <row r="157" spans="1:34" s="133" customFormat="1" ht="42.75">
      <c r="A157" s="33" t="s">
        <v>12441</v>
      </c>
      <c r="B157" s="32" t="s">
        <v>13500</v>
      </c>
      <c r="C157" s="33" t="s">
        <v>12382</v>
      </c>
      <c r="D157" s="33" t="s">
        <v>13501</v>
      </c>
      <c r="E157" s="33" t="s">
        <v>12448</v>
      </c>
      <c r="F157" s="35" t="s">
        <v>422</v>
      </c>
      <c r="G157" s="36" t="s">
        <v>13131</v>
      </c>
      <c r="H157" s="117">
        <v>4</v>
      </c>
      <c r="I157" s="36" t="s">
        <v>12346</v>
      </c>
      <c r="J157" s="36" t="s">
        <v>12346</v>
      </c>
      <c r="K157" s="36" t="s">
        <v>12551</v>
      </c>
      <c r="L157" s="33">
        <v>8.8065184376857897E-2</v>
      </c>
      <c r="M157" s="151">
        <v>0.35740662587044891</v>
      </c>
      <c r="N157" s="151">
        <v>6.8352186699697448</v>
      </c>
      <c r="O157" s="151">
        <v>8.4525224965204195</v>
      </c>
      <c r="P157" s="151">
        <v>-0.19085905082060206</v>
      </c>
      <c r="Q157" s="152">
        <v>6.6233732199066031</v>
      </c>
      <c r="R157" s="152">
        <v>12.101485757255759</v>
      </c>
      <c r="S157" s="33">
        <v>-4.1398597310551732</v>
      </c>
      <c r="T157" s="33">
        <v>-7.2209055736325194</v>
      </c>
      <c r="U157" s="33">
        <v>-24.349996711511711</v>
      </c>
      <c r="V157" s="32">
        <v>5.0280615349051478</v>
      </c>
      <c r="W157" s="32">
        <v>7.2342872785351311</v>
      </c>
      <c r="X157" s="33">
        <v>0.60594680000000001</v>
      </c>
      <c r="Y157" s="33">
        <v>-0.38024849999999999</v>
      </c>
      <c r="Z157" s="141">
        <v>40695</v>
      </c>
      <c r="AA157" s="33">
        <v>264.51</v>
      </c>
      <c r="AB157" s="33" t="s">
        <v>12447</v>
      </c>
      <c r="AC157" s="33" t="s">
        <v>13169</v>
      </c>
      <c r="AD157" s="126" t="s">
        <v>8237</v>
      </c>
      <c r="AE157" s="126" t="s">
        <v>13170</v>
      </c>
      <c r="AF157" s="126" t="s">
        <v>13203</v>
      </c>
      <c r="AG157" s="33" t="s">
        <v>13172</v>
      </c>
      <c r="AH157" s="33" t="s">
        <v>13172</v>
      </c>
    </row>
    <row r="158" spans="1:34" s="133" customFormat="1" ht="42.75">
      <c r="A158" s="40" t="s">
        <v>12441</v>
      </c>
      <c r="B158" s="39" t="s">
        <v>13502</v>
      </c>
      <c r="C158" s="39" t="s">
        <v>12383</v>
      </c>
      <c r="D158" s="40" t="s">
        <v>13503</v>
      </c>
      <c r="E158" s="40" t="s">
        <v>12449</v>
      </c>
      <c r="F158" s="41" t="s">
        <v>422</v>
      </c>
      <c r="G158" s="40" t="s">
        <v>13131</v>
      </c>
      <c r="H158" s="42">
        <v>4</v>
      </c>
      <c r="I158" s="40" t="s">
        <v>12346</v>
      </c>
      <c r="J158" s="40" t="s">
        <v>12346</v>
      </c>
      <c r="K158" s="42" t="s">
        <v>12551</v>
      </c>
      <c r="L158" s="40">
        <v>6.4086646679879164E-2</v>
      </c>
      <c r="M158" s="40">
        <v>0.19879289045063864</v>
      </c>
      <c r="N158" s="40">
        <v>3.8385016819361351</v>
      </c>
      <c r="O158" s="40">
        <v>5.3405978288110445</v>
      </c>
      <c r="P158" s="40">
        <v>-1.9909685438692204</v>
      </c>
      <c r="Q158" s="153">
        <v>3.2521276474562821</v>
      </c>
      <c r="R158" s="153">
        <v>9.4984138336489998</v>
      </c>
      <c r="S158" s="40">
        <v>-6.9386622348911242</v>
      </c>
      <c r="T158" s="40">
        <v>-7.3949939892406391</v>
      </c>
      <c r="U158" s="40">
        <v>-25.397366134184864</v>
      </c>
      <c r="V158" s="40">
        <v>4.8806714741165758</v>
      </c>
      <c r="W158" s="40">
        <v>6.8620557126936932</v>
      </c>
      <c r="X158" s="40">
        <v>0.42013479999999997</v>
      </c>
      <c r="Y158" s="40">
        <v>-0.5404023</v>
      </c>
      <c r="Z158" s="142">
        <v>41789</v>
      </c>
      <c r="AA158" s="40">
        <v>264.51</v>
      </c>
      <c r="AB158" s="40" t="s">
        <v>12447</v>
      </c>
      <c r="AC158" s="40" t="s">
        <v>13169</v>
      </c>
      <c r="AD158" s="42" t="s">
        <v>8237</v>
      </c>
      <c r="AE158" s="42" t="s">
        <v>13170</v>
      </c>
      <c r="AF158" s="42" t="s">
        <v>13171</v>
      </c>
      <c r="AG158" s="42" t="s">
        <v>13172</v>
      </c>
      <c r="AH158" s="42" t="s">
        <v>13172</v>
      </c>
    </row>
    <row r="159" spans="1:34" s="133" customFormat="1" ht="42.75">
      <c r="A159" s="33" t="s">
        <v>12441</v>
      </c>
      <c r="B159" s="32" t="s">
        <v>13504</v>
      </c>
      <c r="C159" s="33" t="s">
        <v>12384</v>
      </c>
      <c r="D159" s="33" t="s">
        <v>13505</v>
      </c>
      <c r="E159" s="33" t="s">
        <v>12447</v>
      </c>
      <c r="F159" s="35" t="s">
        <v>422</v>
      </c>
      <c r="G159" s="36" t="s">
        <v>13131</v>
      </c>
      <c r="H159" s="117">
        <v>4</v>
      </c>
      <c r="I159" s="36" t="s">
        <v>12346</v>
      </c>
      <c r="J159" s="36" t="s">
        <v>12346</v>
      </c>
      <c r="K159" s="36" t="s">
        <v>12551</v>
      </c>
      <c r="L159" s="33" t="e">
        <v>#N/A</v>
      </c>
      <c r="M159" s="174">
        <v>0.44444444444449172</v>
      </c>
      <c r="N159" s="174">
        <v>6.8787618228719483</v>
      </c>
      <c r="O159" s="174">
        <v>8.4420247434493501</v>
      </c>
      <c r="P159" s="174">
        <v>-0.23156066327357783</v>
      </c>
      <c r="Q159" s="175">
        <v>6.4445418676019495</v>
      </c>
      <c r="R159" s="175">
        <v>12.660731948565607</v>
      </c>
      <c r="S159" s="33">
        <v>-3.9618138424820648</v>
      </c>
      <c r="T159" s="33">
        <v>-7.0912951167728551</v>
      </c>
      <c r="U159" s="33">
        <v>-24.612326043737664</v>
      </c>
      <c r="V159" s="32">
        <v>4.9065161830958948</v>
      </c>
      <c r="W159" s="32">
        <v>7.1121925393847807</v>
      </c>
      <c r="X159" s="33">
        <v>0.47412179999999998</v>
      </c>
      <c r="Y159" s="33">
        <v>-0.48912640000000002</v>
      </c>
      <c r="Z159" s="141">
        <v>39688</v>
      </c>
      <c r="AA159" s="33">
        <v>264.51</v>
      </c>
      <c r="AB159" s="33" t="s">
        <v>12447</v>
      </c>
      <c r="AC159" s="33" t="s">
        <v>13169</v>
      </c>
      <c r="AD159" s="126" t="s">
        <v>8237</v>
      </c>
      <c r="AE159" s="126" t="s">
        <v>13170</v>
      </c>
      <c r="AF159" s="126" t="s">
        <v>13506</v>
      </c>
      <c r="AG159" s="33" t="s">
        <v>13172</v>
      </c>
      <c r="AH159" s="33" t="s">
        <v>13172</v>
      </c>
    </row>
    <row r="160" spans="1:34" s="133" customFormat="1" ht="42.75">
      <c r="A160" s="40" t="s">
        <v>12441</v>
      </c>
      <c r="B160" s="39" t="s">
        <v>13507</v>
      </c>
      <c r="C160" s="39" t="s">
        <v>12385</v>
      </c>
      <c r="D160" s="40" t="s">
        <v>13508</v>
      </c>
      <c r="E160" s="40" t="s">
        <v>12447</v>
      </c>
      <c r="F160" s="41" t="s">
        <v>422</v>
      </c>
      <c r="G160" s="40" t="s">
        <v>13131</v>
      </c>
      <c r="H160" s="42">
        <v>4</v>
      </c>
      <c r="I160" s="40" t="s">
        <v>12346</v>
      </c>
      <c r="J160" s="40" t="s">
        <v>12346</v>
      </c>
      <c r="K160" s="42" t="s">
        <v>12551</v>
      </c>
      <c r="L160" s="40">
        <v>8.8275655623978808E-2</v>
      </c>
      <c r="M160" s="40">
        <v>0.53308600914978577</v>
      </c>
      <c r="N160" s="40">
        <v>7.0116069301329853</v>
      </c>
      <c r="O160" s="40">
        <v>8.486321051864909</v>
      </c>
      <c r="P160" s="40">
        <v>-0.35535788812203206</v>
      </c>
      <c r="Q160" s="153">
        <v>6.4384753090548585</v>
      </c>
      <c r="R160" s="153">
        <v>12.595515934636081</v>
      </c>
      <c r="S160" s="40">
        <v>-4.0471417624956878</v>
      </c>
      <c r="T160" s="40">
        <v>-7.1082004387753468</v>
      </c>
      <c r="U160" s="40">
        <v>-25.146163743922546</v>
      </c>
      <c r="V160" s="40">
        <v>4.9552145599207496</v>
      </c>
      <c r="W160" s="40">
        <v>7.1729771482704239</v>
      </c>
      <c r="X160" s="40">
        <v>0.46755190000000002</v>
      </c>
      <c r="Y160" s="40">
        <v>-0.50533850000000002</v>
      </c>
      <c r="Z160" s="142">
        <v>39688</v>
      </c>
      <c r="AA160" s="40">
        <v>264.51</v>
      </c>
      <c r="AB160" s="40" t="s">
        <v>12447</v>
      </c>
      <c r="AC160" s="40" t="s">
        <v>13169</v>
      </c>
      <c r="AD160" s="42" t="s">
        <v>8237</v>
      </c>
      <c r="AE160" s="42" t="s">
        <v>13170</v>
      </c>
      <c r="AF160" s="42" t="s">
        <v>13175</v>
      </c>
      <c r="AG160" s="42" t="s">
        <v>13172</v>
      </c>
      <c r="AH160" s="42" t="s">
        <v>13172</v>
      </c>
    </row>
    <row r="161" spans="1:34" s="133" customFormat="1" ht="42.75">
      <c r="A161" s="33" t="s">
        <v>12441</v>
      </c>
      <c r="B161" s="32" t="s">
        <v>13509</v>
      </c>
      <c r="C161" s="33" t="s">
        <v>12386</v>
      </c>
      <c r="D161" s="33" t="s">
        <v>13510</v>
      </c>
      <c r="E161" s="33" t="s">
        <v>12448</v>
      </c>
      <c r="F161" s="35" t="s">
        <v>422</v>
      </c>
      <c r="G161" s="36" t="s">
        <v>13124</v>
      </c>
      <c r="H161" s="117">
        <v>4</v>
      </c>
      <c r="I161" s="36" t="s">
        <v>12346</v>
      </c>
      <c r="J161" s="36" t="s">
        <v>12346</v>
      </c>
      <c r="K161" s="36" t="s">
        <v>12551</v>
      </c>
      <c r="L161" s="33">
        <v>5.9010866162659922E-2</v>
      </c>
      <c r="M161" s="151">
        <v>0.30952402104555965</v>
      </c>
      <c r="N161" s="151">
        <v>5.7102441180718833</v>
      </c>
      <c r="O161" s="151">
        <v>5.3170928362674008</v>
      </c>
      <c r="P161" s="151">
        <v>-4.5543241273716673</v>
      </c>
      <c r="Q161" s="152">
        <v>7.4565467641391159</v>
      </c>
      <c r="R161" s="152">
        <v>5.9666296848549738</v>
      </c>
      <c r="S161" s="33">
        <v>-3.5873143513902028</v>
      </c>
      <c r="T161" s="33">
        <v>-6.7931122892410762</v>
      </c>
      <c r="U161" s="33">
        <v>-35.247854492044475</v>
      </c>
      <c r="V161" s="32">
        <v>4.2089651685921039</v>
      </c>
      <c r="W161" s="32">
        <v>7.6065922884612291</v>
      </c>
      <c r="X161" s="33">
        <v>4.7289020000000001E-2</v>
      </c>
      <c r="Y161" s="33">
        <v>-0.92556389999999999</v>
      </c>
      <c r="Z161" s="141">
        <v>42482</v>
      </c>
      <c r="AA161" s="33">
        <v>12.18</v>
      </c>
      <c r="AB161" s="33" t="s">
        <v>12447</v>
      </c>
      <c r="AC161" s="33" t="s">
        <v>13169</v>
      </c>
      <c r="AD161" s="126" t="s">
        <v>8237</v>
      </c>
      <c r="AE161" s="126" t="s">
        <v>13170</v>
      </c>
      <c r="AF161" s="126" t="s">
        <v>13203</v>
      </c>
      <c r="AG161" s="33" t="s">
        <v>13172</v>
      </c>
      <c r="AH161" s="33" t="s">
        <v>13172</v>
      </c>
    </row>
    <row r="162" spans="1:34" s="133" customFormat="1" ht="42.75">
      <c r="A162" s="40" t="s">
        <v>12441</v>
      </c>
      <c r="B162" s="39" t="s">
        <v>13511</v>
      </c>
      <c r="C162" s="39" t="s">
        <v>12387</v>
      </c>
      <c r="D162" s="40" t="s">
        <v>13512</v>
      </c>
      <c r="E162" s="40" t="s">
        <v>12455</v>
      </c>
      <c r="F162" s="41" t="s">
        <v>422</v>
      </c>
      <c r="G162" s="40" t="s">
        <v>13124</v>
      </c>
      <c r="H162" s="42">
        <v>4</v>
      </c>
      <c r="I162" s="40" t="s">
        <v>12346</v>
      </c>
      <c r="J162" s="40" t="s">
        <v>12346</v>
      </c>
      <c r="K162" s="42" t="s">
        <v>12551</v>
      </c>
      <c r="L162" s="40">
        <v>3.4974108365990464E-2</v>
      </c>
      <c r="M162" s="40">
        <v>7.5016678006734061E-2</v>
      </c>
      <c r="N162" s="40">
        <v>2.6558539080890453</v>
      </c>
      <c r="O162" s="40">
        <v>2.2610575195668892</v>
      </c>
      <c r="P162" s="40">
        <v>-6.2888460001440656</v>
      </c>
      <c r="Q162" s="153">
        <v>4.177607574800124</v>
      </c>
      <c r="R162" s="153">
        <v>3.4306670562877395</v>
      </c>
      <c r="S162" s="40">
        <v>-6.3790270976901375</v>
      </c>
      <c r="T162" s="40">
        <v>-7.6970146460608628</v>
      </c>
      <c r="U162" s="40">
        <v>-36.125593227654932</v>
      </c>
      <c r="V162" s="40">
        <v>4.2380303385872553</v>
      </c>
      <c r="W162" s="40">
        <v>7.3089256931593241</v>
      </c>
      <c r="X162" s="40">
        <v>-0.3125964</v>
      </c>
      <c r="Y162" s="40">
        <v>-1.1601250000000001</v>
      </c>
      <c r="Z162" s="142">
        <v>42482</v>
      </c>
      <c r="AA162" s="40">
        <v>12.18</v>
      </c>
      <c r="AB162" s="40" t="s">
        <v>12447</v>
      </c>
      <c r="AC162" s="40" t="s">
        <v>13169</v>
      </c>
      <c r="AD162" s="42" t="s">
        <v>8237</v>
      </c>
      <c r="AE162" s="42" t="s">
        <v>13170</v>
      </c>
      <c r="AF162" s="42" t="s">
        <v>13171</v>
      </c>
      <c r="AG162" s="42" t="s">
        <v>13172</v>
      </c>
      <c r="AH162" s="42" t="s">
        <v>13172</v>
      </c>
    </row>
    <row r="163" spans="1:34" s="133" customFormat="1" ht="42.75">
      <c r="A163" s="33" t="s">
        <v>12441</v>
      </c>
      <c r="B163" s="32" t="s">
        <v>13513</v>
      </c>
      <c r="C163" s="33" t="s">
        <v>12388</v>
      </c>
      <c r="D163" s="33" t="s">
        <v>13514</v>
      </c>
      <c r="E163" s="33" t="s">
        <v>12447</v>
      </c>
      <c r="F163" s="35" t="s">
        <v>422</v>
      </c>
      <c r="G163" s="36" t="s">
        <v>13124</v>
      </c>
      <c r="H163" s="117">
        <v>4</v>
      </c>
      <c r="I163" s="36" t="s">
        <v>12346</v>
      </c>
      <c r="J163" s="36" t="s">
        <v>12346</v>
      </c>
      <c r="K163" s="36" t="s">
        <v>12551</v>
      </c>
      <c r="L163" s="33">
        <v>5.9318181945744786E-2</v>
      </c>
      <c r="M163" s="174">
        <v>0.27104509856872294</v>
      </c>
      <c r="N163" s="174">
        <v>5.8193703706226341</v>
      </c>
      <c r="O163" s="174">
        <v>5.285402403404782</v>
      </c>
      <c r="P163" s="174">
        <v>-4.7150407998935329</v>
      </c>
      <c r="Q163" s="175">
        <v>7.4062163804875736</v>
      </c>
      <c r="R163" s="175">
        <v>6.5655152084059365</v>
      </c>
      <c r="S163" s="33">
        <v>-3.5602431138480051</v>
      </c>
      <c r="T163" s="33">
        <v>-6.8022690492153153</v>
      </c>
      <c r="U163" s="33">
        <v>-35.692931942879504</v>
      </c>
      <c r="V163" s="32">
        <v>4.2091075427380993</v>
      </c>
      <c r="W163" s="32">
        <v>7.6236372529568941</v>
      </c>
      <c r="X163" s="33">
        <v>-0.1365904</v>
      </c>
      <c r="Y163" s="33">
        <v>-1.035361</v>
      </c>
      <c r="Z163" s="141">
        <v>42482</v>
      </c>
      <c r="AA163" s="33">
        <v>12.18</v>
      </c>
      <c r="AB163" s="33" t="s">
        <v>12447</v>
      </c>
      <c r="AC163" s="33" t="s">
        <v>13169</v>
      </c>
      <c r="AD163" s="126" t="s">
        <v>8237</v>
      </c>
      <c r="AE163" s="126" t="s">
        <v>13170</v>
      </c>
      <c r="AF163" s="126" t="s">
        <v>13175</v>
      </c>
      <c r="AG163" s="33" t="s">
        <v>13172</v>
      </c>
      <c r="AH163" s="33" t="s">
        <v>13172</v>
      </c>
    </row>
    <row r="164" spans="1:34" s="133" customFormat="1" ht="42.75">
      <c r="A164" s="40" t="s">
        <v>12442</v>
      </c>
      <c r="B164" s="39" t="s">
        <v>13515</v>
      </c>
      <c r="C164" s="39" t="s">
        <v>12390</v>
      </c>
      <c r="D164" s="40" t="s">
        <v>13516</v>
      </c>
      <c r="E164" s="40" t="s">
        <v>12447</v>
      </c>
      <c r="F164" s="41" t="s">
        <v>117</v>
      </c>
      <c r="G164" s="40" t="s">
        <v>58</v>
      </c>
      <c r="H164" s="42">
        <v>5</v>
      </c>
      <c r="I164" s="40" t="s">
        <v>12346</v>
      </c>
      <c r="J164" s="40" t="s">
        <v>12346</v>
      </c>
      <c r="K164" s="42" t="s">
        <v>12346</v>
      </c>
      <c r="L164" s="40" t="e">
        <v>#N/A</v>
      </c>
      <c r="M164" s="40">
        <v>7.6361221779549071</v>
      </c>
      <c r="N164" s="40">
        <v>53.868058851447678</v>
      </c>
      <c r="O164" s="40">
        <v>20.218606968773866</v>
      </c>
      <c r="P164" s="40">
        <v>3.9330399682300232</v>
      </c>
      <c r="Q164" s="153">
        <v>31.506172839506075</v>
      </c>
      <c r="R164" s="153">
        <v>9.5698924731183244</v>
      </c>
      <c r="S164" s="40">
        <v>1.5701136978886643</v>
      </c>
      <c r="T164" s="40">
        <v>-17.035698147311241</v>
      </c>
      <c r="U164" s="40">
        <v>-42.247774480712195</v>
      </c>
      <c r="V164" s="40">
        <v>18.927046975160525</v>
      </c>
      <c r="W164" s="40">
        <v>19.990613438035137</v>
      </c>
      <c r="X164" s="40">
        <v>0.76365499999999997</v>
      </c>
      <c r="Y164" s="40">
        <v>2.8678249999999999E-2</v>
      </c>
      <c r="Z164" s="142">
        <v>41213</v>
      </c>
      <c r="AA164" s="40">
        <v>531.80805698999995</v>
      </c>
      <c r="AB164" s="40" t="s">
        <v>12447</v>
      </c>
      <c r="AC164" s="40" t="s">
        <v>13169</v>
      </c>
      <c r="AD164" s="42" t="s">
        <v>8237</v>
      </c>
      <c r="AE164" s="42" t="s">
        <v>13170</v>
      </c>
      <c r="AF164" s="42" t="s">
        <v>13175</v>
      </c>
      <c r="AG164" s="42" t="s">
        <v>13172</v>
      </c>
      <c r="AH164" s="42" t="s">
        <v>13172</v>
      </c>
    </row>
    <row r="165" spans="1:34" s="133" customFormat="1" ht="42.75">
      <c r="A165" s="33" t="s">
        <v>12443</v>
      </c>
      <c r="B165" s="32" t="s">
        <v>13517</v>
      </c>
      <c r="C165" s="33" t="s">
        <v>12391</v>
      </c>
      <c r="D165" s="33" t="s">
        <v>13518</v>
      </c>
      <c r="E165" s="33" t="s">
        <v>12449</v>
      </c>
      <c r="F165" s="35" t="s">
        <v>422</v>
      </c>
      <c r="G165" s="36" t="s">
        <v>13132</v>
      </c>
      <c r="H165" s="117">
        <v>3</v>
      </c>
      <c r="I165" s="36" t="s">
        <v>12346</v>
      </c>
      <c r="J165" s="36" t="s">
        <v>12346</v>
      </c>
      <c r="K165" s="36" t="s">
        <v>12346</v>
      </c>
      <c r="L165" s="33">
        <v>4.726997844983246E-2</v>
      </c>
      <c r="M165" s="151">
        <v>0.5141677283846624</v>
      </c>
      <c r="N165" s="151">
        <v>6.2843472927427424</v>
      </c>
      <c r="O165" s="151">
        <v>6.5147246425512284</v>
      </c>
      <c r="P165" s="151">
        <v>-5.2120341285056826</v>
      </c>
      <c r="Q165" s="152">
        <v>6.9895111098973173</v>
      </c>
      <c r="R165" s="152">
        <v>11.024760201186545</v>
      </c>
      <c r="S165" s="33">
        <v>-5.5020776766845909</v>
      </c>
      <c r="T165" s="33">
        <v>-10.285458064802565</v>
      </c>
      <c r="U165" s="33">
        <v>-46.435346768039885</v>
      </c>
      <c r="V165" s="32">
        <v>5.9566748578582951</v>
      </c>
      <c r="W165" s="32">
        <v>12.906667402779629</v>
      </c>
      <c r="X165" s="33">
        <v>0.44062970000000001</v>
      </c>
      <c r="Y165" s="33">
        <v>-0.49553809999999998</v>
      </c>
      <c r="Z165" s="141">
        <v>43453</v>
      </c>
      <c r="AA165" s="33">
        <v>1075.3953097900001</v>
      </c>
      <c r="AB165" s="33" t="s">
        <v>12447</v>
      </c>
      <c r="AC165" s="33" t="s">
        <v>13169</v>
      </c>
      <c r="AD165" s="126" t="s">
        <v>8237</v>
      </c>
      <c r="AE165" s="126" t="s">
        <v>13170</v>
      </c>
      <c r="AF165" s="126" t="s">
        <v>13171</v>
      </c>
      <c r="AG165" s="33" t="s">
        <v>13172</v>
      </c>
      <c r="AH165" s="33" t="s">
        <v>13172</v>
      </c>
    </row>
    <row r="166" spans="1:34" s="133" customFormat="1" ht="28.5">
      <c r="A166" s="40" t="s">
        <v>12443</v>
      </c>
      <c r="B166" s="39" t="s">
        <v>13519</v>
      </c>
      <c r="C166" s="39" t="s">
        <v>12392</v>
      </c>
      <c r="D166" s="40" t="s">
        <v>13518</v>
      </c>
      <c r="E166" s="40" t="s">
        <v>12447</v>
      </c>
      <c r="F166" s="41" t="s">
        <v>422</v>
      </c>
      <c r="G166" s="40" t="s">
        <v>13132</v>
      </c>
      <c r="H166" s="42">
        <v>3</v>
      </c>
      <c r="I166" s="40" t="s">
        <v>12346</v>
      </c>
      <c r="J166" s="40" t="s">
        <v>12346</v>
      </c>
      <c r="K166" s="42" t="s">
        <v>12346</v>
      </c>
      <c r="L166" s="40">
        <v>7.7500002086162562E-2</v>
      </c>
      <c r="M166" s="40">
        <v>0.65392354124751417</v>
      </c>
      <c r="N166" s="40">
        <v>9.2507487789989398</v>
      </c>
      <c r="O166" s="40">
        <v>9.5068026745358516</v>
      </c>
      <c r="P166" s="40">
        <v>-3.5845924565428788</v>
      </c>
      <c r="Q166" s="153">
        <v>10.037817431800322</v>
      </c>
      <c r="R166" s="153">
        <v>14.300715982838019</v>
      </c>
      <c r="S166" s="40">
        <v>-2.9539357107855047</v>
      </c>
      <c r="T166" s="40">
        <v>-9.4879042890221861</v>
      </c>
      <c r="U166" s="40">
        <v>-47.309052621737159</v>
      </c>
      <c r="V166" s="40">
        <v>6.0467811336426074</v>
      </c>
      <c r="W166" s="40">
        <v>13.24436183395094</v>
      </c>
      <c r="X166" s="40">
        <v>0.4511327</v>
      </c>
      <c r="Y166" s="40">
        <v>-0.4718194</v>
      </c>
      <c r="Z166" s="142">
        <v>43070</v>
      </c>
      <c r="AA166" s="40">
        <v>1075.3953097900001</v>
      </c>
      <c r="AB166" s="40" t="s">
        <v>12447</v>
      </c>
      <c r="AC166" s="40" t="s">
        <v>13169</v>
      </c>
      <c r="AD166" s="42" t="s">
        <v>8237</v>
      </c>
      <c r="AE166" s="42" t="s">
        <v>13170</v>
      </c>
      <c r="AF166" s="42" t="s">
        <v>13175</v>
      </c>
      <c r="AG166" s="42" t="s">
        <v>13172</v>
      </c>
      <c r="AH166" s="42" t="s">
        <v>13172</v>
      </c>
    </row>
    <row r="167" spans="1:34" s="133" customFormat="1" ht="42.75">
      <c r="A167" s="33" t="s">
        <v>12444</v>
      </c>
      <c r="B167" s="32" t="s">
        <v>13520</v>
      </c>
      <c r="C167" s="33" t="s">
        <v>12393</v>
      </c>
      <c r="D167" s="33" t="s">
        <v>13521</v>
      </c>
      <c r="E167" s="33" t="s">
        <v>12450</v>
      </c>
      <c r="F167" s="35" t="s">
        <v>422</v>
      </c>
      <c r="G167" s="36" t="s">
        <v>13131</v>
      </c>
      <c r="H167" s="117">
        <v>3</v>
      </c>
      <c r="I167" s="36" t="s">
        <v>12346</v>
      </c>
      <c r="J167" s="36" t="s">
        <v>12346</v>
      </c>
      <c r="K167" s="36" t="s">
        <v>12346</v>
      </c>
      <c r="L167" s="33">
        <v>5.5253399335704424E-2</v>
      </c>
      <c r="M167" s="174">
        <v>0.21074842966215535</v>
      </c>
      <c r="N167" s="174">
        <v>7.1135795433429294</v>
      </c>
      <c r="O167" s="174">
        <v>5.8708028887868302</v>
      </c>
      <c r="P167" s="174">
        <v>-1.542763638970257</v>
      </c>
      <c r="Q167" s="175">
        <v>8.5052734328514124</v>
      </c>
      <c r="R167" s="175">
        <v>5.5664947451133928</v>
      </c>
      <c r="S167" s="33">
        <v>4.0984383286218007</v>
      </c>
      <c r="T167" s="33">
        <v>-4.802950197384126</v>
      </c>
      <c r="U167" s="33">
        <v>-28.535865096566138</v>
      </c>
      <c r="V167" s="32">
        <v>4.3820216228238538</v>
      </c>
      <c r="W167" s="32">
        <v>6.4406849403507964</v>
      </c>
      <c r="X167" s="33">
        <v>0.27934720000000002</v>
      </c>
      <c r="Y167" s="33">
        <v>-0.65011629999999998</v>
      </c>
      <c r="Z167" s="141">
        <v>41325</v>
      </c>
      <c r="AA167" s="33">
        <v>2152.6915353600002</v>
      </c>
      <c r="AB167" s="33" t="s">
        <v>12447</v>
      </c>
      <c r="AC167" s="33" t="s">
        <v>13169</v>
      </c>
      <c r="AD167" s="126" t="s">
        <v>8237</v>
      </c>
      <c r="AE167" s="126" t="s">
        <v>13170</v>
      </c>
      <c r="AF167" s="126" t="s">
        <v>13196</v>
      </c>
      <c r="AG167" s="33" t="s">
        <v>13172</v>
      </c>
      <c r="AH167" s="33" t="s">
        <v>13172</v>
      </c>
    </row>
    <row r="168" spans="1:34" s="133" customFormat="1" ht="42.75">
      <c r="A168" s="40" t="s">
        <v>12444</v>
      </c>
      <c r="B168" s="39" t="s">
        <v>13522</v>
      </c>
      <c r="C168" s="39" t="s">
        <v>12394</v>
      </c>
      <c r="D168" s="40" t="s">
        <v>13523</v>
      </c>
      <c r="E168" s="40" t="s">
        <v>12452</v>
      </c>
      <c r="F168" s="41" t="s">
        <v>422</v>
      </c>
      <c r="G168" s="40" t="s">
        <v>13131</v>
      </c>
      <c r="H168" s="42">
        <v>3</v>
      </c>
      <c r="I168" s="40" t="s">
        <v>12346</v>
      </c>
      <c r="J168" s="40" t="s">
        <v>12346</v>
      </c>
      <c r="K168" s="42" t="s">
        <v>12346</v>
      </c>
      <c r="L168" s="40">
        <v>6.0956174158955004E-2</v>
      </c>
      <c r="M168" s="40">
        <v>0.30916298615493165</v>
      </c>
      <c r="N168" s="40">
        <v>7.3868621486610886</v>
      </c>
      <c r="O168" s="40">
        <v>6.4125966611782603</v>
      </c>
      <c r="P168" s="40">
        <v>-1.1273961757085171</v>
      </c>
      <c r="Q168" s="153">
        <v>9.0343272582473553</v>
      </c>
      <c r="R168" s="153">
        <v>6.2848421128738563</v>
      </c>
      <c r="S168" s="40">
        <v>4.9897852855138369</v>
      </c>
      <c r="T168" s="40">
        <v>-4.4621684395157786</v>
      </c>
      <c r="U168" s="40">
        <v>-28.332895913404354</v>
      </c>
      <c r="V168" s="40">
        <v>4.3521057417513669</v>
      </c>
      <c r="W168" s="40">
        <v>6.4667475883496248</v>
      </c>
      <c r="X168" s="40">
        <v>0.30021740000000002</v>
      </c>
      <c r="Y168" s="40">
        <v>-0.642262</v>
      </c>
      <c r="Z168" s="142">
        <v>42074</v>
      </c>
      <c r="AA168" s="40">
        <v>2152.6915353600002</v>
      </c>
      <c r="AB168" s="40" t="s">
        <v>12447</v>
      </c>
      <c r="AC168" s="40" t="s">
        <v>13169</v>
      </c>
      <c r="AD168" s="42" t="s">
        <v>8237</v>
      </c>
      <c r="AE168" s="42" t="s">
        <v>13170</v>
      </c>
      <c r="AF168" s="42" t="s">
        <v>13352</v>
      </c>
      <c r="AG168" s="42" t="s">
        <v>13172</v>
      </c>
      <c r="AH168" s="42" t="s">
        <v>13172</v>
      </c>
    </row>
    <row r="169" spans="1:34" s="133" customFormat="1" ht="42.75">
      <c r="A169" s="33" t="s">
        <v>12444</v>
      </c>
      <c r="B169" s="32" t="s">
        <v>13522</v>
      </c>
      <c r="C169" s="33" t="s">
        <v>12395</v>
      </c>
      <c r="D169" s="33" t="s">
        <v>13524</v>
      </c>
      <c r="E169" s="33" t="s">
        <v>12448</v>
      </c>
      <c r="F169" s="35" t="s">
        <v>422</v>
      </c>
      <c r="G169" s="36" t="s">
        <v>13131</v>
      </c>
      <c r="H169" s="117">
        <v>3</v>
      </c>
      <c r="I169" s="36" t="s">
        <v>12346</v>
      </c>
      <c r="J169" s="36" t="s">
        <v>12346</v>
      </c>
      <c r="K169" s="36" t="s">
        <v>12346</v>
      </c>
      <c r="L169" s="33">
        <v>6.2954156629500851E-2</v>
      </c>
      <c r="M169" s="151">
        <v>0.10045691498892229</v>
      </c>
      <c r="N169" s="151">
        <v>5.3162171455741092</v>
      </c>
      <c r="O169" s="151">
        <v>5.3916898514701384</v>
      </c>
      <c r="P169" s="151">
        <v>-1.6802431008366203</v>
      </c>
      <c r="Q169" s="152">
        <v>7.4680524778344193</v>
      </c>
      <c r="R169" s="152">
        <v>5.3615534114305863</v>
      </c>
      <c r="S169" s="33">
        <v>4.4808128463880159</v>
      </c>
      <c r="T169" s="33">
        <v>-4.59687259087731</v>
      </c>
      <c r="U169" s="33">
        <v>-28.327010604145119</v>
      </c>
      <c r="V169" s="32">
        <v>4.3564802588029572</v>
      </c>
      <c r="W169" s="32">
        <v>6.4535976766190535</v>
      </c>
      <c r="X169" s="33">
        <v>0.24013219999999999</v>
      </c>
      <c r="Y169" s="33">
        <v>-0.64538410000000002</v>
      </c>
      <c r="Z169" s="141">
        <v>41066</v>
      </c>
      <c r="AA169" s="33">
        <v>2152.6915353600002</v>
      </c>
      <c r="AB169" s="33" t="s">
        <v>12447</v>
      </c>
      <c r="AC169" s="33" t="s">
        <v>13169</v>
      </c>
      <c r="AD169" s="126" t="s">
        <v>8237</v>
      </c>
      <c r="AE169" s="126" t="s">
        <v>13170</v>
      </c>
      <c r="AF169" s="126" t="s">
        <v>13203</v>
      </c>
      <c r="AG169" s="33" t="s">
        <v>13172</v>
      </c>
      <c r="AH169" s="33" t="s">
        <v>13172</v>
      </c>
    </row>
    <row r="170" spans="1:34" s="133" customFormat="1" ht="42.75">
      <c r="A170" s="40" t="s">
        <v>12444</v>
      </c>
      <c r="B170" s="39" t="s">
        <v>13525</v>
      </c>
      <c r="C170" s="39" t="s">
        <v>12396</v>
      </c>
      <c r="D170" s="40" t="s">
        <v>13526</v>
      </c>
      <c r="E170" s="40" t="s">
        <v>12456</v>
      </c>
      <c r="F170" s="41" t="s">
        <v>422</v>
      </c>
      <c r="G170" s="40" t="s">
        <v>13131</v>
      </c>
      <c r="H170" s="42">
        <v>3</v>
      </c>
      <c r="I170" s="40" t="s">
        <v>12346</v>
      </c>
      <c r="J170" s="40" t="s">
        <v>12346</v>
      </c>
      <c r="K170" s="42" t="s">
        <v>12346</v>
      </c>
      <c r="L170" s="40" t="e">
        <v>#N/A</v>
      </c>
      <c r="M170" s="40">
        <v>0</v>
      </c>
      <c r="N170" s="40">
        <v>4.5206547155104193</v>
      </c>
      <c r="O170" s="40">
        <v>4.4991719437518229</v>
      </c>
      <c r="P170" s="40">
        <v>-2.0840338167871786</v>
      </c>
      <c r="Q170" s="153">
        <v>6.5664556962024667</v>
      </c>
      <c r="R170" s="153">
        <v>4.6357615894039528</v>
      </c>
      <c r="S170" s="40">
        <v>4.1308089500859291</v>
      </c>
      <c r="T170" s="40">
        <v>-4.8945147679324226</v>
      </c>
      <c r="U170" s="40">
        <v>-27.959866220735897</v>
      </c>
      <c r="V170" s="40">
        <v>4.4000492348472555</v>
      </c>
      <c r="W170" s="40">
        <v>6.3878514271673303</v>
      </c>
      <c r="X170" s="40">
        <v>0.2920739</v>
      </c>
      <c r="Y170" s="40">
        <v>-0.62467740000000005</v>
      </c>
      <c r="Z170" s="142">
        <v>40452</v>
      </c>
      <c r="AA170" s="40">
        <v>2152.6915353600002</v>
      </c>
      <c r="AB170" s="40" t="s">
        <v>12447</v>
      </c>
      <c r="AC170" s="40" t="s">
        <v>13169</v>
      </c>
      <c r="AD170" s="42" t="s">
        <v>8237</v>
      </c>
      <c r="AE170" s="42" t="s">
        <v>13170</v>
      </c>
      <c r="AF170" s="42" t="s">
        <v>13527</v>
      </c>
      <c r="AG170" s="42" t="s">
        <v>13172</v>
      </c>
      <c r="AH170" s="42" t="s">
        <v>13172</v>
      </c>
    </row>
    <row r="171" spans="1:34" s="133" customFormat="1" ht="28.5">
      <c r="A171" s="33" t="s">
        <v>12444</v>
      </c>
      <c r="B171" s="32" t="s">
        <v>13528</v>
      </c>
      <c r="C171" s="33" t="s">
        <v>12397</v>
      </c>
      <c r="D171" s="33" t="s">
        <v>13529</v>
      </c>
      <c r="E171" s="33" t="s">
        <v>12447</v>
      </c>
      <c r="F171" s="35" t="s">
        <v>422</v>
      </c>
      <c r="G171" s="36" t="s">
        <v>13131</v>
      </c>
      <c r="H171" s="117">
        <v>3</v>
      </c>
      <c r="I171" s="36" t="s">
        <v>12346</v>
      </c>
      <c r="J171" s="36" t="s">
        <v>12346</v>
      </c>
      <c r="K171" s="36" t="s">
        <v>12346</v>
      </c>
      <c r="L171" s="33" t="e">
        <v>#N/A</v>
      </c>
      <c r="M171" s="151">
        <v>0.22291573785107044</v>
      </c>
      <c r="N171" s="151">
        <v>7.4313022700117193</v>
      </c>
      <c r="O171" s="151">
        <v>6.800647065455423</v>
      </c>
      <c r="P171" s="151">
        <v>-0.55956149540731248</v>
      </c>
      <c r="Q171" s="152">
        <v>9.2755751346057735</v>
      </c>
      <c r="R171" s="152">
        <v>6.6022964509394155</v>
      </c>
      <c r="S171" s="33">
        <v>5.7883131201764026</v>
      </c>
      <c r="T171" s="33">
        <v>-4.3489932885905418</v>
      </c>
      <c r="U171" s="33">
        <v>-27.737068965517196</v>
      </c>
      <c r="V171" s="32">
        <v>4.3978757161143252</v>
      </c>
      <c r="W171" s="32">
        <v>6.497627862910341</v>
      </c>
      <c r="X171" s="33">
        <v>0.3573653</v>
      </c>
      <c r="Y171" s="33">
        <v>-0.57867550000000001</v>
      </c>
      <c r="Z171" s="141">
        <v>35097</v>
      </c>
      <c r="AA171" s="33">
        <v>2152.6915353600002</v>
      </c>
      <c r="AB171" s="33" t="s">
        <v>12447</v>
      </c>
      <c r="AC171" s="33" t="s">
        <v>13169</v>
      </c>
      <c r="AD171" s="126" t="s">
        <v>8237</v>
      </c>
      <c r="AE171" s="126" t="s">
        <v>13170</v>
      </c>
      <c r="AF171" s="126" t="s">
        <v>13175</v>
      </c>
      <c r="AG171" s="33" t="s">
        <v>13172</v>
      </c>
      <c r="AH171" s="33" t="s">
        <v>13172</v>
      </c>
    </row>
    <row r="172" spans="1:34" s="133" customFormat="1" ht="28.5">
      <c r="A172" s="40" t="s">
        <v>12444</v>
      </c>
      <c r="B172" s="39" t="s">
        <v>13530</v>
      </c>
      <c r="C172" s="39" t="s">
        <v>12398</v>
      </c>
      <c r="D172" s="40" t="s">
        <v>13531</v>
      </c>
      <c r="E172" s="40" t="s">
        <v>12447</v>
      </c>
      <c r="F172" s="41" t="s">
        <v>422</v>
      </c>
      <c r="G172" s="40" t="s">
        <v>13131</v>
      </c>
      <c r="H172" s="42">
        <v>3</v>
      </c>
      <c r="I172" s="40" t="s">
        <v>12346</v>
      </c>
      <c r="J172" s="40" t="s">
        <v>12346</v>
      </c>
      <c r="K172" s="42" t="s">
        <v>12346</v>
      </c>
      <c r="L172" s="40">
        <v>4.6881976674577983E-2</v>
      </c>
      <c r="M172" s="40">
        <v>0.27322474944897479</v>
      </c>
      <c r="N172" s="40">
        <v>7.4810646909579059</v>
      </c>
      <c r="O172" s="40">
        <v>6.7989799915358473</v>
      </c>
      <c r="P172" s="40">
        <v>-0.54870370065036589</v>
      </c>
      <c r="Q172" s="153">
        <v>9.3031929164209437</v>
      </c>
      <c r="R172" s="153">
        <v>6.5796613007472082</v>
      </c>
      <c r="S172" s="40">
        <v>5.7886835572477313</v>
      </c>
      <c r="T172" s="40">
        <v>-4.3749152093575105</v>
      </c>
      <c r="U172" s="40">
        <v>-27.808455181032844</v>
      </c>
      <c r="V172" s="40">
        <v>4.3545183391856401</v>
      </c>
      <c r="W172" s="40">
        <v>6.4910466814081023</v>
      </c>
      <c r="X172" s="40">
        <v>0.35592230000000002</v>
      </c>
      <c r="Y172" s="40">
        <v>-0.58050259999999998</v>
      </c>
      <c r="Z172" s="142">
        <v>37865</v>
      </c>
      <c r="AA172" s="40">
        <v>2152.6915353600002</v>
      </c>
      <c r="AB172" s="40" t="s">
        <v>12447</v>
      </c>
      <c r="AC172" s="40" t="s">
        <v>13169</v>
      </c>
      <c r="AD172" s="42" t="s">
        <v>8237</v>
      </c>
      <c r="AE172" s="42" t="s">
        <v>13170</v>
      </c>
      <c r="AF172" s="42" t="s">
        <v>13175</v>
      </c>
      <c r="AG172" s="42" t="s">
        <v>13172</v>
      </c>
      <c r="AH172" s="42" t="s">
        <v>13172</v>
      </c>
    </row>
    <row r="173" spans="1:34" s="133" customFormat="1" ht="28.5">
      <c r="A173" s="33" t="s">
        <v>12444</v>
      </c>
      <c r="B173" s="32" t="s">
        <v>13532</v>
      </c>
      <c r="C173" s="33" t="s">
        <v>12399</v>
      </c>
      <c r="D173" s="33" t="s">
        <v>13533</v>
      </c>
      <c r="E173" s="33" t="s">
        <v>12447</v>
      </c>
      <c r="F173" s="35" t="s">
        <v>422</v>
      </c>
      <c r="G173" s="36" t="s">
        <v>13131</v>
      </c>
      <c r="H173" s="117">
        <v>3</v>
      </c>
      <c r="I173" s="36" t="s">
        <v>12346</v>
      </c>
      <c r="J173" s="36" t="s">
        <v>12346</v>
      </c>
      <c r="K173" s="36" t="s">
        <v>12346</v>
      </c>
      <c r="L173" s="33">
        <v>6.1004785330672016E-2</v>
      </c>
      <c r="M173" s="174">
        <v>0.26971263084998309</v>
      </c>
      <c r="N173" s="174">
        <v>7.4839017899145155</v>
      </c>
      <c r="O173" s="174">
        <v>6.7975288298069536</v>
      </c>
      <c r="P173" s="174">
        <v>-0.54648509785906185</v>
      </c>
      <c r="Q173" s="175">
        <v>9.3629666867232508</v>
      </c>
      <c r="R173" s="175">
        <v>6.5526276760002444</v>
      </c>
      <c r="S173" s="33">
        <v>5.756916219894026</v>
      </c>
      <c r="T173" s="33">
        <v>-4.3819898816062857</v>
      </c>
      <c r="U173" s="33">
        <v>-27.783254817784233</v>
      </c>
      <c r="V173" s="32">
        <v>4.395843808623221</v>
      </c>
      <c r="W173" s="32">
        <v>6.4893036586276711</v>
      </c>
      <c r="X173" s="33">
        <v>0.36424210000000001</v>
      </c>
      <c r="Y173" s="33">
        <v>-0.57873240000000004</v>
      </c>
      <c r="Z173" s="141">
        <v>41001</v>
      </c>
      <c r="AA173" s="33">
        <v>2152.6915353600002</v>
      </c>
      <c r="AB173" s="33" t="s">
        <v>12447</v>
      </c>
      <c r="AC173" s="33" t="s">
        <v>13169</v>
      </c>
      <c r="AD173" s="126" t="s">
        <v>8237</v>
      </c>
      <c r="AE173" s="126" t="s">
        <v>13170</v>
      </c>
      <c r="AF173" s="126" t="s">
        <v>13175</v>
      </c>
      <c r="AG173" s="33" t="s">
        <v>13172</v>
      </c>
      <c r="AH173" s="33" t="s">
        <v>13172</v>
      </c>
    </row>
    <row r="174" spans="1:34" s="133" customFormat="1" ht="28.5">
      <c r="A174" s="40" t="s">
        <v>12443</v>
      </c>
      <c r="B174" s="39" t="s">
        <v>13534</v>
      </c>
      <c r="C174" s="39" t="s">
        <v>12403</v>
      </c>
      <c r="D174" s="40" t="s">
        <v>13535</v>
      </c>
      <c r="E174" s="40" t="s">
        <v>12448</v>
      </c>
      <c r="F174" s="41" t="s">
        <v>117</v>
      </c>
      <c r="G174" s="40" t="s">
        <v>52</v>
      </c>
      <c r="H174" s="42">
        <v>4</v>
      </c>
      <c r="I174" s="40" t="s">
        <v>12346</v>
      </c>
      <c r="J174" s="40" t="s">
        <v>12346</v>
      </c>
      <c r="K174" s="42" t="s">
        <v>12346</v>
      </c>
      <c r="L174" s="40" t="e">
        <v>#N/A</v>
      </c>
      <c r="M174" s="40">
        <v>2.3310023310023409</v>
      </c>
      <c r="N174" s="40">
        <v>18.520518358531369</v>
      </c>
      <c r="O174" s="40">
        <v>12.357445965662595</v>
      </c>
      <c r="P174" s="40">
        <v>-5.8271850125996778</v>
      </c>
      <c r="Q174" s="153">
        <v>26.4812575574364</v>
      </c>
      <c r="R174" s="153">
        <v>16.391184573002636</v>
      </c>
      <c r="S174" s="40">
        <v>-11.968880909634894</v>
      </c>
      <c r="T174" s="40">
        <v>-20.174587778855479</v>
      </c>
      <c r="U174" s="40">
        <v>-56.505823627287931</v>
      </c>
      <c r="V174" s="40">
        <v>20.901788555030006</v>
      </c>
      <c r="W174" s="40">
        <v>25.292352184922141</v>
      </c>
      <c r="X174" s="40">
        <v>0.34364440000000002</v>
      </c>
      <c r="Y174" s="40">
        <v>-0.26450400000000002</v>
      </c>
      <c r="Z174" s="142">
        <v>39623</v>
      </c>
      <c r="AA174" s="40">
        <v>1113.27126961</v>
      </c>
      <c r="AB174" s="40" t="s">
        <v>12447</v>
      </c>
      <c r="AC174" s="40" t="s">
        <v>13169</v>
      </c>
      <c r="AD174" s="42" t="s">
        <v>8237</v>
      </c>
      <c r="AE174" s="42" t="s">
        <v>13170</v>
      </c>
      <c r="AF174" s="42" t="s">
        <v>13203</v>
      </c>
      <c r="AG174" s="42" t="s">
        <v>13172</v>
      </c>
      <c r="AH174" s="42" t="s">
        <v>13172</v>
      </c>
    </row>
    <row r="175" spans="1:34" s="133" customFormat="1" ht="28.5">
      <c r="A175" s="33" t="s">
        <v>12443</v>
      </c>
      <c r="B175" s="32" t="s">
        <v>13534</v>
      </c>
      <c r="C175" s="33" t="s">
        <v>12404</v>
      </c>
      <c r="D175" s="33" t="s">
        <v>13536</v>
      </c>
      <c r="E175" s="33" t="s">
        <v>12447</v>
      </c>
      <c r="F175" s="35" t="s">
        <v>117</v>
      </c>
      <c r="G175" s="36" t="s">
        <v>52</v>
      </c>
      <c r="H175" s="117">
        <v>4</v>
      </c>
      <c r="I175" s="36" t="s">
        <v>12346</v>
      </c>
      <c r="J175" s="36" t="s">
        <v>12346</v>
      </c>
      <c r="K175" s="36" t="s">
        <v>12346</v>
      </c>
      <c r="L175" s="33" t="e">
        <v>#N/A</v>
      </c>
      <c r="M175" s="174">
        <v>2.3877745940783068</v>
      </c>
      <c r="N175" s="174">
        <v>18.649695628112607</v>
      </c>
      <c r="O175" s="174">
        <v>12.358833631575639</v>
      </c>
      <c r="P175" s="174">
        <v>-5.9751692580361837</v>
      </c>
      <c r="Q175" s="175">
        <v>26.367547633681564</v>
      </c>
      <c r="R175" s="175">
        <v>17.158931082981699</v>
      </c>
      <c r="S175" s="33">
        <v>-12.195121951219445</v>
      </c>
      <c r="T175" s="33">
        <v>-20.147783251231555</v>
      </c>
      <c r="U175" s="33">
        <v>-56.90121786197566</v>
      </c>
      <c r="V175" s="32">
        <v>21.176835967403683</v>
      </c>
      <c r="W175" s="32">
        <v>25.545382474025796</v>
      </c>
      <c r="X175" s="33">
        <v>0.30432179999999998</v>
      </c>
      <c r="Y175" s="33">
        <v>-0.29250379999999998</v>
      </c>
      <c r="Z175" s="141">
        <v>39623</v>
      </c>
      <c r="AA175" s="33">
        <v>1113.27126961</v>
      </c>
      <c r="AB175" s="33" t="s">
        <v>12447</v>
      </c>
      <c r="AC175" s="33" t="s">
        <v>13169</v>
      </c>
      <c r="AD175" s="126" t="s">
        <v>8237</v>
      </c>
      <c r="AE175" s="126" t="s">
        <v>13170</v>
      </c>
      <c r="AF175" s="126" t="s">
        <v>13175</v>
      </c>
      <c r="AG175" s="33" t="s">
        <v>13172</v>
      </c>
      <c r="AH175" s="33" t="s">
        <v>13172</v>
      </c>
    </row>
    <row r="176" spans="1:34" s="133" customFormat="1" ht="42.75">
      <c r="A176" s="40" t="s">
        <v>12444</v>
      </c>
      <c r="B176" s="39" t="s">
        <v>13537</v>
      </c>
      <c r="C176" s="39" t="s">
        <v>12410</v>
      </c>
      <c r="D176" s="40" t="s">
        <v>13538</v>
      </c>
      <c r="E176" s="40" t="s">
        <v>12447</v>
      </c>
      <c r="F176" s="41" t="s">
        <v>117</v>
      </c>
      <c r="G176" s="40" t="s">
        <v>13105</v>
      </c>
      <c r="H176" s="42">
        <v>4</v>
      </c>
      <c r="I176" s="40" t="s">
        <v>12346</v>
      </c>
      <c r="J176" s="40" t="s">
        <v>12346</v>
      </c>
      <c r="K176" s="42" t="s">
        <v>12346</v>
      </c>
      <c r="L176" s="40" t="e">
        <v>#N/A</v>
      </c>
      <c r="M176" s="40">
        <v>0.14285714285715567</v>
      </c>
      <c r="N176" s="40">
        <v>2.2611232676877258</v>
      </c>
      <c r="O176" s="40">
        <v>5.2593908677828427</v>
      </c>
      <c r="P176" s="40">
        <v>-0.87477898472932969</v>
      </c>
      <c r="Q176" s="153">
        <v>0.52671181339349893</v>
      </c>
      <c r="R176" s="153">
        <v>3.1007751937984773</v>
      </c>
      <c r="S176" s="40">
        <v>15.309734513274043</v>
      </c>
      <c r="T176" s="40">
        <v>-17.255717255717318</v>
      </c>
      <c r="U176" s="40">
        <v>-37.618746041798559</v>
      </c>
      <c r="V176" s="40">
        <v>14.845827039252709</v>
      </c>
      <c r="W176" s="40">
        <v>17.328130192371813</v>
      </c>
      <c r="X176" s="40">
        <v>7.4768539999999994E-2</v>
      </c>
      <c r="Y176" s="40">
        <v>-0.15272069999999999</v>
      </c>
      <c r="Z176" s="142">
        <v>43740</v>
      </c>
      <c r="AA176" s="40">
        <v>498.11664241999995</v>
      </c>
      <c r="AB176" s="40" t="s">
        <v>12447</v>
      </c>
      <c r="AC176" s="40" t="s">
        <v>13169</v>
      </c>
      <c r="AD176" s="42" t="s">
        <v>8237</v>
      </c>
      <c r="AE176" s="42" t="s">
        <v>13170</v>
      </c>
      <c r="AF176" s="42" t="s">
        <v>13175</v>
      </c>
      <c r="AG176" s="42" t="s">
        <v>13172</v>
      </c>
      <c r="AH176" s="42" t="s">
        <v>13172</v>
      </c>
    </row>
    <row r="177" spans="1:34" s="133" customFormat="1" ht="28.5">
      <c r="A177" s="33" t="s">
        <v>12443</v>
      </c>
      <c r="B177" s="32" t="s">
        <v>13539</v>
      </c>
      <c r="C177" s="33" t="s">
        <v>12405</v>
      </c>
      <c r="D177" s="33" t="s">
        <v>13540</v>
      </c>
      <c r="E177" s="33" t="s">
        <v>12450</v>
      </c>
      <c r="F177" s="35" t="s">
        <v>381</v>
      </c>
      <c r="G177" s="36" t="s">
        <v>75</v>
      </c>
      <c r="H177" s="117">
        <v>4</v>
      </c>
      <c r="I177" s="36" t="s">
        <v>12346</v>
      </c>
      <c r="J177" s="36" t="s">
        <v>12346</v>
      </c>
      <c r="K177" s="36" t="s">
        <v>12346</v>
      </c>
      <c r="L177" s="33">
        <v>6.6372795354208952E-2</v>
      </c>
      <c r="M177" s="174">
        <v>2.1145379511406937</v>
      </c>
      <c r="N177" s="174">
        <v>13.435168596537661</v>
      </c>
      <c r="O177" s="174">
        <v>10.454883632143508</v>
      </c>
      <c r="P177" s="174">
        <v>2.58433171188166</v>
      </c>
      <c r="Q177" s="175">
        <v>10.478897077589156</v>
      </c>
      <c r="R177" s="175">
        <v>8.2422924679697687</v>
      </c>
      <c r="S177" s="33">
        <v>10.713835912877512</v>
      </c>
      <c r="T177" s="33">
        <v>-10.785442704208714</v>
      </c>
      <c r="U177" s="33">
        <v>-25.402469156239139</v>
      </c>
      <c r="V177" s="32">
        <v>8.2222765969107847</v>
      </c>
      <c r="W177" s="32">
        <v>10.334796588670603</v>
      </c>
      <c r="X177" s="33">
        <v>0.67383740000000003</v>
      </c>
      <c r="Y177" s="33">
        <v>1.8925770000000001E-3</v>
      </c>
      <c r="Z177" s="141">
        <v>43137</v>
      </c>
      <c r="AA177" s="33">
        <v>2949.8556116</v>
      </c>
      <c r="AB177" s="33" t="s">
        <v>12447</v>
      </c>
      <c r="AC177" s="33" t="s">
        <v>13169</v>
      </c>
      <c r="AD177" s="126" t="s">
        <v>8237</v>
      </c>
      <c r="AE177" s="126" t="s">
        <v>13170</v>
      </c>
      <c r="AF177" s="126" t="s">
        <v>13541</v>
      </c>
      <c r="AG177" s="33" t="s">
        <v>13172</v>
      </c>
      <c r="AH177" s="33" t="s">
        <v>13172</v>
      </c>
    </row>
    <row r="178" spans="1:34" s="133" customFormat="1" ht="28.5">
      <c r="A178" s="40" t="s">
        <v>12443</v>
      </c>
      <c r="B178" s="39" t="s">
        <v>13542</v>
      </c>
      <c r="C178" s="39" t="s">
        <v>12406</v>
      </c>
      <c r="D178" s="40" t="s">
        <v>13540</v>
      </c>
      <c r="E178" s="40" t="s">
        <v>12448</v>
      </c>
      <c r="F178" s="41" t="s">
        <v>381</v>
      </c>
      <c r="G178" s="40" t="s">
        <v>75</v>
      </c>
      <c r="H178" s="42">
        <v>4</v>
      </c>
      <c r="I178" s="40" t="s">
        <v>12346</v>
      </c>
      <c r="J178" s="40" t="s">
        <v>12346</v>
      </c>
      <c r="K178" s="42" t="s">
        <v>12346</v>
      </c>
      <c r="L178" s="40">
        <v>7.25474975607385E-2</v>
      </c>
      <c r="M178" s="40">
        <v>1.9797438382757049</v>
      </c>
      <c r="N178" s="40">
        <v>11.810158563464812</v>
      </c>
      <c r="O178" s="40">
        <v>10.287888136343781</v>
      </c>
      <c r="P178" s="40">
        <v>2.8201873708301628</v>
      </c>
      <c r="Q178" s="153">
        <v>9.792187289892551</v>
      </c>
      <c r="R178" s="153">
        <v>8.4014092210540134</v>
      </c>
      <c r="S178" s="40">
        <v>11.595203655576135</v>
      </c>
      <c r="T178" s="40">
        <v>-10.412878617183541</v>
      </c>
      <c r="U178" s="40">
        <v>-24.793352552624594</v>
      </c>
      <c r="V178" s="40">
        <v>8.1279170079224112</v>
      </c>
      <c r="W178" s="40">
        <v>10.201573948937465</v>
      </c>
      <c r="X178" s="40">
        <v>0.70049859999999997</v>
      </c>
      <c r="Y178" s="40">
        <v>3.9782669999999999E-2</v>
      </c>
      <c r="Z178" s="142">
        <v>43137</v>
      </c>
      <c r="AA178" s="40">
        <v>2949.8556116</v>
      </c>
      <c r="AB178" s="40" t="s">
        <v>12447</v>
      </c>
      <c r="AC178" s="40" t="s">
        <v>13169</v>
      </c>
      <c r="AD178" s="42" t="s">
        <v>8237</v>
      </c>
      <c r="AE178" s="42" t="s">
        <v>13170</v>
      </c>
      <c r="AF178" s="42" t="s">
        <v>13203</v>
      </c>
      <c r="AG178" s="42" t="s">
        <v>13172</v>
      </c>
      <c r="AH178" s="42" t="s">
        <v>13172</v>
      </c>
    </row>
    <row r="179" spans="1:34" s="133" customFormat="1" ht="28.5">
      <c r="A179" s="33" t="s">
        <v>12443</v>
      </c>
      <c r="B179" s="32" t="s">
        <v>13543</v>
      </c>
      <c r="C179" s="33" t="s">
        <v>12407</v>
      </c>
      <c r="D179" s="33" t="s">
        <v>13540</v>
      </c>
      <c r="E179" s="33" t="s">
        <v>12447</v>
      </c>
      <c r="F179" s="35" t="s">
        <v>381</v>
      </c>
      <c r="G179" s="36" t="s">
        <v>75</v>
      </c>
      <c r="H179" s="117">
        <v>4</v>
      </c>
      <c r="I179" s="36" t="s">
        <v>12346</v>
      </c>
      <c r="J179" s="36" t="s">
        <v>12346</v>
      </c>
      <c r="K179" s="36" t="s">
        <v>12346</v>
      </c>
      <c r="L179" s="33">
        <v>7.0967742886167279E-2</v>
      </c>
      <c r="M179" s="151">
        <v>2.2024777384907823</v>
      </c>
      <c r="N179" s="151">
        <v>14.131470097952036</v>
      </c>
      <c r="O179" s="151">
        <v>11.748449626721635</v>
      </c>
      <c r="P179" s="151">
        <v>3.9892017103574817</v>
      </c>
      <c r="Q179" s="152">
        <v>11.605521285539421</v>
      </c>
      <c r="R179" s="152">
        <v>9.7352647906812084</v>
      </c>
      <c r="S179" s="33">
        <v>12.886428007569251</v>
      </c>
      <c r="T179" s="33">
        <v>-10.375225136637777</v>
      </c>
      <c r="U179" s="33">
        <v>-24.290845781931413</v>
      </c>
      <c r="V179" s="32">
        <v>8.1735528743534278</v>
      </c>
      <c r="W179" s="32">
        <v>10.240729637731423</v>
      </c>
      <c r="X179" s="33">
        <v>0.76886370000000004</v>
      </c>
      <c r="Y179" s="33">
        <v>8.2592440000000003E-2</v>
      </c>
      <c r="Z179" s="141">
        <v>43137</v>
      </c>
      <c r="AA179" s="33">
        <v>2949.8556116</v>
      </c>
      <c r="AB179" s="33" t="s">
        <v>12447</v>
      </c>
      <c r="AC179" s="33" t="s">
        <v>13169</v>
      </c>
      <c r="AD179" s="126" t="s">
        <v>8237</v>
      </c>
      <c r="AE179" s="126" t="s">
        <v>13170</v>
      </c>
      <c r="AF179" s="126" t="s">
        <v>13175</v>
      </c>
      <c r="AG179" s="33" t="s">
        <v>13172</v>
      </c>
      <c r="AH179" s="33" t="s">
        <v>13172</v>
      </c>
    </row>
    <row r="180" spans="1:34" s="133" customFormat="1" ht="42.75">
      <c r="A180" s="40" t="s">
        <v>12445</v>
      </c>
      <c r="B180" s="39" t="s">
        <v>13544</v>
      </c>
      <c r="C180" s="39" t="s">
        <v>12414</v>
      </c>
      <c r="D180" s="40" t="s">
        <v>13545</v>
      </c>
      <c r="E180" s="40" t="s">
        <v>12448</v>
      </c>
      <c r="F180" s="41" t="s">
        <v>381</v>
      </c>
      <c r="G180" s="40" t="s">
        <v>12434</v>
      </c>
      <c r="H180" s="42">
        <v>4</v>
      </c>
      <c r="I180" s="40" t="s">
        <v>12346</v>
      </c>
      <c r="J180" s="40" t="s">
        <v>12346</v>
      </c>
      <c r="K180" s="42" t="s">
        <v>12346</v>
      </c>
      <c r="L180" s="40">
        <v>5.777377055772908E-2</v>
      </c>
      <c r="M180" s="40">
        <v>1.6055692084533391</v>
      </c>
      <c r="N180" s="40">
        <v>15.544433419138382</v>
      </c>
      <c r="O180" s="40">
        <v>9.5055517154988287</v>
      </c>
      <c r="P180" s="40">
        <v>2.0058322966445719</v>
      </c>
      <c r="Q180" s="153">
        <v>16.790643345833779</v>
      </c>
      <c r="R180" s="153">
        <v>0.95646728239651146</v>
      </c>
      <c r="S180" s="40">
        <v>8.7920431060250603</v>
      </c>
      <c r="T180" s="40">
        <v>-7.1542991049237559</v>
      </c>
      <c r="U180" s="40">
        <v>-25.684830929260549</v>
      </c>
      <c r="V180" s="40">
        <v>7.7900827985146677</v>
      </c>
      <c r="W180" s="40">
        <v>9.2832373180700127</v>
      </c>
      <c r="X180" s="40">
        <v>0.59143259999999998</v>
      </c>
      <c r="Y180" s="40">
        <v>-3.3313839999999997E-2</v>
      </c>
      <c r="Z180" s="142">
        <v>43119</v>
      </c>
      <c r="AA180" s="40">
        <v>39.655497159999996</v>
      </c>
      <c r="AB180" s="40" t="s">
        <v>12447</v>
      </c>
      <c r="AC180" s="40" t="s">
        <v>13169</v>
      </c>
      <c r="AD180" s="42" t="s">
        <v>8237</v>
      </c>
      <c r="AE180" s="42" t="s">
        <v>13170</v>
      </c>
      <c r="AF180" s="42" t="s">
        <v>13203</v>
      </c>
      <c r="AG180" s="42" t="s">
        <v>13172</v>
      </c>
      <c r="AH180" s="42" t="s">
        <v>13172</v>
      </c>
    </row>
    <row r="181" spans="1:34" s="133" customFormat="1" ht="42.75">
      <c r="A181" s="33" t="s">
        <v>12445</v>
      </c>
      <c r="B181" s="32" t="s">
        <v>13546</v>
      </c>
      <c r="C181" s="33" t="s">
        <v>12415</v>
      </c>
      <c r="D181" s="33" t="s">
        <v>13547</v>
      </c>
      <c r="E181" s="33" t="s">
        <v>12447</v>
      </c>
      <c r="F181" s="35" t="s">
        <v>381</v>
      </c>
      <c r="G181" s="36" t="s">
        <v>12434</v>
      </c>
      <c r="H181" s="117">
        <v>4</v>
      </c>
      <c r="I181" s="36" t="s">
        <v>12346</v>
      </c>
      <c r="J181" s="36" t="s">
        <v>12346</v>
      </c>
      <c r="K181" s="36" t="s">
        <v>12346</v>
      </c>
      <c r="L181" s="33">
        <v>5.7976741436819391E-2</v>
      </c>
      <c r="M181" s="151">
        <v>1.6219646268566201</v>
      </c>
      <c r="N181" s="151">
        <v>15.636980816395173</v>
      </c>
      <c r="O181" s="151">
        <v>9.6990949543861671</v>
      </c>
      <c r="P181" s="151">
        <v>1.9195164771510953</v>
      </c>
      <c r="Q181" s="152">
        <v>16.721907021756131</v>
      </c>
      <c r="R181" s="152">
        <v>1.6407676781162506</v>
      </c>
      <c r="S181" s="33">
        <v>9.408332689332477</v>
      </c>
      <c r="T181" s="33">
        <v>-7.2068117073104787</v>
      </c>
      <c r="U181" s="33">
        <v>-26.532508632833039</v>
      </c>
      <c r="V181" s="32">
        <v>7.8981116696406879</v>
      </c>
      <c r="W181" s="32">
        <v>9.41043646611217</v>
      </c>
      <c r="X181" s="33">
        <v>0.51424809999999999</v>
      </c>
      <c r="Y181" s="33">
        <v>-0.1124494</v>
      </c>
      <c r="Z181" s="141">
        <v>43119</v>
      </c>
      <c r="AA181" s="33">
        <v>39.655497159999996</v>
      </c>
      <c r="AB181" s="33" t="s">
        <v>12447</v>
      </c>
      <c r="AC181" s="33" t="s">
        <v>13169</v>
      </c>
      <c r="AD181" s="126" t="s">
        <v>8237</v>
      </c>
      <c r="AE181" s="126" t="s">
        <v>13170</v>
      </c>
      <c r="AF181" s="126" t="s">
        <v>13175</v>
      </c>
      <c r="AG181" s="33" t="s">
        <v>13172</v>
      </c>
      <c r="AH181" s="33" t="s">
        <v>13172</v>
      </c>
    </row>
    <row r="182" spans="1:34" s="133" customFormat="1" ht="42.75">
      <c r="A182" s="40" t="s">
        <v>12445</v>
      </c>
      <c r="B182" s="39" t="s">
        <v>13548</v>
      </c>
      <c r="C182" s="39" t="s">
        <v>12416</v>
      </c>
      <c r="D182" s="40" t="s">
        <v>13549</v>
      </c>
      <c r="E182" s="40" t="s">
        <v>12448</v>
      </c>
      <c r="F182" s="41" t="s">
        <v>422</v>
      </c>
      <c r="G182" s="40" t="s">
        <v>13133</v>
      </c>
      <c r="H182" s="42">
        <v>2</v>
      </c>
      <c r="I182" s="40" t="s">
        <v>12346</v>
      </c>
      <c r="J182" s="40" t="s">
        <v>12346</v>
      </c>
      <c r="K182" s="42" t="s">
        <v>12346</v>
      </c>
      <c r="L182" s="40">
        <v>5.11158410838434E-2</v>
      </c>
      <c r="M182" s="40">
        <v>0.51051309066316719</v>
      </c>
      <c r="N182" s="40">
        <v>3.8813634007206721</v>
      </c>
      <c r="O182" s="40">
        <v>5.4008363102479917</v>
      </c>
      <c r="P182" s="40">
        <v>2.6215987834077525</v>
      </c>
      <c r="Q182" s="153">
        <v>5.40105722930877</v>
      </c>
      <c r="R182" s="153">
        <v>4.9139194004915732</v>
      </c>
      <c r="S182" s="40">
        <v>6.1959362779591576</v>
      </c>
      <c r="T182" s="40">
        <v>-1.2387156032743651</v>
      </c>
      <c r="U182" s="40">
        <v>-6.0713163004848187</v>
      </c>
      <c r="V182" s="40">
        <v>2.0312239595640968</v>
      </c>
      <c r="W182" s="40">
        <v>2.4823136511116872</v>
      </c>
      <c r="X182" s="40">
        <v>0.58465500000000004</v>
      </c>
      <c r="Y182" s="40">
        <v>-8.2293610000000003E-2</v>
      </c>
      <c r="Z182" s="142">
        <v>43440</v>
      </c>
      <c r="AA182" s="40">
        <v>5485.7856820200004</v>
      </c>
      <c r="AB182" s="40" t="s">
        <v>12447</v>
      </c>
      <c r="AC182" s="40" t="s">
        <v>13169</v>
      </c>
      <c r="AD182" s="42" t="s">
        <v>8237</v>
      </c>
      <c r="AE182" s="42" t="s">
        <v>13170</v>
      </c>
      <c r="AF182" s="42" t="s">
        <v>13203</v>
      </c>
      <c r="AG182" s="42" t="s">
        <v>13172</v>
      </c>
      <c r="AH182" s="42" t="s">
        <v>13172</v>
      </c>
    </row>
    <row r="183" spans="1:34" s="133" customFormat="1" ht="42.75">
      <c r="A183" s="33" t="s">
        <v>12445</v>
      </c>
      <c r="B183" s="32" t="s">
        <v>13550</v>
      </c>
      <c r="C183" s="33" t="s">
        <v>12417</v>
      </c>
      <c r="D183" s="33" t="s">
        <v>13551</v>
      </c>
      <c r="E183" s="33" t="s">
        <v>12447</v>
      </c>
      <c r="F183" s="35" t="s">
        <v>422</v>
      </c>
      <c r="G183" s="36" t="s">
        <v>13133</v>
      </c>
      <c r="H183" s="117">
        <v>2</v>
      </c>
      <c r="I183" s="36" t="s">
        <v>12346</v>
      </c>
      <c r="J183" s="36" t="s">
        <v>12346</v>
      </c>
      <c r="K183" s="36" t="s">
        <v>12346</v>
      </c>
      <c r="L183" s="33">
        <v>5.1290836280676731E-2</v>
      </c>
      <c r="M183" s="174">
        <v>0.53218119769518069</v>
      </c>
      <c r="N183" s="174">
        <v>3.96598183885295</v>
      </c>
      <c r="O183" s="174">
        <v>5.5631262975778917</v>
      </c>
      <c r="P183" s="174">
        <v>2.5198309609856695</v>
      </c>
      <c r="Q183" s="175">
        <v>5.3254750229583925</v>
      </c>
      <c r="R183" s="175">
        <v>5.5505527209898542</v>
      </c>
      <c r="S183" s="33">
        <v>6.1895364786412443</v>
      </c>
      <c r="T183" s="33">
        <v>-1.3547311379741078</v>
      </c>
      <c r="U183" s="33">
        <v>-6.85122295289543</v>
      </c>
      <c r="V183" s="32">
        <v>2.0205722414075495</v>
      </c>
      <c r="W183" s="32">
        <v>2.4128444380697904</v>
      </c>
      <c r="X183" s="33">
        <v>0.30722549999999998</v>
      </c>
      <c r="Y183" s="33">
        <v>-0.40677059999999998</v>
      </c>
      <c r="Z183" s="141">
        <v>43440</v>
      </c>
      <c r="AA183" s="33">
        <v>5485.7856820200004</v>
      </c>
      <c r="AB183" s="33" t="s">
        <v>12447</v>
      </c>
      <c r="AC183" s="33" t="s">
        <v>13169</v>
      </c>
      <c r="AD183" s="126" t="s">
        <v>8237</v>
      </c>
      <c r="AE183" s="126" t="s">
        <v>13170</v>
      </c>
      <c r="AF183" s="126" t="s">
        <v>13175</v>
      </c>
      <c r="AG183" s="33" t="s">
        <v>13172</v>
      </c>
      <c r="AH183" s="33" t="s">
        <v>13172</v>
      </c>
    </row>
    <row r="184" spans="1:34" s="133" customFormat="1" ht="28.5">
      <c r="A184" s="40" t="s">
        <v>12445</v>
      </c>
      <c r="B184" s="39" t="s">
        <v>13552</v>
      </c>
      <c r="C184" s="39" t="s">
        <v>12418</v>
      </c>
      <c r="D184" s="40" t="s">
        <v>13553</v>
      </c>
      <c r="E184" s="40" t="s">
        <v>12448</v>
      </c>
      <c r="F184" s="41" t="s">
        <v>422</v>
      </c>
      <c r="G184" s="40" t="s">
        <v>13134</v>
      </c>
      <c r="H184" s="42">
        <v>4</v>
      </c>
      <c r="I184" s="40" t="s">
        <v>12346</v>
      </c>
      <c r="J184" s="40" t="s">
        <v>12346</v>
      </c>
      <c r="K184" s="42" t="s">
        <v>12551</v>
      </c>
      <c r="L184" s="40">
        <v>7.6197209819242648E-2</v>
      </c>
      <c r="M184" s="40">
        <v>-0.81910675639652597</v>
      </c>
      <c r="N184" s="40">
        <v>-11.028696029935947</v>
      </c>
      <c r="O184" s="40">
        <v>-1.0951448890145876</v>
      </c>
      <c r="P184" s="40">
        <v>-1.7696707230619113</v>
      </c>
      <c r="Q184" s="153">
        <v>-0.10644401632764477</v>
      </c>
      <c r="R184" s="153">
        <v>1.6695071501443559</v>
      </c>
      <c r="S184" s="40">
        <v>6.1014307115367039</v>
      </c>
      <c r="T184" s="40">
        <v>-13.02111735377135</v>
      </c>
      <c r="U184" s="40">
        <v>-13.021117353771405</v>
      </c>
      <c r="V184" s="40">
        <v>5.6447593850524367</v>
      </c>
      <c r="W184" s="40">
        <v>5.5366835587714194</v>
      </c>
      <c r="X184" s="40">
        <v>-0.82883269999999998</v>
      </c>
      <c r="Y184" s="40">
        <v>-0.65939130000000001</v>
      </c>
      <c r="Z184" s="142">
        <v>43341</v>
      </c>
      <c r="AA184" s="40">
        <v>259.48694388000001</v>
      </c>
      <c r="AB184" s="40" t="s">
        <v>12447</v>
      </c>
      <c r="AC184" s="40" t="s">
        <v>13223</v>
      </c>
      <c r="AD184" s="42" t="s">
        <v>8237</v>
      </c>
      <c r="AE184" s="42" t="s">
        <v>13170</v>
      </c>
      <c r="AF184" s="42" t="s">
        <v>13203</v>
      </c>
      <c r="AG184" s="42" t="s">
        <v>13172</v>
      </c>
      <c r="AH184" s="42" t="s">
        <v>13172</v>
      </c>
    </row>
    <row r="185" spans="1:34" s="133" customFormat="1" ht="28.5">
      <c r="A185" s="33" t="s">
        <v>12445</v>
      </c>
      <c r="B185" s="32" t="s">
        <v>13554</v>
      </c>
      <c r="C185" s="33" t="s">
        <v>12419</v>
      </c>
      <c r="D185" s="33" t="s">
        <v>13555</v>
      </c>
      <c r="E185" s="33" t="s">
        <v>12447</v>
      </c>
      <c r="F185" s="35" t="s">
        <v>422</v>
      </c>
      <c r="G185" s="36" t="s">
        <v>13134</v>
      </c>
      <c r="H185" s="117">
        <v>4</v>
      </c>
      <c r="I185" s="36" t="s">
        <v>12346</v>
      </c>
      <c r="J185" s="36" t="s">
        <v>12346</v>
      </c>
      <c r="K185" s="36" t="s">
        <v>12551</v>
      </c>
      <c r="L185" s="33">
        <v>7.642830550337637E-2</v>
      </c>
      <c r="M185" s="151">
        <v>-0.77429894725563608</v>
      </c>
      <c r="N185" s="151">
        <v>-10.928334168878306</v>
      </c>
      <c r="O185" s="151">
        <v>-1.0894354762149949</v>
      </c>
      <c r="P185" s="151">
        <v>-1.9480475725911717</v>
      </c>
      <c r="Q185" s="152">
        <v>-0.19033277197836318</v>
      </c>
      <c r="R185" s="152">
        <v>2.278756475682342</v>
      </c>
      <c r="S185" s="33">
        <v>5.5207166988203937</v>
      </c>
      <c r="T185" s="33">
        <v>-13.090212950955483</v>
      </c>
      <c r="U185" s="33">
        <v>-13.090212950955248</v>
      </c>
      <c r="V185" s="32">
        <v>5.7252429042047472</v>
      </c>
      <c r="W185" s="32">
        <v>5.6180214901778509</v>
      </c>
      <c r="X185" s="33">
        <v>-0.96137890000000004</v>
      </c>
      <c r="Y185" s="33">
        <v>-0.79968939999999999</v>
      </c>
      <c r="Z185" s="141">
        <v>42915</v>
      </c>
      <c r="AA185" s="33">
        <v>259.48694388000001</v>
      </c>
      <c r="AB185" s="33" t="s">
        <v>12447</v>
      </c>
      <c r="AC185" s="33" t="s">
        <v>13223</v>
      </c>
      <c r="AD185" s="126" t="s">
        <v>8237</v>
      </c>
      <c r="AE185" s="126" t="s">
        <v>13170</v>
      </c>
      <c r="AF185" s="126" t="s">
        <v>13175</v>
      </c>
      <c r="AG185" s="33" t="s">
        <v>13172</v>
      </c>
      <c r="AH185" s="33" t="s">
        <v>13172</v>
      </c>
    </row>
    <row r="186" spans="1:34" s="133" customFormat="1" ht="28.5">
      <c r="A186" s="40" t="s">
        <v>12444</v>
      </c>
      <c r="B186" s="39" t="s">
        <v>13556</v>
      </c>
      <c r="C186" s="39" t="s">
        <v>12420</v>
      </c>
      <c r="D186" s="40" t="s">
        <v>13557</v>
      </c>
      <c r="E186" s="40" t="s">
        <v>12450</v>
      </c>
      <c r="F186" s="41" t="s">
        <v>381</v>
      </c>
      <c r="G186" s="40" t="s">
        <v>75</v>
      </c>
      <c r="H186" s="42">
        <v>3</v>
      </c>
      <c r="I186" s="40" t="s">
        <v>12346</v>
      </c>
      <c r="J186" s="40" t="s">
        <v>12346</v>
      </c>
      <c r="K186" s="42" t="s">
        <v>12346</v>
      </c>
      <c r="L186" s="40" t="e">
        <v>#N/A</v>
      </c>
      <c r="M186" s="40">
        <v>3.8251366120217956</v>
      </c>
      <c r="N186" s="40">
        <v>18.012422360248426</v>
      </c>
      <c r="O186" s="40">
        <v>11.877059957872426</v>
      </c>
      <c r="P186" s="40">
        <v>3.4026957267780933</v>
      </c>
      <c r="Q186" s="153">
        <v>15.998155832180959</v>
      </c>
      <c r="R186" s="153">
        <v>8.1795511221946615</v>
      </c>
      <c r="S186" s="40">
        <v>9.8913043478259901</v>
      </c>
      <c r="T186" s="40">
        <v>-10.933333333333351</v>
      </c>
      <c r="U186" s="40">
        <v>-24.462011418533169</v>
      </c>
      <c r="V186" s="40">
        <v>9.991498270706046</v>
      </c>
      <c r="W186" s="40">
        <v>10.799141543442699</v>
      </c>
      <c r="X186" s="40">
        <v>0.70887829999999996</v>
      </c>
      <c r="Y186" s="40">
        <v>5.1071470000000001E-2</v>
      </c>
      <c r="Z186" s="142">
        <v>40200</v>
      </c>
      <c r="AA186" s="40">
        <v>18136.884704470001</v>
      </c>
      <c r="AB186" s="40" t="s">
        <v>12447</v>
      </c>
      <c r="AC186" s="40" t="s">
        <v>13169</v>
      </c>
      <c r="AD186" s="42" t="s">
        <v>8237</v>
      </c>
      <c r="AE186" s="42" t="s">
        <v>13170</v>
      </c>
      <c r="AF186" s="42" t="s">
        <v>13196</v>
      </c>
      <c r="AG186" s="42" t="s">
        <v>13172</v>
      </c>
      <c r="AH186" s="42" t="s">
        <v>13172</v>
      </c>
    </row>
    <row r="187" spans="1:34" s="133" customFormat="1" ht="42.75">
      <c r="A187" s="33" t="s">
        <v>12444</v>
      </c>
      <c r="B187" s="32" t="s">
        <v>13556</v>
      </c>
      <c r="C187" s="33" t="s">
        <v>12421</v>
      </c>
      <c r="D187" s="33" t="s">
        <v>13558</v>
      </c>
      <c r="E187" s="33" t="s">
        <v>12456</v>
      </c>
      <c r="F187" s="35" t="s">
        <v>381</v>
      </c>
      <c r="G187" s="36" t="s">
        <v>75</v>
      </c>
      <c r="H187" s="117">
        <v>3</v>
      </c>
      <c r="I187" s="36" t="s">
        <v>12346</v>
      </c>
      <c r="J187" s="36" t="s">
        <v>12346</v>
      </c>
      <c r="K187" s="36" t="s">
        <v>12346</v>
      </c>
      <c r="L187" s="33" t="e">
        <v>#N/A</v>
      </c>
      <c r="M187" s="151">
        <v>3.6453201970443327</v>
      </c>
      <c r="N187" s="151">
        <v>15.350877192982381</v>
      </c>
      <c r="O187" s="151">
        <v>10.784207393795731</v>
      </c>
      <c r="P187" s="151">
        <v>3.1341889972839487</v>
      </c>
      <c r="Q187" s="152">
        <v>14.204545454545414</v>
      </c>
      <c r="R187" s="152">
        <v>7.7723378212973149</v>
      </c>
      <c r="S187" s="33">
        <v>10.234113712374636</v>
      </c>
      <c r="T187" s="33">
        <v>-10.958904109588985</v>
      </c>
      <c r="U187" s="33">
        <v>-23.783488244942596</v>
      </c>
      <c r="V187" s="32">
        <v>9.9665455029370236</v>
      </c>
      <c r="W187" s="32">
        <v>10.695334207647242</v>
      </c>
      <c r="X187" s="33">
        <v>0.74604479999999995</v>
      </c>
      <c r="Y187" s="33">
        <v>9.4612440000000006E-2</v>
      </c>
      <c r="Z187" s="141">
        <v>39294</v>
      </c>
      <c r="AA187" s="33">
        <v>18136.884704470001</v>
      </c>
      <c r="AB187" s="33" t="s">
        <v>12447</v>
      </c>
      <c r="AC187" s="33" t="s">
        <v>13169</v>
      </c>
      <c r="AD187" s="126" t="s">
        <v>8237</v>
      </c>
      <c r="AE187" s="126" t="s">
        <v>13170</v>
      </c>
      <c r="AF187" s="126" t="s">
        <v>13527</v>
      </c>
      <c r="AG187" s="33" t="s">
        <v>13172</v>
      </c>
      <c r="AH187" s="33" t="s">
        <v>13172</v>
      </c>
    </row>
    <row r="188" spans="1:34" s="133" customFormat="1" ht="28.5">
      <c r="A188" s="40" t="s">
        <v>12444</v>
      </c>
      <c r="B188" s="39" t="s">
        <v>13556</v>
      </c>
      <c r="C188" s="39" t="s">
        <v>12422</v>
      </c>
      <c r="D188" s="40" t="s">
        <v>13559</v>
      </c>
      <c r="E188" s="40" t="s">
        <v>12447</v>
      </c>
      <c r="F188" s="41" t="s">
        <v>381</v>
      </c>
      <c r="G188" s="40" t="s">
        <v>75</v>
      </c>
      <c r="H188" s="42">
        <v>3</v>
      </c>
      <c r="I188" s="40" t="s">
        <v>12346</v>
      </c>
      <c r="J188" s="40" t="s">
        <v>12346</v>
      </c>
      <c r="K188" s="42" t="s">
        <v>12346</v>
      </c>
      <c r="L188" s="40" t="e">
        <v>#N/A</v>
      </c>
      <c r="M188" s="40">
        <v>3.8327893018848647</v>
      </c>
      <c r="N188" s="40">
        <v>18.735701384707927</v>
      </c>
      <c r="O188" s="40">
        <v>13.370817887347375</v>
      </c>
      <c r="P188" s="40">
        <v>4.9168419535552843</v>
      </c>
      <c r="Q188" s="153">
        <v>17.429688485307327</v>
      </c>
      <c r="R188" s="153">
        <v>9.7412480974125693</v>
      </c>
      <c r="S188" s="40">
        <v>12.209391839877149</v>
      </c>
      <c r="T188" s="40">
        <v>-10.580660835762856</v>
      </c>
      <c r="U188" s="40">
        <v>-23.22449498157799</v>
      </c>
      <c r="V188" s="40">
        <v>9.9710077017628151</v>
      </c>
      <c r="W188" s="40">
        <v>10.750141501224233</v>
      </c>
      <c r="X188" s="40">
        <v>0.80160880000000001</v>
      </c>
      <c r="Y188" s="40">
        <v>0.1396925</v>
      </c>
      <c r="Z188" s="142">
        <v>35433</v>
      </c>
      <c r="AA188" s="40">
        <v>18136.884704470001</v>
      </c>
      <c r="AB188" s="40" t="s">
        <v>12447</v>
      </c>
      <c r="AC188" s="40" t="s">
        <v>13169</v>
      </c>
      <c r="AD188" s="42" t="s">
        <v>8237</v>
      </c>
      <c r="AE188" s="42" t="s">
        <v>13170</v>
      </c>
      <c r="AF188" s="42" t="s">
        <v>13175</v>
      </c>
      <c r="AG188" s="42" t="s">
        <v>13172</v>
      </c>
      <c r="AH188" s="42" t="s">
        <v>13172</v>
      </c>
    </row>
    <row r="189" spans="1:34" s="133" customFormat="1" ht="28.5">
      <c r="A189" s="33" t="s">
        <v>12446</v>
      </c>
      <c r="B189" s="32" t="s">
        <v>13560</v>
      </c>
      <c r="C189" s="33" t="s">
        <v>12423</v>
      </c>
      <c r="D189" s="33" t="s">
        <v>13561</v>
      </c>
      <c r="E189" s="33" t="s">
        <v>12447</v>
      </c>
      <c r="F189" s="35" t="s">
        <v>117</v>
      </c>
      <c r="G189" s="36" t="s">
        <v>12411</v>
      </c>
      <c r="H189" s="117">
        <v>3</v>
      </c>
      <c r="I189" s="36" t="s">
        <v>12346</v>
      </c>
      <c r="J189" s="36" t="s">
        <v>12346</v>
      </c>
      <c r="K189" s="36" t="s">
        <v>12346</v>
      </c>
      <c r="L189" s="33" t="e">
        <v>#N/A</v>
      </c>
      <c r="M189" s="151">
        <v>6.0794638583053562</v>
      </c>
      <c r="N189" s="151">
        <v>25.056433408577949</v>
      </c>
      <c r="O189" s="151">
        <v>16.650218256800574</v>
      </c>
      <c r="P189" s="151">
        <v>7.1725755499044697</v>
      </c>
      <c r="Q189" s="152">
        <v>19.048983099398555</v>
      </c>
      <c r="R189" s="152">
        <v>16.644385026737908</v>
      </c>
      <c r="S189" s="33">
        <v>16.409861325115461</v>
      </c>
      <c r="T189" s="33">
        <v>-18.844152287044658</v>
      </c>
      <c r="U189" s="33">
        <v>-28.50167836435763</v>
      </c>
      <c r="V189" s="32">
        <v>14.424189137944548</v>
      </c>
      <c r="W189" s="32">
        <v>15.578250512089593</v>
      </c>
      <c r="X189" s="33">
        <v>0.81108230000000003</v>
      </c>
      <c r="Y189" s="33">
        <v>0.25975779999999998</v>
      </c>
      <c r="Z189" s="141">
        <v>38776</v>
      </c>
      <c r="AA189" s="33">
        <v>458.43248515000005</v>
      </c>
      <c r="AB189" s="33" t="s">
        <v>12447</v>
      </c>
      <c r="AC189" s="33" t="s">
        <v>13169</v>
      </c>
      <c r="AD189" s="126" t="s">
        <v>8237</v>
      </c>
      <c r="AE189" s="126" t="s">
        <v>13170</v>
      </c>
      <c r="AF189" s="126" t="s">
        <v>13175</v>
      </c>
      <c r="AG189" s="33" t="s">
        <v>13172</v>
      </c>
      <c r="AH189" s="33" t="s">
        <v>13172</v>
      </c>
    </row>
    <row r="190" spans="1:34" s="133" customFormat="1" ht="42.75">
      <c r="A190" s="40" t="s">
        <v>12443</v>
      </c>
      <c r="B190" s="39" t="s">
        <v>13562</v>
      </c>
      <c r="C190" s="39" t="s">
        <v>12424</v>
      </c>
      <c r="D190" s="40" t="s">
        <v>13563</v>
      </c>
      <c r="E190" s="40" t="s">
        <v>12450</v>
      </c>
      <c r="F190" s="41" t="s">
        <v>422</v>
      </c>
      <c r="G190" s="40" t="s">
        <v>13135</v>
      </c>
      <c r="H190" s="42">
        <v>3</v>
      </c>
      <c r="I190" s="40" t="s">
        <v>12346</v>
      </c>
      <c r="J190" s="40" t="s">
        <v>12346</v>
      </c>
      <c r="K190" s="42" t="s">
        <v>12346</v>
      </c>
      <c r="L190" s="40">
        <v>6.7482518774646144E-2</v>
      </c>
      <c r="M190" s="40">
        <v>0.38590367716841989</v>
      </c>
      <c r="N190" s="40">
        <v>6.5030107048156927</v>
      </c>
      <c r="O190" s="40">
        <v>7.6164731561148669</v>
      </c>
      <c r="P190" s="40">
        <v>1.9559270652353078</v>
      </c>
      <c r="Q190" s="153">
        <v>7.0879739762614413</v>
      </c>
      <c r="R190" s="153">
        <v>7.3749294474795946</v>
      </c>
      <c r="S190" s="40">
        <v>9.855740729316409</v>
      </c>
      <c r="T190" s="40">
        <v>-5.0104176102907854</v>
      </c>
      <c r="U190" s="40">
        <v>-18.91340540249935</v>
      </c>
      <c r="V190" s="40">
        <v>3.9338650159056527</v>
      </c>
      <c r="W190" s="40">
        <v>6.6062361579478948</v>
      </c>
      <c r="X190" s="40">
        <v>0.81604180000000004</v>
      </c>
      <c r="Y190" s="40">
        <v>-0.1082399</v>
      </c>
      <c r="Z190" s="142">
        <v>41325</v>
      </c>
      <c r="AA190" s="40">
        <v>1932.56699772</v>
      </c>
      <c r="AB190" s="40" t="s">
        <v>12447</v>
      </c>
      <c r="AC190" s="40" t="s">
        <v>13169</v>
      </c>
      <c r="AD190" s="42" t="s">
        <v>8237</v>
      </c>
      <c r="AE190" s="42" t="s">
        <v>13170</v>
      </c>
      <c r="AF190" s="42" t="s">
        <v>13541</v>
      </c>
      <c r="AG190" s="42" t="s">
        <v>13172</v>
      </c>
      <c r="AH190" s="42" t="s">
        <v>13172</v>
      </c>
    </row>
    <row r="191" spans="1:34" s="133" customFormat="1" ht="42.75">
      <c r="A191" s="33" t="s">
        <v>12443</v>
      </c>
      <c r="B191" s="32" t="s">
        <v>13562</v>
      </c>
      <c r="C191" s="33" t="s">
        <v>12425</v>
      </c>
      <c r="D191" s="33" t="s">
        <v>13564</v>
      </c>
      <c r="E191" s="33" t="s">
        <v>12452</v>
      </c>
      <c r="F191" s="35" t="s">
        <v>422</v>
      </c>
      <c r="G191" s="36" t="s">
        <v>13135</v>
      </c>
      <c r="H191" s="117">
        <v>3</v>
      </c>
      <c r="I191" s="36" t="s">
        <v>12346</v>
      </c>
      <c r="J191" s="36" t="s">
        <v>12346</v>
      </c>
      <c r="K191" s="36" t="s">
        <v>12346</v>
      </c>
      <c r="L191" s="33" t="e">
        <v>#N/A</v>
      </c>
      <c r="M191" s="174">
        <v>0.39612676056337559</v>
      </c>
      <c r="N191" s="174">
        <v>6.6884939195511528</v>
      </c>
      <c r="O191" s="174">
        <v>8.2464771308942808</v>
      </c>
      <c r="P191" s="174">
        <v>2.3879131995573344</v>
      </c>
      <c r="Q191" s="175">
        <v>7.6445293836599149</v>
      </c>
      <c r="R191" s="175">
        <v>8.0103359173129931</v>
      </c>
      <c r="S191" s="33">
        <v>10.933028048082605</v>
      </c>
      <c r="T191" s="33">
        <v>-4.6860356138707093</v>
      </c>
      <c r="U191" s="33">
        <v>-18.728772440562778</v>
      </c>
      <c r="V191" s="32">
        <v>3.9407035799208914</v>
      </c>
      <c r="W191" s="32">
        <v>6.6124164775649072</v>
      </c>
      <c r="X191" s="33">
        <v>0.8411459</v>
      </c>
      <c r="Y191" s="33">
        <v>-0.106048</v>
      </c>
      <c r="Z191" s="141">
        <v>40526</v>
      </c>
      <c r="AA191" s="33">
        <v>1932.56699772</v>
      </c>
      <c r="AB191" s="33" t="s">
        <v>12447</v>
      </c>
      <c r="AC191" s="33" t="s">
        <v>13169</v>
      </c>
      <c r="AD191" s="126" t="s">
        <v>8237</v>
      </c>
      <c r="AE191" s="126" t="s">
        <v>13170</v>
      </c>
      <c r="AF191" s="126" t="s">
        <v>13352</v>
      </c>
      <c r="AG191" s="33" t="s">
        <v>13172</v>
      </c>
      <c r="AH191" s="33" t="s">
        <v>13172</v>
      </c>
    </row>
    <row r="192" spans="1:34" s="133" customFormat="1" ht="42.75">
      <c r="A192" s="40" t="s">
        <v>12443</v>
      </c>
      <c r="B192" s="39" t="s">
        <v>13562</v>
      </c>
      <c r="C192" s="39" t="s">
        <v>12426</v>
      </c>
      <c r="D192" s="40" t="s">
        <v>13565</v>
      </c>
      <c r="E192" s="40" t="s">
        <v>12448</v>
      </c>
      <c r="F192" s="41" t="s">
        <v>422</v>
      </c>
      <c r="G192" s="40" t="s">
        <v>13135</v>
      </c>
      <c r="H192" s="42">
        <v>3</v>
      </c>
      <c r="I192" s="40" t="s">
        <v>12346</v>
      </c>
      <c r="J192" s="40" t="s">
        <v>12346</v>
      </c>
      <c r="K192" s="42" t="s">
        <v>12346</v>
      </c>
      <c r="L192" s="40">
        <v>7.4322400521619855E-2</v>
      </c>
      <c r="M192" s="40">
        <v>0.26384740691309805</v>
      </c>
      <c r="N192" s="40">
        <v>4.7743478905637904</v>
      </c>
      <c r="O192" s="40">
        <v>7.1798600545069924</v>
      </c>
      <c r="P192" s="40">
        <v>1.8558960524973411</v>
      </c>
      <c r="Q192" s="153">
        <v>6.1562245582795549</v>
      </c>
      <c r="R192" s="153">
        <v>7.1133334957979466</v>
      </c>
      <c r="S192" s="40">
        <v>10.445419189572714</v>
      </c>
      <c r="T192" s="40">
        <v>-4.7423251416435441</v>
      </c>
      <c r="U192" s="40">
        <v>-18.398040435442486</v>
      </c>
      <c r="V192" s="40">
        <v>3.96184911060163</v>
      </c>
      <c r="W192" s="40">
        <v>6.5481624356216797</v>
      </c>
      <c r="X192" s="40">
        <v>0.77056539999999996</v>
      </c>
      <c r="Y192" s="40">
        <v>-0.1035896</v>
      </c>
      <c r="Z192" s="142">
        <v>41066</v>
      </c>
      <c r="AA192" s="40">
        <v>1932.56699772</v>
      </c>
      <c r="AB192" s="40" t="s">
        <v>12447</v>
      </c>
      <c r="AC192" s="40" t="s">
        <v>13169</v>
      </c>
      <c r="AD192" s="42" t="s">
        <v>8237</v>
      </c>
      <c r="AE192" s="42" t="s">
        <v>13170</v>
      </c>
      <c r="AF192" s="42" t="s">
        <v>13203</v>
      </c>
      <c r="AG192" s="42" t="s">
        <v>13172</v>
      </c>
      <c r="AH192" s="42" t="s">
        <v>13172</v>
      </c>
    </row>
    <row r="193" spans="1:34" s="133" customFormat="1" ht="42.75">
      <c r="A193" s="33" t="s">
        <v>12443</v>
      </c>
      <c r="B193" s="32" t="s">
        <v>13562</v>
      </c>
      <c r="C193" s="33" t="s">
        <v>12427</v>
      </c>
      <c r="D193" s="33" t="s">
        <v>13566</v>
      </c>
      <c r="E193" s="33" t="s">
        <v>12449</v>
      </c>
      <c r="F193" s="35" t="s">
        <v>422</v>
      </c>
      <c r="G193" s="36" t="s">
        <v>13135</v>
      </c>
      <c r="H193" s="117">
        <v>3</v>
      </c>
      <c r="I193" s="36" t="s">
        <v>12346</v>
      </c>
      <c r="J193" s="36" t="s">
        <v>12346</v>
      </c>
      <c r="K193" s="36" t="s">
        <v>12346</v>
      </c>
      <c r="L193" s="33">
        <v>4.0742625580597186E-2</v>
      </c>
      <c r="M193" s="174">
        <v>0.15936942549135136</v>
      </c>
      <c r="N193" s="174">
        <v>3.9722310468800925</v>
      </c>
      <c r="O193" s="174">
        <v>5.6702240832350981</v>
      </c>
      <c r="P193" s="174">
        <v>1.3591483282184624</v>
      </c>
      <c r="Q193" s="175">
        <v>5.0649245433268986</v>
      </c>
      <c r="R193" s="175">
        <v>5.2216283520074347</v>
      </c>
      <c r="S193" s="33">
        <v>8.7366573697666983</v>
      </c>
      <c r="T193" s="33">
        <v>-5.0088280870289488</v>
      </c>
      <c r="U193" s="33">
        <v>-16.730137444324612</v>
      </c>
      <c r="V193" s="32">
        <v>3.8818696996837163</v>
      </c>
      <c r="W193" s="32">
        <v>6.3970938836481359</v>
      </c>
      <c r="X193" s="33">
        <v>0.89638300000000004</v>
      </c>
      <c r="Y193" s="33">
        <v>-5.6017530000000003E-2</v>
      </c>
      <c r="Z193" s="141">
        <v>43453</v>
      </c>
      <c r="AA193" s="33">
        <v>1932.56699772</v>
      </c>
      <c r="AB193" s="33" t="s">
        <v>12447</v>
      </c>
      <c r="AC193" s="33" t="s">
        <v>13169</v>
      </c>
      <c r="AD193" s="126" t="s">
        <v>8237</v>
      </c>
      <c r="AE193" s="126" t="s">
        <v>13170</v>
      </c>
      <c r="AF193" s="126" t="s">
        <v>13171</v>
      </c>
      <c r="AG193" s="33" t="s">
        <v>13172</v>
      </c>
      <c r="AH193" s="33" t="s">
        <v>13172</v>
      </c>
    </row>
    <row r="194" spans="1:34" s="133" customFormat="1" ht="28.5">
      <c r="A194" s="40" t="s">
        <v>12443</v>
      </c>
      <c r="B194" s="39" t="s">
        <v>13562</v>
      </c>
      <c r="C194" s="39" t="s">
        <v>12428</v>
      </c>
      <c r="D194" s="40" t="s">
        <v>13567</v>
      </c>
      <c r="E194" s="40" t="s">
        <v>12447</v>
      </c>
      <c r="F194" s="41" t="s">
        <v>422</v>
      </c>
      <c r="G194" s="40" t="s">
        <v>13135</v>
      </c>
      <c r="H194" s="42">
        <v>3</v>
      </c>
      <c r="I194" s="40" t="s">
        <v>12346</v>
      </c>
      <c r="J194" s="40" t="s">
        <v>12346</v>
      </c>
      <c r="K194" s="42" t="s">
        <v>12346</v>
      </c>
      <c r="L194" s="40" t="e">
        <v>#N/A</v>
      </c>
      <c r="M194" s="40">
        <v>0.38404726735599137</v>
      </c>
      <c r="N194" s="40">
        <v>6.8553459119494065</v>
      </c>
      <c r="O194" s="40">
        <v>8.605181246396798</v>
      </c>
      <c r="P194" s="40">
        <v>2.9993487251676276</v>
      </c>
      <c r="Q194" s="153">
        <v>7.9446767449341538</v>
      </c>
      <c r="R194" s="153">
        <v>8.3769633507855481</v>
      </c>
      <c r="S194" s="40">
        <v>11.803661862095872</v>
      </c>
      <c r="T194" s="40">
        <v>-4.670242978857619</v>
      </c>
      <c r="U194" s="40">
        <v>-17.812814491781314</v>
      </c>
      <c r="V194" s="40">
        <v>3.9762247590106998</v>
      </c>
      <c r="W194" s="40">
        <v>6.5679683960203388</v>
      </c>
      <c r="X194" s="40">
        <v>0.90300919999999996</v>
      </c>
      <c r="Y194" s="40">
        <v>-3.8741890000000001E-2</v>
      </c>
      <c r="Z194" s="142">
        <v>37757</v>
      </c>
      <c r="AA194" s="40">
        <v>1932.56699772</v>
      </c>
      <c r="AB194" s="40" t="s">
        <v>12447</v>
      </c>
      <c r="AC194" s="40" t="s">
        <v>13169</v>
      </c>
      <c r="AD194" s="42" t="s">
        <v>8237</v>
      </c>
      <c r="AE194" s="42" t="s">
        <v>13170</v>
      </c>
      <c r="AF194" s="42" t="s">
        <v>13175</v>
      </c>
      <c r="AG194" s="42" t="s">
        <v>13172</v>
      </c>
      <c r="AH194" s="42" t="s">
        <v>13172</v>
      </c>
    </row>
    <row r="195" spans="1:34" s="133" customFormat="1" ht="42.75">
      <c r="A195" s="33" t="s">
        <v>12443</v>
      </c>
      <c r="B195" s="32" t="s">
        <v>13562</v>
      </c>
      <c r="C195" s="33" t="s">
        <v>12429</v>
      </c>
      <c r="D195" s="33" t="s">
        <v>13568</v>
      </c>
      <c r="E195" s="33" t="s">
        <v>12447</v>
      </c>
      <c r="F195" s="35" t="s">
        <v>422</v>
      </c>
      <c r="G195" s="36" t="s">
        <v>13135</v>
      </c>
      <c r="H195" s="117">
        <v>3</v>
      </c>
      <c r="I195" s="36" t="s">
        <v>12346</v>
      </c>
      <c r="J195" s="36" t="s">
        <v>12346</v>
      </c>
      <c r="K195" s="36" t="s">
        <v>12346</v>
      </c>
      <c r="L195" s="33">
        <v>5.4583617462868148E-2</v>
      </c>
      <c r="M195" s="151">
        <v>0.30823179594932082</v>
      </c>
      <c r="N195" s="151">
        <v>6.7970382261373752</v>
      </c>
      <c r="O195" s="151">
        <v>8.5626249009703503</v>
      </c>
      <c r="P195" s="151">
        <v>3.0026180402773273</v>
      </c>
      <c r="Q195" s="152">
        <v>7.8816351896251247</v>
      </c>
      <c r="R195" s="152">
        <v>8.3931822567466785</v>
      </c>
      <c r="S195" s="33">
        <v>11.800427949268123</v>
      </c>
      <c r="T195" s="33">
        <v>-4.7225172543069016</v>
      </c>
      <c r="U195" s="33">
        <v>-17.877477703255686</v>
      </c>
      <c r="V195" s="32">
        <v>3.9568288349985865</v>
      </c>
      <c r="W195" s="32">
        <v>6.5593888655129229</v>
      </c>
      <c r="X195" s="33">
        <v>0.91192969999999995</v>
      </c>
      <c r="Y195" s="33">
        <v>-3.8236190000000003E-2</v>
      </c>
      <c r="Z195" s="141">
        <v>37866</v>
      </c>
      <c r="AA195" s="33">
        <v>1932.56699772</v>
      </c>
      <c r="AB195" s="33" t="s">
        <v>12447</v>
      </c>
      <c r="AC195" s="33" t="s">
        <v>13169</v>
      </c>
      <c r="AD195" s="126" t="s">
        <v>8237</v>
      </c>
      <c r="AE195" s="126" t="s">
        <v>13170</v>
      </c>
      <c r="AF195" s="126" t="s">
        <v>13175</v>
      </c>
      <c r="AG195" s="33" t="s">
        <v>13172</v>
      </c>
      <c r="AH195" s="33" t="s">
        <v>13172</v>
      </c>
    </row>
    <row r="196" spans="1:34" s="133" customFormat="1" ht="42.75">
      <c r="A196" s="40" t="s">
        <v>12443</v>
      </c>
      <c r="B196" s="39" t="s">
        <v>13562</v>
      </c>
      <c r="C196" s="39" t="s">
        <v>12430</v>
      </c>
      <c r="D196" s="40" t="s">
        <v>13569</v>
      </c>
      <c r="E196" s="40" t="s">
        <v>12447</v>
      </c>
      <c r="F196" s="41" t="s">
        <v>422</v>
      </c>
      <c r="G196" s="40" t="s">
        <v>13135</v>
      </c>
      <c r="H196" s="42">
        <v>3</v>
      </c>
      <c r="I196" s="40" t="s">
        <v>12346</v>
      </c>
      <c r="J196" s="40" t="s">
        <v>12346</v>
      </c>
      <c r="K196" s="42" t="s">
        <v>12346</v>
      </c>
      <c r="L196" s="40">
        <v>7.1838113650503688E-2</v>
      </c>
      <c r="M196" s="40">
        <v>0.43233179250126152</v>
      </c>
      <c r="N196" s="40">
        <v>6.9178593921173537</v>
      </c>
      <c r="O196" s="40">
        <v>8.591646009492294</v>
      </c>
      <c r="P196" s="40">
        <v>2.9891823074283952</v>
      </c>
      <c r="Q196" s="153">
        <v>7.8906197319532412</v>
      </c>
      <c r="R196" s="153">
        <v>8.3899078727134757</v>
      </c>
      <c r="S196" s="40">
        <v>11.832524841729297</v>
      </c>
      <c r="T196" s="40">
        <v>-4.658378854032053</v>
      </c>
      <c r="U196" s="40">
        <v>-17.825712945533734</v>
      </c>
      <c r="V196" s="40">
        <v>3.9661193525749483</v>
      </c>
      <c r="W196" s="40">
        <v>6.5584328109066625</v>
      </c>
      <c r="X196" s="40">
        <v>0.89393259999999997</v>
      </c>
      <c r="Y196" s="40">
        <v>-4.0903219999999997E-2</v>
      </c>
      <c r="Z196" s="142">
        <v>41001</v>
      </c>
      <c r="AA196" s="40">
        <v>1932.56699772</v>
      </c>
      <c r="AB196" s="40" t="s">
        <v>12447</v>
      </c>
      <c r="AC196" s="40" t="s">
        <v>13169</v>
      </c>
      <c r="AD196" s="42" t="s">
        <v>8237</v>
      </c>
      <c r="AE196" s="42" t="s">
        <v>13170</v>
      </c>
      <c r="AF196" s="42" t="s">
        <v>13175</v>
      </c>
      <c r="AG196" s="42" t="s">
        <v>13172</v>
      </c>
      <c r="AH196" s="42" t="s">
        <v>13172</v>
      </c>
    </row>
    <row r="197" spans="1:34" s="133" customFormat="1" ht="28.5">
      <c r="A197" s="33" t="s">
        <v>12439</v>
      </c>
      <c r="B197" s="32" t="s">
        <v>13570</v>
      </c>
      <c r="C197" s="33" t="s">
        <v>12461</v>
      </c>
      <c r="D197" s="33" t="s">
        <v>13571</v>
      </c>
      <c r="E197" s="33" t="s">
        <v>12447</v>
      </c>
      <c r="F197" s="35" t="s">
        <v>422</v>
      </c>
      <c r="G197" s="36" t="s">
        <v>13131</v>
      </c>
      <c r="H197" s="117">
        <v>3</v>
      </c>
      <c r="I197" s="36" t="s">
        <v>12346</v>
      </c>
      <c r="J197" s="36" t="s">
        <v>12346</v>
      </c>
      <c r="K197" s="36" t="s">
        <v>12346</v>
      </c>
      <c r="L197" s="33" t="e">
        <v>#N/A</v>
      </c>
      <c r="M197" s="151">
        <v>0.37040744819298865</v>
      </c>
      <c r="N197" s="151">
        <v>6.1570226057495514</v>
      </c>
      <c r="O197" s="151">
        <v>6.1711676218151545</v>
      </c>
      <c r="P197" s="151">
        <v>-1.3739612567547521</v>
      </c>
      <c r="Q197" s="152">
        <v>7.5017502288759363</v>
      </c>
      <c r="R197" s="152">
        <v>5.4665302875324784</v>
      </c>
      <c r="S197" s="33">
        <v>6.7367270076539976</v>
      </c>
      <c r="T197" s="33">
        <v>-4.5782708223278785</v>
      </c>
      <c r="U197" s="33">
        <v>-30.207805372529229</v>
      </c>
      <c r="V197" s="32">
        <v>4.5380553200203044</v>
      </c>
      <c r="W197" s="32">
        <v>7.0599336685941676</v>
      </c>
      <c r="X197" s="33">
        <v>0.19046650000000001</v>
      </c>
      <c r="Y197" s="33">
        <v>-0.64462640000000004</v>
      </c>
      <c r="Z197" s="141">
        <v>38412</v>
      </c>
      <c r="AA197" s="33">
        <v>2379.7399140399998</v>
      </c>
      <c r="AB197" s="33" t="s">
        <v>12447</v>
      </c>
      <c r="AC197" s="33" t="s">
        <v>13169</v>
      </c>
      <c r="AD197" s="126" t="s">
        <v>8237</v>
      </c>
      <c r="AE197" s="126" t="s">
        <v>13170</v>
      </c>
      <c r="AF197" s="126" t="s">
        <v>13175</v>
      </c>
      <c r="AG197" s="33" t="s">
        <v>13172</v>
      </c>
      <c r="AH197" s="33" t="s">
        <v>13172</v>
      </c>
    </row>
    <row r="198" spans="1:34" s="133" customFormat="1" ht="28.5">
      <c r="A198" s="40" t="s">
        <v>12439</v>
      </c>
      <c r="B198" s="39" t="s">
        <v>13572</v>
      </c>
      <c r="C198" s="39" t="s">
        <v>12462</v>
      </c>
      <c r="D198" s="40" t="s">
        <v>13573</v>
      </c>
      <c r="E198" s="40" t="s">
        <v>12447</v>
      </c>
      <c r="F198" s="41" t="s">
        <v>117</v>
      </c>
      <c r="G198" s="40" t="s">
        <v>58</v>
      </c>
      <c r="H198" s="42">
        <v>4</v>
      </c>
      <c r="I198" s="40" t="s">
        <v>12346</v>
      </c>
      <c r="J198" s="40" t="s">
        <v>12346</v>
      </c>
      <c r="K198" s="42" t="s">
        <v>12346</v>
      </c>
      <c r="L198" s="40" t="e">
        <v>#N/A</v>
      </c>
      <c r="M198" s="40">
        <v>8.7940262154279978</v>
      </c>
      <c r="N198" s="40">
        <v>54.087422268621225</v>
      </c>
      <c r="O198" s="40">
        <v>22.167163511894362</v>
      </c>
      <c r="P198" s="40">
        <v>7.22883453666332</v>
      </c>
      <c r="Q198" s="153">
        <v>33.296132757533314</v>
      </c>
      <c r="R198" s="153">
        <v>10.546854118779091</v>
      </c>
      <c r="S198" s="40">
        <v>4.8129524230535958</v>
      </c>
      <c r="T198" s="40">
        <v>-18.605843157355128</v>
      </c>
      <c r="U198" s="40">
        <v>-37.21645201495636</v>
      </c>
      <c r="V198" s="40">
        <v>17.285170003969807</v>
      </c>
      <c r="W198" s="40">
        <v>18.916691994532354</v>
      </c>
      <c r="X198" s="40">
        <v>0.8968836</v>
      </c>
      <c r="Y198" s="40">
        <v>0.1927006</v>
      </c>
      <c r="Z198" s="142">
        <v>38590</v>
      </c>
      <c r="AA198" s="40">
        <v>320.65646385000002</v>
      </c>
      <c r="AB198" s="40" t="s">
        <v>12447</v>
      </c>
      <c r="AC198" s="40" t="s">
        <v>13169</v>
      </c>
      <c r="AD198" s="42" t="s">
        <v>8237</v>
      </c>
      <c r="AE198" s="42" t="s">
        <v>13170</v>
      </c>
      <c r="AF198" s="42" t="s">
        <v>13175</v>
      </c>
      <c r="AG198" s="42" t="s">
        <v>13172</v>
      </c>
      <c r="AH198" s="42" t="s">
        <v>13172</v>
      </c>
    </row>
    <row r="199" spans="1:34" s="133" customFormat="1" ht="28.5">
      <c r="A199" s="33" t="s">
        <v>12439</v>
      </c>
      <c r="B199" s="32" t="s">
        <v>13574</v>
      </c>
      <c r="C199" s="33" t="s">
        <v>12463</v>
      </c>
      <c r="D199" s="33" t="s">
        <v>13575</v>
      </c>
      <c r="E199" s="33" t="s">
        <v>12447</v>
      </c>
      <c r="F199" s="35" t="s">
        <v>117</v>
      </c>
      <c r="G199" s="36" t="s">
        <v>58</v>
      </c>
      <c r="H199" s="117">
        <v>4</v>
      </c>
      <c r="I199" s="36" t="s">
        <v>12346</v>
      </c>
      <c r="J199" s="36" t="s">
        <v>12346</v>
      </c>
      <c r="K199" s="36" t="s">
        <v>12346</v>
      </c>
      <c r="L199" s="33" t="e">
        <v>#N/A</v>
      </c>
      <c r="M199" s="151">
        <v>9.7459216201012833</v>
      </c>
      <c r="N199" s="151">
        <v>59.518942491141999</v>
      </c>
      <c r="O199" s="151">
        <v>25.286638497059499</v>
      </c>
      <c r="P199" s="151">
        <v>7.071433207242972</v>
      </c>
      <c r="Q199" s="152">
        <v>34.156955303142041</v>
      </c>
      <c r="R199" s="152">
        <v>10.377281947261551</v>
      </c>
      <c r="S199" s="33">
        <v>7.5626620570440561</v>
      </c>
      <c r="T199" s="33">
        <v>-16.403869087054581</v>
      </c>
      <c r="U199" s="33">
        <v>-41.860326540340843</v>
      </c>
      <c r="V199" s="32">
        <v>17.279540252301445</v>
      </c>
      <c r="W199" s="32">
        <v>19.272209993404648</v>
      </c>
      <c r="X199" s="33">
        <v>1.0791189999999999</v>
      </c>
      <c r="Y199" s="33">
        <v>0.17603079999999999</v>
      </c>
      <c r="Z199" s="141">
        <v>39330</v>
      </c>
      <c r="AA199" s="33">
        <v>723.24290643999996</v>
      </c>
      <c r="AB199" s="33" t="s">
        <v>12447</v>
      </c>
      <c r="AC199" s="33" t="s">
        <v>13169</v>
      </c>
      <c r="AD199" s="126" t="s">
        <v>8237</v>
      </c>
      <c r="AE199" s="126" t="s">
        <v>13170</v>
      </c>
      <c r="AF199" s="126" t="s">
        <v>13175</v>
      </c>
      <c r="AG199" s="33" t="s">
        <v>13172</v>
      </c>
      <c r="AH199" s="33" t="s">
        <v>13172</v>
      </c>
    </row>
    <row r="200" spans="1:34" s="133" customFormat="1" ht="42.75">
      <c r="A200" s="40" t="s">
        <v>12439</v>
      </c>
      <c r="B200" s="39" t="s">
        <v>13576</v>
      </c>
      <c r="C200" s="39" t="s">
        <v>12464</v>
      </c>
      <c r="D200" s="40" t="s">
        <v>13577</v>
      </c>
      <c r="E200" s="40" t="s">
        <v>12450</v>
      </c>
      <c r="F200" s="41" t="s">
        <v>422</v>
      </c>
      <c r="G200" s="40" t="s">
        <v>13132</v>
      </c>
      <c r="H200" s="42">
        <v>3</v>
      </c>
      <c r="I200" s="40" t="s">
        <v>12346</v>
      </c>
      <c r="J200" s="40" t="s">
        <v>12346</v>
      </c>
      <c r="K200" s="42" t="s">
        <v>12346</v>
      </c>
      <c r="L200" s="40">
        <v>7.4060673611566763E-2</v>
      </c>
      <c r="M200" s="40">
        <v>1.1888360591638225</v>
      </c>
      <c r="N200" s="40">
        <v>9.9956586658871416</v>
      </c>
      <c r="O200" s="40">
        <v>9.9825123494002632</v>
      </c>
      <c r="P200" s="40">
        <v>-6.5807915948608242</v>
      </c>
      <c r="Q200" s="153">
        <v>9.3728489000688633</v>
      </c>
      <c r="R200" s="153">
        <v>12.608635992214845</v>
      </c>
      <c r="S200" s="40">
        <v>1.2102583314465676</v>
      </c>
      <c r="T200" s="40">
        <v>-7.171661961656195</v>
      </c>
      <c r="U200" s="40">
        <v>-52.922432490660334</v>
      </c>
      <c r="V200" s="40">
        <v>6.1611451869510621</v>
      </c>
      <c r="W200" s="40">
        <v>13.432215402533359</v>
      </c>
      <c r="X200" s="40">
        <v>0.59130150000000004</v>
      </c>
      <c r="Y200" s="40">
        <v>-0.64812539999999996</v>
      </c>
      <c r="Z200" s="142">
        <v>41078</v>
      </c>
      <c r="AA200" s="40">
        <v>193.71194646000001</v>
      </c>
      <c r="AB200" s="40" t="s">
        <v>12447</v>
      </c>
      <c r="AC200" s="40" t="s">
        <v>13169</v>
      </c>
      <c r="AD200" s="42" t="s">
        <v>8237</v>
      </c>
      <c r="AE200" s="42" t="s">
        <v>13170</v>
      </c>
      <c r="AF200" s="42" t="s">
        <v>13196</v>
      </c>
      <c r="AG200" s="42" t="s">
        <v>13172</v>
      </c>
      <c r="AH200" s="42" t="s">
        <v>13172</v>
      </c>
    </row>
    <row r="201" spans="1:34" s="133" customFormat="1" ht="28.5">
      <c r="A201" s="33" t="s">
        <v>12439</v>
      </c>
      <c r="B201" s="32" t="s">
        <v>13578</v>
      </c>
      <c r="C201" s="33" t="s">
        <v>12465</v>
      </c>
      <c r="D201" s="33" t="s">
        <v>13579</v>
      </c>
      <c r="E201" s="33" t="s">
        <v>12447</v>
      </c>
      <c r="F201" s="35" t="s">
        <v>422</v>
      </c>
      <c r="G201" s="36" t="s">
        <v>13132</v>
      </c>
      <c r="H201" s="117">
        <v>3</v>
      </c>
      <c r="I201" s="36" t="s">
        <v>12346</v>
      </c>
      <c r="J201" s="36" t="s">
        <v>12346</v>
      </c>
      <c r="K201" s="36" t="s">
        <v>12346</v>
      </c>
      <c r="L201" s="33">
        <v>7.4566913984911262E-2</v>
      </c>
      <c r="M201" s="151">
        <v>1.1680071317305307</v>
      </c>
      <c r="N201" s="151">
        <v>10.585226436363925</v>
      </c>
      <c r="O201" s="151">
        <v>10.459211610240594</v>
      </c>
      <c r="P201" s="151">
        <v>-6.0038731376504622</v>
      </c>
      <c r="Q201" s="152">
        <v>10.179338225234712</v>
      </c>
      <c r="R201" s="152">
        <v>13.682579083380553</v>
      </c>
      <c r="S201" s="33">
        <v>2.7168205155057912</v>
      </c>
      <c r="T201" s="33">
        <v>-7.1076106235672176</v>
      </c>
      <c r="U201" s="33">
        <v>-52.821575040335979</v>
      </c>
      <c r="V201" s="32">
        <v>6.2882307654918801</v>
      </c>
      <c r="W201" s="32">
        <v>13.420198255699519</v>
      </c>
      <c r="X201" s="33">
        <v>0.56698539999999997</v>
      </c>
      <c r="Y201" s="33">
        <v>-0.6474143</v>
      </c>
      <c r="Z201" s="141">
        <v>40998</v>
      </c>
      <c r="AA201" s="33">
        <v>193.71194646000001</v>
      </c>
      <c r="AB201" s="33" t="s">
        <v>12447</v>
      </c>
      <c r="AC201" s="33" t="s">
        <v>13169</v>
      </c>
      <c r="AD201" s="126" t="s">
        <v>8237</v>
      </c>
      <c r="AE201" s="126" t="s">
        <v>13170</v>
      </c>
      <c r="AF201" s="126" t="s">
        <v>13175</v>
      </c>
      <c r="AG201" s="33" t="s">
        <v>13172</v>
      </c>
      <c r="AH201" s="33" t="s">
        <v>13172</v>
      </c>
    </row>
    <row r="202" spans="1:34" s="133" customFormat="1" ht="28.5">
      <c r="A202" s="40" t="s">
        <v>12439</v>
      </c>
      <c r="B202" s="39" t="s">
        <v>13580</v>
      </c>
      <c r="C202" s="39" t="s">
        <v>12466</v>
      </c>
      <c r="D202" s="40" t="s">
        <v>13581</v>
      </c>
      <c r="E202" s="40" t="s">
        <v>12447</v>
      </c>
      <c r="F202" s="41" t="s">
        <v>117</v>
      </c>
      <c r="G202" s="40" t="s">
        <v>58</v>
      </c>
      <c r="H202" s="42">
        <v>3</v>
      </c>
      <c r="I202" s="40" t="s">
        <v>12346</v>
      </c>
      <c r="J202" s="40" t="s">
        <v>12346</v>
      </c>
      <c r="K202" s="42" t="s">
        <v>12346</v>
      </c>
      <c r="L202" s="40" t="e">
        <v>#N/A</v>
      </c>
      <c r="M202" s="40">
        <v>5.7727630543164876</v>
      </c>
      <c r="N202" s="40">
        <v>26.705224115169358</v>
      </c>
      <c r="O202" s="40">
        <v>17.733255928215041</v>
      </c>
      <c r="P202" s="40">
        <v>8.4692684591292977</v>
      </c>
      <c r="Q202" s="153">
        <v>13.421313097987465</v>
      </c>
      <c r="R202" s="153">
        <v>13.543377631775622</v>
      </c>
      <c r="S202" s="40">
        <v>18.473860235873897</v>
      </c>
      <c r="T202" s="40">
        <v>-13.368427495868239</v>
      </c>
      <c r="U202" s="40">
        <v>-23.18883610451309</v>
      </c>
      <c r="V202" s="40">
        <v>12.163863490002704</v>
      </c>
      <c r="W202" s="40">
        <v>12.531874117331485</v>
      </c>
      <c r="X202" s="40">
        <v>0.94091499999999995</v>
      </c>
      <c r="Y202" s="40">
        <v>0.39905099999999999</v>
      </c>
      <c r="Z202" s="142">
        <v>42697</v>
      </c>
      <c r="AA202" s="40">
        <v>443.68631528999998</v>
      </c>
      <c r="AB202" s="40" t="s">
        <v>12447</v>
      </c>
      <c r="AC202" s="40" t="s">
        <v>13169</v>
      </c>
      <c r="AD202" s="42" t="s">
        <v>8237</v>
      </c>
      <c r="AE202" s="42" t="s">
        <v>13170</v>
      </c>
      <c r="AF202" s="42" t="s">
        <v>13175</v>
      </c>
      <c r="AG202" s="42" t="s">
        <v>13172</v>
      </c>
      <c r="AH202" s="42" t="s">
        <v>13172</v>
      </c>
    </row>
    <row r="203" spans="1:34" s="133" customFormat="1" ht="28.5">
      <c r="A203" s="33" t="s">
        <v>12439</v>
      </c>
      <c r="B203" s="32" t="s">
        <v>13582</v>
      </c>
      <c r="C203" s="33" t="s">
        <v>12467</v>
      </c>
      <c r="D203" s="33" t="s">
        <v>13583</v>
      </c>
      <c r="E203" s="33" t="s">
        <v>12447</v>
      </c>
      <c r="F203" s="35" t="s">
        <v>117</v>
      </c>
      <c r="G203" s="36" t="s">
        <v>52</v>
      </c>
      <c r="H203" s="117">
        <v>4</v>
      </c>
      <c r="I203" s="36" t="s">
        <v>12346</v>
      </c>
      <c r="J203" s="36" t="s">
        <v>12346</v>
      </c>
      <c r="K203" s="36" t="s">
        <v>12346</v>
      </c>
      <c r="L203" s="33" t="e">
        <v>#N/A</v>
      </c>
      <c r="M203" s="151">
        <v>2.4570880892218705</v>
      </c>
      <c r="N203" s="151">
        <v>17.449061126648214</v>
      </c>
      <c r="O203" s="151">
        <v>8.2466357006020896</v>
      </c>
      <c r="P203" s="151">
        <v>-10.332500149142476</v>
      </c>
      <c r="Q203" s="152">
        <v>38.834731353434535</v>
      </c>
      <c r="R203" s="152">
        <v>13.496388290457627</v>
      </c>
      <c r="S203" s="33">
        <v>-29.229561120321122</v>
      </c>
      <c r="T203" s="33">
        <v>-32.13942769348953</v>
      </c>
      <c r="U203" s="33">
        <v>-65.535235308461353</v>
      </c>
      <c r="V203" s="32">
        <v>23.119533286972651</v>
      </c>
      <c r="W203" s="32">
        <v>29.007296397009053</v>
      </c>
      <c r="X203" s="33">
        <v>8.573327E-2</v>
      </c>
      <c r="Y203" s="33">
        <v>-0.36940879999999998</v>
      </c>
      <c r="Z203" s="141">
        <v>39265</v>
      </c>
      <c r="AA203" s="33">
        <v>33.723895579999997</v>
      </c>
      <c r="AB203" s="33" t="s">
        <v>12447</v>
      </c>
      <c r="AC203" s="33" t="s">
        <v>13169</v>
      </c>
      <c r="AD203" s="126" t="s">
        <v>8237</v>
      </c>
      <c r="AE203" s="126" t="s">
        <v>13170</v>
      </c>
      <c r="AF203" s="126" t="s">
        <v>13175</v>
      </c>
      <c r="AG203" s="33" t="s">
        <v>13172</v>
      </c>
      <c r="AH203" s="33" t="s">
        <v>13172</v>
      </c>
    </row>
    <row r="204" spans="1:34" s="133" customFormat="1" ht="28.5">
      <c r="A204" s="40" t="s">
        <v>12439</v>
      </c>
      <c r="B204" s="39" t="s">
        <v>13584</v>
      </c>
      <c r="C204" s="39" t="s">
        <v>12468</v>
      </c>
      <c r="D204" s="40" t="s">
        <v>13585</v>
      </c>
      <c r="E204" s="40" t="s">
        <v>12447</v>
      </c>
      <c r="F204" s="41" t="s">
        <v>117</v>
      </c>
      <c r="G204" s="40" t="s">
        <v>58</v>
      </c>
      <c r="H204" s="42">
        <v>4</v>
      </c>
      <c r="I204" s="40" t="s">
        <v>12346</v>
      </c>
      <c r="J204" s="40" t="s">
        <v>12346</v>
      </c>
      <c r="K204" s="42" t="s">
        <v>12346</v>
      </c>
      <c r="L204" s="40" t="e">
        <v>#N/A</v>
      </c>
      <c r="M204" s="40">
        <v>-1.1113759609081342</v>
      </c>
      <c r="N204" s="40">
        <v>0.79569957785419199</v>
      </c>
      <c r="O204" s="40">
        <v>8.1793912317765773</v>
      </c>
      <c r="P204" s="40">
        <v>-0.82363693189535514</v>
      </c>
      <c r="Q204" s="153">
        <v>16.00077516876086</v>
      </c>
      <c r="R204" s="153">
        <v>14.904240256353084</v>
      </c>
      <c r="S204" s="40">
        <v>-2.5170969243437757</v>
      </c>
      <c r="T204" s="40">
        <v>-18.420978981836534</v>
      </c>
      <c r="U204" s="40">
        <v>-35.408604598224422</v>
      </c>
      <c r="V204" s="40">
        <v>15.417749651445359</v>
      </c>
      <c r="W204" s="40">
        <v>17.669969664839062</v>
      </c>
      <c r="X204" s="40">
        <v>0.23796929999999999</v>
      </c>
      <c r="Y204" s="40">
        <v>-0.1092833</v>
      </c>
      <c r="Z204" s="142">
        <v>38642</v>
      </c>
      <c r="AA204" s="40">
        <v>559.76593073000004</v>
      </c>
      <c r="AB204" s="40" t="s">
        <v>12447</v>
      </c>
      <c r="AC204" s="40" t="s">
        <v>13223</v>
      </c>
      <c r="AD204" s="42" t="s">
        <v>8237</v>
      </c>
      <c r="AE204" s="42" t="s">
        <v>13170</v>
      </c>
      <c r="AF204" s="42" t="s">
        <v>13175</v>
      </c>
      <c r="AG204" s="42" t="s">
        <v>13172</v>
      </c>
      <c r="AH204" s="42" t="s">
        <v>13172</v>
      </c>
    </row>
    <row r="205" spans="1:34" s="133" customFormat="1" ht="28.5">
      <c r="A205" s="33" t="s">
        <v>12439</v>
      </c>
      <c r="B205" s="32" t="s">
        <v>13586</v>
      </c>
      <c r="C205" s="33" t="s">
        <v>12469</v>
      </c>
      <c r="D205" s="33" t="s">
        <v>13587</v>
      </c>
      <c r="E205" s="33" t="s">
        <v>12447</v>
      </c>
      <c r="F205" s="35" t="s">
        <v>381</v>
      </c>
      <c r="G205" s="36" t="s">
        <v>75</v>
      </c>
      <c r="H205" s="117">
        <v>3</v>
      </c>
      <c r="I205" s="36" t="s">
        <v>12346</v>
      </c>
      <c r="J205" s="36" t="s">
        <v>12346</v>
      </c>
      <c r="K205" s="36" t="s">
        <v>12346</v>
      </c>
      <c r="L205" s="33" t="e">
        <v>#N/A</v>
      </c>
      <c r="M205" s="174">
        <v>3.5613671397437985</v>
      </c>
      <c r="N205" s="174">
        <v>18.358544438369464</v>
      </c>
      <c r="O205" s="174">
        <v>13.472798119666042</v>
      </c>
      <c r="P205" s="174">
        <v>3.5994461992818971</v>
      </c>
      <c r="Q205" s="175">
        <v>13.767395626242562</v>
      </c>
      <c r="R205" s="175">
        <v>11.706775781954359</v>
      </c>
      <c r="S205" s="33">
        <v>12.433433665200289</v>
      </c>
      <c r="T205" s="33">
        <v>-11.414183801930378</v>
      </c>
      <c r="U205" s="33">
        <v>-27.726287915262393</v>
      </c>
      <c r="V205" s="32">
        <v>10.998132330142024</v>
      </c>
      <c r="W205" s="32">
        <v>11.726153814741407</v>
      </c>
      <c r="X205" s="33">
        <v>0.72875389999999995</v>
      </c>
      <c r="Y205" s="33">
        <v>4.4866160000000002E-2</v>
      </c>
      <c r="Z205" s="141">
        <v>39533</v>
      </c>
      <c r="AA205" s="33">
        <v>97.366433779999994</v>
      </c>
      <c r="AB205" s="33" t="s">
        <v>12447</v>
      </c>
      <c r="AC205" s="33" t="s">
        <v>13169</v>
      </c>
      <c r="AD205" s="126" t="s">
        <v>8237</v>
      </c>
      <c r="AE205" s="126" t="s">
        <v>13170</v>
      </c>
      <c r="AF205" s="126" t="s">
        <v>13175</v>
      </c>
      <c r="AG205" s="33" t="s">
        <v>13172</v>
      </c>
      <c r="AH205" s="33" t="s">
        <v>13172</v>
      </c>
    </row>
    <row r="206" spans="1:34" s="133" customFormat="1" ht="28.5">
      <c r="A206" s="40" t="s">
        <v>12439</v>
      </c>
      <c r="B206" s="39" t="s">
        <v>13588</v>
      </c>
      <c r="C206" s="39" t="s">
        <v>12470</v>
      </c>
      <c r="D206" s="40" t="s">
        <v>13589</v>
      </c>
      <c r="E206" s="40" t="s">
        <v>12447</v>
      </c>
      <c r="F206" s="41" t="s">
        <v>117</v>
      </c>
      <c r="G206" s="40" t="s">
        <v>12433</v>
      </c>
      <c r="H206" s="42">
        <v>4</v>
      </c>
      <c r="I206" s="40" t="s">
        <v>12346</v>
      </c>
      <c r="J206" s="40" t="s">
        <v>12346</v>
      </c>
      <c r="K206" s="42" t="s">
        <v>12346</v>
      </c>
      <c r="L206" s="40" t="e">
        <v>#N/A</v>
      </c>
      <c r="M206" s="40">
        <v>6.0071900730604311</v>
      </c>
      <c r="N206" s="40">
        <v>64.680448588028867</v>
      </c>
      <c r="O206" s="40">
        <v>23.009940204367307</v>
      </c>
      <c r="P206" s="40">
        <v>-2.4036857535625344E-2</v>
      </c>
      <c r="Q206" s="153">
        <v>40.336943441636677</v>
      </c>
      <c r="R206" s="153">
        <v>16.44321329639893</v>
      </c>
      <c r="S206" s="40">
        <v>-17.591973244147361</v>
      </c>
      <c r="T206" s="40">
        <v>-24.236825192802126</v>
      </c>
      <c r="U206" s="40">
        <v>-55.061191188468925</v>
      </c>
      <c r="V206" s="40">
        <v>21.593234190280654</v>
      </c>
      <c r="W206" s="40">
        <v>25.908108960818588</v>
      </c>
      <c r="X206" s="40">
        <v>0.7480755</v>
      </c>
      <c r="Y206" s="40">
        <v>-6.2552659999999996E-2</v>
      </c>
      <c r="Z206" s="142">
        <v>38406</v>
      </c>
      <c r="AA206" s="40">
        <v>72.808490199999994</v>
      </c>
      <c r="AB206" s="40" t="s">
        <v>12447</v>
      </c>
      <c r="AC206" s="40" t="s">
        <v>13169</v>
      </c>
      <c r="AD206" s="42" t="s">
        <v>8237</v>
      </c>
      <c r="AE206" s="42" t="s">
        <v>13170</v>
      </c>
      <c r="AF206" s="42" t="s">
        <v>13175</v>
      </c>
      <c r="AG206" s="42" t="s">
        <v>13172</v>
      </c>
      <c r="AH206" s="42" t="s">
        <v>13172</v>
      </c>
    </row>
    <row r="207" spans="1:34" s="133" customFormat="1" ht="28.5">
      <c r="A207" s="33" t="s">
        <v>12439</v>
      </c>
      <c r="B207" s="32" t="s">
        <v>13590</v>
      </c>
      <c r="C207" s="33" t="s">
        <v>12471</v>
      </c>
      <c r="D207" s="33" t="s">
        <v>13591</v>
      </c>
      <c r="E207" s="33" t="s">
        <v>12447</v>
      </c>
      <c r="F207" s="35" t="s">
        <v>422</v>
      </c>
      <c r="G207" s="36" t="s">
        <v>13136</v>
      </c>
      <c r="H207" s="117">
        <v>2</v>
      </c>
      <c r="I207" s="36" t="s">
        <v>12346</v>
      </c>
      <c r="J207" s="36" t="s">
        <v>12346</v>
      </c>
      <c r="K207" s="36" t="s">
        <v>12346</v>
      </c>
      <c r="L207" s="33" t="e">
        <v>#N/A</v>
      </c>
      <c r="M207" s="174">
        <v>0.37767793188774323</v>
      </c>
      <c r="N207" s="174">
        <v>5.0211200436028669</v>
      </c>
      <c r="O207" s="174">
        <v>3.9505212020614078</v>
      </c>
      <c r="P207" s="174">
        <v>-0.85916713934033329</v>
      </c>
      <c r="Q207" s="175">
        <v>6.5333241054744029</v>
      </c>
      <c r="R207" s="175">
        <v>1.2801678908709091</v>
      </c>
      <c r="S207" s="33">
        <v>5.3901022133979959</v>
      </c>
      <c r="T207" s="33">
        <v>-6.4061037932771843</v>
      </c>
      <c r="U207" s="33">
        <v>-23.258877777112332</v>
      </c>
      <c r="V207" s="32">
        <v>5.8974686632930737</v>
      </c>
      <c r="W207" s="32">
        <v>7.0671931053178509</v>
      </c>
      <c r="X207" s="33">
        <v>-0.23122619999999999</v>
      </c>
      <c r="Y207" s="33">
        <v>-0.57988839999999997</v>
      </c>
      <c r="Z207" s="141">
        <v>38337</v>
      </c>
      <c r="AA207" s="33">
        <v>230.46622195</v>
      </c>
      <c r="AB207" s="33" t="s">
        <v>12447</v>
      </c>
      <c r="AC207" s="33" t="s">
        <v>13169</v>
      </c>
      <c r="AD207" s="126" t="s">
        <v>8237</v>
      </c>
      <c r="AE207" s="126" t="s">
        <v>13170</v>
      </c>
      <c r="AF207" s="126" t="s">
        <v>13175</v>
      </c>
      <c r="AG207" s="33" t="s">
        <v>13172</v>
      </c>
      <c r="AH207" s="33" t="s">
        <v>13172</v>
      </c>
    </row>
    <row r="208" spans="1:34" s="133" customFormat="1" ht="28.5">
      <c r="A208" s="40" t="s">
        <v>12439</v>
      </c>
      <c r="B208" s="39" t="s">
        <v>13592</v>
      </c>
      <c r="C208" s="39" t="s">
        <v>12472</v>
      </c>
      <c r="D208" s="40" t="s">
        <v>13593</v>
      </c>
      <c r="E208" s="40" t="s">
        <v>12447</v>
      </c>
      <c r="F208" s="41" t="s">
        <v>422</v>
      </c>
      <c r="G208" s="40" t="s">
        <v>12432</v>
      </c>
      <c r="H208" s="42">
        <v>3</v>
      </c>
      <c r="I208" s="40" t="s">
        <v>12346</v>
      </c>
      <c r="J208" s="40" t="s">
        <v>12346</v>
      </c>
      <c r="K208" s="42" t="s">
        <v>12346</v>
      </c>
      <c r="L208" s="40" t="e">
        <v>#N/A</v>
      </c>
      <c r="M208" s="40">
        <v>0.20643539918330234</v>
      </c>
      <c r="N208" s="40">
        <v>7.1089365376315605</v>
      </c>
      <c r="O208" s="40">
        <v>8.5717270675732316</v>
      </c>
      <c r="P208" s="40">
        <v>3.2071698959039274</v>
      </c>
      <c r="Q208" s="153">
        <v>7.6701212358232462</v>
      </c>
      <c r="R208" s="153">
        <v>6.9719968594607717</v>
      </c>
      <c r="S208" s="40">
        <v>11.764361764361887</v>
      </c>
      <c r="T208" s="40">
        <v>-4.0128642058273156</v>
      </c>
      <c r="U208" s="40">
        <v>-16.066962690756846</v>
      </c>
      <c r="V208" s="40">
        <v>4.2070492681558225</v>
      </c>
      <c r="W208" s="40">
        <v>6.6428221227668764</v>
      </c>
      <c r="X208" s="40">
        <v>0.80435199999999996</v>
      </c>
      <c r="Y208" s="40">
        <v>-3.1161269999999998E-3</v>
      </c>
      <c r="Z208" s="142">
        <v>38593</v>
      </c>
      <c r="AA208" s="40">
        <v>388.53793080000003</v>
      </c>
      <c r="AB208" s="40" t="s">
        <v>12447</v>
      </c>
      <c r="AC208" s="40" t="s">
        <v>13169</v>
      </c>
      <c r="AD208" s="42" t="s">
        <v>8237</v>
      </c>
      <c r="AE208" s="42" t="s">
        <v>13170</v>
      </c>
      <c r="AF208" s="42" t="s">
        <v>13175</v>
      </c>
      <c r="AG208" s="42" t="s">
        <v>13172</v>
      </c>
      <c r="AH208" s="42" t="s">
        <v>13172</v>
      </c>
    </row>
    <row r="209" spans="1:34" s="133" customFormat="1" ht="28.5">
      <c r="A209" s="33" t="s">
        <v>12439</v>
      </c>
      <c r="B209" s="32" t="s">
        <v>13594</v>
      </c>
      <c r="C209" s="33" t="s">
        <v>13149</v>
      </c>
      <c r="D209" s="33" t="s">
        <v>13595</v>
      </c>
      <c r="E209" s="33" t="s">
        <v>12447</v>
      </c>
      <c r="F209" s="35" t="s">
        <v>422</v>
      </c>
      <c r="G209" s="36" t="s">
        <v>12432</v>
      </c>
      <c r="H209" s="117">
        <v>3</v>
      </c>
      <c r="I209" s="36" t="s">
        <v>12346</v>
      </c>
      <c r="J209" s="36" t="s">
        <v>12346</v>
      </c>
      <c r="K209" s="36" t="s">
        <v>12346</v>
      </c>
      <c r="L209" s="33">
        <v>8.1283765967335497E-2</v>
      </c>
      <c r="M209" s="174">
        <v>0.19875072934181226</v>
      </c>
      <c r="N209" s="174">
        <v>7.1104212700698</v>
      </c>
      <c r="O209" s="174">
        <v>8.5549914471857669</v>
      </c>
      <c r="P209" s="174">
        <v>3.1979884841648376</v>
      </c>
      <c r="Q209" s="175">
        <v>7.6753578970157221</v>
      </c>
      <c r="R209" s="175">
        <v>6.9783694943035934</v>
      </c>
      <c r="S209" s="33">
        <v>11.703167739971242</v>
      </c>
      <c r="T209" s="33">
        <v>-4.0179018868371053</v>
      </c>
      <c r="U209" s="33">
        <v>-16.06645527074506</v>
      </c>
      <c r="V209" s="32">
        <v>4.2102669897152403</v>
      </c>
      <c r="W209" s="32">
        <v>6.6402816925677524</v>
      </c>
      <c r="X209" s="33">
        <v>0.80049709999999996</v>
      </c>
      <c r="Y209" s="33">
        <v>-4.7218629999999998E-3</v>
      </c>
      <c r="Z209" s="141" t="s">
        <v>13596</v>
      </c>
      <c r="AA209" s="33">
        <v>388.53793080000003</v>
      </c>
      <c r="AB209" s="33" t="s">
        <v>12447</v>
      </c>
      <c r="AC209" s="33" t="s">
        <v>13169</v>
      </c>
      <c r="AD209" s="126" t="s">
        <v>8237</v>
      </c>
      <c r="AE209" s="126" t="s">
        <v>13170</v>
      </c>
      <c r="AF209" s="126" t="s">
        <v>13175</v>
      </c>
      <c r="AG209" s="33" t="s">
        <v>13172</v>
      </c>
      <c r="AH209" s="33" t="s">
        <v>13172</v>
      </c>
    </row>
    <row r="210" spans="1:34" s="133" customFormat="1" ht="28.5">
      <c r="A210" s="40" t="s">
        <v>12439</v>
      </c>
      <c r="B210" s="39" t="s">
        <v>13597</v>
      </c>
      <c r="C210" s="39" t="s">
        <v>12473</v>
      </c>
      <c r="D210" s="40" t="s">
        <v>13598</v>
      </c>
      <c r="E210" s="40" t="s">
        <v>12447</v>
      </c>
      <c r="F210" s="41" t="s">
        <v>422</v>
      </c>
      <c r="G210" s="40" t="s">
        <v>13136</v>
      </c>
      <c r="H210" s="42">
        <v>2</v>
      </c>
      <c r="I210" s="40" t="s">
        <v>12346</v>
      </c>
      <c r="J210" s="40" t="s">
        <v>12346</v>
      </c>
      <c r="K210" s="42" t="s">
        <v>12346</v>
      </c>
      <c r="L210" s="40" t="e">
        <v>#N/A</v>
      </c>
      <c r="M210" s="40">
        <v>0.28918175784584665</v>
      </c>
      <c r="N210" s="40">
        <v>5.3116288331343187</v>
      </c>
      <c r="O210" s="40">
        <v>5.1343857401151771</v>
      </c>
      <c r="P210" s="40">
        <v>0.271490571254418</v>
      </c>
      <c r="Q210" s="153">
        <v>7.2265327856381623</v>
      </c>
      <c r="R210" s="153">
        <v>2.5550477773160329</v>
      </c>
      <c r="S210" s="40">
        <v>8.0026862163526058</v>
      </c>
      <c r="T210" s="40">
        <v>-5.7688148788928029</v>
      </c>
      <c r="U210" s="40">
        <v>-22.912136214315517</v>
      </c>
      <c r="V210" s="40">
        <v>5.7697399032328782</v>
      </c>
      <c r="W210" s="40">
        <v>7.2506148208576011</v>
      </c>
      <c r="X210" s="40">
        <v>-2.354082E-2</v>
      </c>
      <c r="Y210" s="40">
        <v>-0.39927889999999999</v>
      </c>
      <c r="Z210" s="142">
        <v>38412</v>
      </c>
      <c r="AA210" s="40">
        <v>429.96595258000002</v>
      </c>
      <c r="AB210" s="40" t="s">
        <v>12447</v>
      </c>
      <c r="AC210" s="40" t="s">
        <v>13169</v>
      </c>
      <c r="AD210" s="42" t="s">
        <v>8237</v>
      </c>
      <c r="AE210" s="42" t="s">
        <v>13170</v>
      </c>
      <c r="AF210" s="42" t="s">
        <v>13175</v>
      </c>
      <c r="AG210" s="42" t="s">
        <v>13172</v>
      </c>
      <c r="AH210" s="42" t="s">
        <v>13172</v>
      </c>
    </row>
    <row r="211" spans="1:34" s="133" customFormat="1" ht="42.75">
      <c r="A211" s="33" t="s">
        <v>12443</v>
      </c>
      <c r="B211" s="32" t="s">
        <v>13599</v>
      </c>
      <c r="C211" s="33" t="s">
        <v>12474</v>
      </c>
      <c r="D211" s="33" t="s">
        <v>13600</v>
      </c>
      <c r="E211" s="33" t="s">
        <v>12452</v>
      </c>
      <c r="F211" s="35" t="s">
        <v>381</v>
      </c>
      <c r="G211" s="36" t="s">
        <v>75</v>
      </c>
      <c r="H211" s="117">
        <v>3</v>
      </c>
      <c r="I211" s="36" t="s">
        <v>12346</v>
      </c>
      <c r="J211" s="36" t="s">
        <v>12346</v>
      </c>
      <c r="K211" s="36" t="s">
        <v>12346</v>
      </c>
      <c r="L211" s="33">
        <v>6.1989796100830545E-2</v>
      </c>
      <c r="M211" s="174">
        <v>1.0431970431970861</v>
      </c>
      <c r="N211" s="174">
        <v>9.8181744481184339</v>
      </c>
      <c r="O211" s="174">
        <v>8.5195574643608385</v>
      </c>
      <c r="P211" s="174">
        <v>2.404056348963568</v>
      </c>
      <c r="Q211" s="175">
        <v>9.9546999058783179</v>
      </c>
      <c r="R211" s="175">
        <v>6.0255840074508127</v>
      </c>
      <c r="S211" s="33">
        <v>8.5269800764440795</v>
      </c>
      <c r="T211" s="33">
        <v>-6.4184544269289763</v>
      </c>
      <c r="U211" s="33">
        <v>-19.383620627934572</v>
      </c>
      <c r="V211" s="32">
        <v>6.4780587128833584</v>
      </c>
      <c r="W211" s="32">
        <v>7.8174448933763347</v>
      </c>
      <c r="X211" s="33">
        <v>0.4858518</v>
      </c>
      <c r="Y211" s="33">
        <v>-8.3411810000000003E-2</v>
      </c>
      <c r="Z211" s="141">
        <v>41647</v>
      </c>
      <c r="AA211" s="33">
        <v>4168.6323055800003</v>
      </c>
      <c r="AB211" s="33" t="s">
        <v>12447</v>
      </c>
      <c r="AC211" s="33" t="s">
        <v>13169</v>
      </c>
      <c r="AD211" s="126" t="s">
        <v>8237</v>
      </c>
      <c r="AE211" s="126" t="s">
        <v>13170</v>
      </c>
      <c r="AF211" s="126" t="s">
        <v>13352</v>
      </c>
      <c r="AG211" s="33" t="s">
        <v>13172</v>
      </c>
      <c r="AH211" s="33" t="s">
        <v>13172</v>
      </c>
    </row>
    <row r="212" spans="1:34" s="133" customFormat="1" ht="42.75">
      <c r="A212" s="40" t="s">
        <v>12443</v>
      </c>
      <c r="B212" s="39" t="s">
        <v>13601</v>
      </c>
      <c r="C212" s="39" t="s">
        <v>12475</v>
      </c>
      <c r="D212" s="40" t="s">
        <v>13602</v>
      </c>
      <c r="E212" s="40" t="s">
        <v>12447</v>
      </c>
      <c r="F212" s="41" t="s">
        <v>381</v>
      </c>
      <c r="G212" s="40" t="s">
        <v>75</v>
      </c>
      <c r="H212" s="42">
        <v>3</v>
      </c>
      <c r="I212" s="40" t="s">
        <v>12346</v>
      </c>
      <c r="J212" s="40" t="s">
        <v>12346</v>
      </c>
      <c r="K212" s="42" t="s">
        <v>12346</v>
      </c>
      <c r="L212" s="40" t="e">
        <v>#N/A</v>
      </c>
      <c r="M212" s="40">
        <v>1.0946907498632585</v>
      </c>
      <c r="N212" s="40">
        <v>10.137149672033452</v>
      </c>
      <c r="O212" s="40">
        <v>8.9971028201874415</v>
      </c>
      <c r="P212" s="40">
        <v>3.1311496858405841</v>
      </c>
      <c r="Q212" s="153">
        <v>10.455104551045169</v>
      </c>
      <c r="R212" s="153">
        <v>6.4262295081967569</v>
      </c>
      <c r="S212" s="40">
        <v>9.6126255380202252</v>
      </c>
      <c r="T212" s="40">
        <v>-6.403351286654746</v>
      </c>
      <c r="U212" s="40">
        <v>-18.424317617865917</v>
      </c>
      <c r="V212" s="40">
        <v>6.4595906822284981</v>
      </c>
      <c r="W212" s="40">
        <v>7.7614913214915884</v>
      </c>
      <c r="X212" s="40">
        <v>0.55091520000000005</v>
      </c>
      <c r="Y212" s="40">
        <v>-1.1660190000000001E-2</v>
      </c>
      <c r="Z212" s="142">
        <v>41088</v>
      </c>
      <c r="AA212" s="40">
        <v>4168.6323055800003</v>
      </c>
      <c r="AB212" s="40" t="s">
        <v>12447</v>
      </c>
      <c r="AC212" s="40" t="s">
        <v>13169</v>
      </c>
      <c r="AD212" s="42" t="s">
        <v>8237</v>
      </c>
      <c r="AE212" s="42" t="s">
        <v>13170</v>
      </c>
      <c r="AF212" s="42" t="s">
        <v>13175</v>
      </c>
      <c r="AG212" s="42" t="s">
        <v>13172</v>
      </c>
      <c r="AH212" s="42" t="s">
        <v>13172</v>
      </c>
    </row>
    <row r="213" spans="1:34" s="133" customFormat="1" ht="42.75">
      <c r="A213" s="33" t="s">
        <v>12443</v>
      </c>
      <c r="B213" s="32" t="s">
        <v>13603</v>
      </c>
      <c r="C213" s="33" t="s">
        <v>12476</v>
      </c>
      <c r="D213" s="33" t="s">
        <v>13604</v>
      </c>
      <c r="E213" s="33" t="s">
        <v>12447</v>
      </c>
      <c r="F213" s="35" t="s">
        <v>381</v>
      </c>
      <c r="G213" s="36" t="s">
        <v>75</v>
      </c>
      <c r="H213" s="117">
        <v>3</v>
      </c>
      <c r="I213" s="36" t="s">
        <v>12346</v>
      </c>
      <c r="J213" s="36" t="s">
        <v>12346</v>
      </c>
      <c r="K213" s="36" t="s">
        <v>12346</v>
      </c>
      <c r="L213" s="33">
        <v>6.2647059559822083E-2</v>
      </c>
      <c r="M213" s="151">
        <v>1.129320159102809</v>
      </c>
      <c r="N213" s="151">
        <v>10.117298551877951</v>
      </c>
      <c r="O213" s="151">
        <v>8.9722744709066724</v>
      </c>
      <c r="P213" s="151">
        <v>3.1392359952076898</v>
      </c>
      <c r="Q213" s="152">
        <v>10.460153757379032</v>
      </c>
      <c r="R213" s="152">
        <v>6.495034516306708</v>
      </c>
      <c r="S213" s="33">
        <v>9.6040328425765598</v>
      </c>
      <c r="T213" s="33">
        <v>-6.3821318894455743</v>
      </c>
      <c r="U213" s="33">
        <v>-18.437230969403984</v>
      </c>
      <c r="V213" s="32">
        <v>6.4553320359592226</v>
      </c>
      <c r="W213" s="32">
        <v>7.797332306142561</v>
      </c>
      <c r="X213" s="33">
        <v>0.54724680000000003</v>
      </c>
      <c r="Y213" s="33">
        <v>-1.149322E-2</v>
      </c>
      <c r="Z213" s="141">
        <v>41088</v>
      </c>
      <c r="AA213" s="33">
        <v>4168.6323055800003</v>
      </c>
      <c r="AB213" s="33" t="s">
        <v>12447</v>
      </c>
      <c r="AC213" s="33" t="s">
        <v>13169</v>
      </c>
      <c r="AD213" s="126" t="s">
        <v>8237</v>
      </c>
      <c r="AE213" s="126" t="s">
        <v>13170</v>
      </c>
      <c r="AF213" s="126" t="s">
        <v>13175</v>
      </c>
      <c r="AG213" s="33" t="s">
        <v>13172</v>
      </c>
      <c r="AH213" s="33" t="s">
        <v>13172</v>
      </c>
    </row>
    <row r="214" spans="1:34" s="133" customFormat="1" ht="42.75">
      <c r="A214" s="40" t="s">
        <v>12443</v>
      </c>
      <c r="B214" s="39" t="s">
        <v>13605</v>
      </c>
      <c r="C214" s="39" t="s">
        <v>12477</v>
      </c>
      <c r="D214" s="40" t="s">
        <v>13606</v>
      </c>
      <c r="E214" s="40" t="s">
        <v>12447</v>
      </c>
      <c r="F214" s="41" t="s">
        <v>117</v>
      </c>
      <c r="G214" s="40" t="s">
        <v>13100</v>
      </c>
      <c r="H214" s="42">
        <v>4</v>
      </c>
      <c r="I214" s="40" t="s">
        <v>12346</v>
      </c>
      <c r="J214" s="40" t="s">
        <v>12346</v>
      </c>
      <c r="K214" s="42" t="s">
        <v>12346</v>
      </c>
      <c r="L214" s="40" t="e">
        <v>#N/A</v>
      </c>
      <c r="M214" s="40">
        <v>-0.92693565976009751</v>
      </c>
      <c r="N214" s="40">
        <v>39.984591679507005</v>
      </c>
      <c r="O214" s="40">
        <v>14.752522890123675</v>
      </c>
      <c r="P214" s="40">
        <v>10.815532559548856</v>
      </c>
      <c r="Q214" s="153">
        <v>27.461969575660294</v>
      </c>
      <c r="R214" s="153">
        <v>-4.8573631457210169</v>
      </c>
      <c r="S214" s="40">
        <v>-2.4078254326561521</v>
      </c>
      <c r="T214" s="40">
        <v>-18.070554355651613</v>
      </c>
      <c r="U214" s="40">
        <v>-27.081875437368762</v>
      </c>
      <c r="V214" s="40">
        <v>14.951830627964515</v>
      </c>
      <c r="W214" s="40">
        <v>18.652478459151524</v>
      </c>
      <c r="X214" s="40">
        <v>0.55939329999999998</v>
      </c>
      <c r="Y214" s="40">
        <v>0.56606500000000004</v>
      </c>
      <c r="Z214" s="142">
        <v>40648</v>
      </c>
      <c r="AA214" s="40">
        <v>421.31065501999996</v>
      </c>
      <c r="AB214" s="40" t="s">
        <v>12447</v>
      </c>
      <c r="AC214" s="40" t="s">
        <v>13169</v>
      </c>
      <c r="AD214" s="42" t="s">
        <v>8237</v>
      </c>
      <c r="AE214" s="42" t="s">
        <v>13170</v>
      </c>
      <c r="AF214" s="42" t="s">
        <v>13175</v>
      </c>
      <c r="AG214" s="42" t="s">
        <v>13172</v>
      </c>
      <c r="AH214" s="42" t="s">
        <v>13172</v>
      </c>
    </row>
    <row r="215" spans="1:34" s="133" customFormat="1" ht="42.75">
      <c r="A215" s="33" t="s">
        <v>12443</v>
      </c>
      <c r="B215" s="32" t="s">
        <v>13607</v>
      </c>
      <c r="C215" s="33" t="s">
        <v>12478</v>
      </c>
      <c r="D215" s="33" t="s">
        <v>13608</v>
      </c>
      <c r="E215" s="33" t="s">
        <v>12447</v>
      </c>
      <c r="F215" s="35" t="s">
        <v>117</v>
      </c>
      <c r="G215" s="36" t="s">
        <v>13096</v>
      </c>
      <c r="H215" s="117">
        <v>5</v>
      </c>
      <c r="I215" s="36" t="s">
        <v>12346</v>
      </c>
      <c r="J215" s="36" t="s">
        <v>12346</v>
      </c>
      <c r="K215" s="36" t="s">
        <v>12346</v>
      </c>
      <c r="L215" s="33" t="e">
        <v>#N/A</v>
      </c>
      <c r="M215" s="174">
        <v>17.091361093847123</v>
      </c>
      <c r="N215" s="174">
        <v>98.944033790918581</v>
      </c>
      <c r="O215" s="174">
        <v>36.600754503498642</v>
      </c>
      <c r="P215" s="174">
        <v>8.4855587527213459</v>
      </c>
      <c r="Q215" s="175">
        <v>23.704789833822026</v>
      </c>
      <c r="R215" s="175">
        <v>26.43607164916617</v>
      </c>
      <c r="S215" s="33">
        <v>31.828978622327874</v>
      </c>
      <c r="T215" s="33">
        <v>-33.378623188405818</v>
      </c>
      <c r="U215" s="33">
        <v>-57.022175290390734</v>
      </c>
      <c r="V215" s="32">
        <v>29.985240290243258</v>
      </c>
      <c r="W215" s="32">
        <v>30.692430797024805</v>
      </c>
      <c r="X215" s="33">
        <v>1.2158180000000001</v>
      </c>
      <c r="Y215" s="33">
        <v>0.1935366</v>
      </c>
      <c r="Z215" s="141">
        <v>43347</v>
      </c>
      <c r="AA215" s="33">
        <v>2823.2131543800001</v>
      </c>
      <c r="AB215" s="33" t="s">
        <v>12447</v>
      </c>
      <c r="AC215" s="33" t="s">
        <v>13169</v>
      </c>
      <c r="AD215" s="126" t="s">
        <v>8237</v>
      </c>
      <c r="AE215" s="126" t="s">
        <v>13170</v>
      </c>
      <c r="AF215" s="126" t="s">
        <v>13175</v>
      </c>
      <c r="AG215" s="33" t="s">
        <v>13172</v>
      </c>
      <c r="AH215" s="33" t="s">
        <v>13172</v>
      </c>
    </row>
    <row r="216" spans="1:34" s="133" customFormat="1" ht="42.75">
      <c r="A216" s="40" t="s">
        <v>12443</v>
      </c>
      <c r="B216" s="39" t="s">
        <v>13609</v>
      </c>
      <c r="C216" s="39" t="s">
        <v>12479</v>
      </c>
      <c r="D216" s="40" t="s">
        <v>13610</v>
      </c>
      <c r="E216" s="40" t="s">
        <v>12448</v>
      </c>
      <c r="F216" s="41" t="s">
        <v>117</v>
      </c>
      <c r="G216" s="40" t="s">
        <v>13099</v>
      </c>
      <c r="H216" s="42">
        <v>4</v>
      </c>
      <c r="I216" s="40" t="s">
        <v>12346</v>
      </c>
      <c r="J216" s="40" t="s">
        <v>12346</v>
      </c>
      <c r="K216" s="42" t="s">
        <v>12346</v>
      </c>
      <c r="L216" s="40" t="e">
        <v>#N/A</v>
      </c>
      <c r="M216" s="40">
        <v>3.8619728128267861</v>
      </c>
      <c r="N216" s="40">
        <v>54.425787728026265</v>
      </c>
      <c r="O216" s="40">
        <v>13.401304361873191</v>
      </c>
      <c r="P216" s="40">
        <v>7.2286411752464641</v>
      </c>
      <c r="Q216" s="153">
        <v>30.190292922813367</v>
      </c>
      <c r="R216" s="153">
        <v>-8.5916740478300788</v>
      </c>
      <c r="S216" s="40">
        <v>10.787046965472747</v>
      </c>
      <c r="T216" s="40">
        <v>-28.662833827893252</v>
      </c>
      <c r="U216" s="40">
        <v>-34.588895502083183</v>
      </c>
      <c r="V216" s="40">
        <v>19.105501276144444</v>
      </c>
      <c r="W216" s="40">
        <v>20.901349450471855</v>
      </c>
      <c r="X216" s="40">
        <v>0.55890720000000005</v>
      </c>
      <c r="Y216" s="40">
        <v>0.28786729999999999</v>
      </c>
      <c r="Z216" s="142">
        <v>44272</v>
      </c>
      <c r="AA216" s="40">
        <v>5086.0686868099992</v>
      </c>
      <c r="AB216" s="40" t="s">
        <v>12447</v>
      </c>
      <c r="AC216" s="40" t="s">
        <v>13169</v>
      </c>
      <c r="AD216" s="42" t="s">
        <v>8237</v>
      </c>
      <c r="AE216" s="42" t="s">
        <v>13170</v>
      </c>
      <c r="AF216" s="42" t="s">
        <v>13203</v>
      </c>
      <c r="AG216" s="42" t="s">
        <v>13172</v>
      </c>
      <c r="AH216" s="42" t="s">
        <v>13172</v>
      </c>
    </row>
    <row r="217" spans="1:34" s="133" customFormat="1" ht="42.75">
      <c r="A217" s="33" t="s">
        <v>12443</v>
      </c>
      <c r="B217" s="32" t="s">
        <v>13611</v>
      </c>
      <c r="C217" s="33" t="s">
        <v>12480</v>
      </c>
      <c r="D217" s="33" t="s">
        <v>13612</v>
      </c>
      <c r="E217" s="33" t="s">
        <v>12447</v>
      </c>
      <c r="F217" s="35" t="s">
        <v>117</v>
      </c>
      <c r="G217" s="36" t="s">
        <v>13099</v>
      </c>
      <c r="H217" s="117">
        <v>4</v>
      </c>
      <c r="I217" s="36" t="s">
        <v>12346</v>
      </c>
      <c r="J217" s="36" t="s">
        <v>12346</v>
      </c>
      <c r="K217" s="36" t="s">
        <v>12346</v>
      </c>
      <c r="L217" s="33" t="e">
        <v>#N/A</v>
      </c>
      <c r="M217" s="151">
        <v>3.9837398373984145</v>
      </c>
      <c r="N217" s="151">
        <v>57.318573185731793</v>
      </c>
      <c r="O217" s="151">
        <v>14.892742150113092</v>
      </c>
      <c r="P217" s="151">
        <v>8.4338890128837321</v>
      </c>
      <c r="Q217" s="152">
        <v>32.356687898089007</v>
      </c>
      <c r="R217" s="152">
        <v>-7.477744807121689</v>
      </c>
      <c r="S217" s="33">
        <v>12.172774869109993</v>
      </c>
      <c r="T217" s="33">
        <v>-27.42568704430758</v>
      </c>
      <c r="U217" s="33">
        <v>-33.333333333333314</v>
      </c>
      <c r="V217" s="32">
        <v>19.170342994575499</v>
      </c>
      <c r="W217" s="32">
        <v>20.935696463270844</v>
      </c>
      <c r="X217" s="33">
        <v>0.59061810000000003</v>
      </c>
      <c r="Y217" s="33">
        <v>0.3111836</v>
      </c>
      <c r="Z217" s="141">
        <v>36987</v>
      </c>
      <c r="AA217" s="33">
        <v>5086.0686868099992</v>
      </c>
      <c r="AB217" s="33" t="s">
        <v>12447</v>
      </c>
      <c r="AC217" s="33" t="s">
        <v>13169</v>
      </c>
      <c r="AD217" s="126" t="s">
        <v>8237</v>
      </c>
      <c r="AE217" s="126" t="s">
        <v>13170</v>
      </c>
      <c r="AF217" s="126" t="s">
        <v>13175</v>
      </c>
      <c r="AG217" s="33" t="s">
        <v>13172</v>
      </c>
      <c r="AH217" s="33" t="s">
        <v>13172</v>
      </c>
    </row>
    <row r="218" spans="1:34" s="133" customFormat="1" ht="57">
      <c r="A218" s="40" t="s">
        <v>12443</v>
      </c>
      <c r="B218" s="39" t="s">
        <v>13613</v>
      </c>
      <c r="C218" s="39" t="s">
        <v>12481</v>
      </c>
      <c r="D218" s="40" t="s">
        <v>13614</v>
      </c>
      <c r="E218" s="40" t="s">
        <v>12448</v>
      </c>
      <c r="F218" s="41" t="s">
        <v>117</v>
      </c>
      <c r="G218" s="40" t="s">
        <v>12411</v>
      </c>
      <c r="H218" s="42">
        <v>3</v>
      </c>
      <c r="I218" s="40" t="s">
        <v>12346</v>
      </c>
      <c r="J218" s="40" t="s">
        <v>12346</v>
      </c>
      <c r="K218" s="42" t="s">
        <v>12346</v>
      </c>
      <c r="L218" s="40">
        <v>7.408272233941382E-2</v>
      </c>
      <c r="M218" s="40">
        <v>3.8885989200344806</v>
      </c>
      <c r="N218" s="40">
        <v>14.891305778948327</v>
      </c>
      <c r="O218" s="40">
        <v>14.802575218741021</v>
      </c>
      <c r="P218" s="40">
        <v>7.3748377020060429</v>
      </c>
      <c r="Q218" s="153">
        <v>10.802076914020065</v>
      </c>
      <c r="R218" s="153">
        <v>16.079152763693784</v>
      </c>
      <c r="S218" s="40">
        <v>14.135729388386832</v>
      </c>
      <c r="T218" s="40">
        <v>-12.558813440249395</v>
      </c>
      <c r="U218" s="40">
        <v>-23.249560364834764</v>
      </c>
      <c r="V218" s="40">
        <v>8.5888420014360491</v>
      </c>
      <c r="W218" s="40">
        <v>10.971051105190744</v>
      </c>
      <c r="X218" s="40">
        <v>1.09497</v>
      </c>
      <c r="Y218" s="40">
        <v>0.44559549999999998</v>
      </c>
      <c r="Z218" s="142">
        <v>41920</v>
      </c>
      <c r="AA218" s="40">
        <v>12779.33391566</v>
      </c>
      <c r="AB218" s="40" t="s">
        <v>12447</v>
      </c>
      <c r="AC218" s="40" t="s">
        <v>13169</v>
      </c>
      <c r="AD218" s="42" t="s">
        <v>8237</v>
      </c>
      <c r="AE218" s="42" t="s">
        <v>13170</v>
      </c>
      <c r="AF218" s="42" t="s">
        <v>13203</v>
      </c>
      <c r="AG218" s="42" t="s">
        <v>13172</v>
      </c>
      <c r="AH218" s="42" t="s">
        <v>13172</v>
      </c>
    </row>
    <row r="219" spans="1:34" s="133" customFormat="1" ht="42.75">
      <c r="A219" s="33" t="s">
        <v>12443</v>
      </c>
      <c r="B219" s="32" t="s">
        <v>13615</v>
      </c>
      <c r="C219" s="33" t="s">
        <v>12482</v>
      </c>
      <c r="D219" s="33" t="s">
        <v>13616</v>
      </c>
      <c r="E219" s="33" t="s">
        <v>12447</v>
      </c>
      <c r="F219" s="35" t="s">
        <v>117</v>
      </c>
      <c r="G219" s="36" t="s">
        <v>12411</v>
      </c>
      <c r="H219" s="117">
        <v>3</v>
      </c>
      <c r="I219" s="36" t="s">
        <v>12346</v>
      </c>
      <c r="J219" s="36" t="s">
        <v>12346</v>
      </c>
      <c r="K219" s="36" t="s">
        <v>12346</v>
      </c>
      <c r="L219" s="33">
        <v>7.2796352909691067E-2</v>
      </c>
      <c r="M219" s="174">
        <v>4.0358349091147216</v>
      </c>
      <c r="N219" s="174">
        <v>17.075609198576846</v>
      </c>
      <c r="O219" s="174">
        <v>16.270868448321686</v>
      </c>
      <c r="P219" s="174">
        <v>8.5657523809272273</v>
      </c>
      <c r="Q219" s="175">
        <v>12.63325742248318</v>
      </c>
      <c r="R219" s="175">
        <v>17.431129603189088</v>
      </c>
      <c r="S219" s="33">
        <v>15.545872000640992</v>
      </c>
      <c r="T219" s="33">
        <v>-12.462025727815917</v>
      </c>
      <c r="U219" s="33">
        <v>-22.702848379500541</v>
      </c>
      <c r="V219" s="32">
        <v>8.5916156619687776</v>
      </c>
      <c r="W219" s="32">
        <v>11.000628790336439</v>
      </c>
      <c r="X219" s="33">
        <v>1.1677599999999999</v>
      </c>
      <c r="Y219" s="33">
        <v>0.48822209999999999</v>
      </c>
      <c r="Z219" s="141">
        <v>41920</v>
      </c>
      <c r="AA219" s="33">
        <v>12779.33391566</v>
      </c>
      <c r="AB219" s="33" t="s">
        <v>12447</v>
      </c>
      <c r="AC219" s="33" t="s">
        <v>13169</v>
      </c>
      <c r="AD219" s="126" t="s">
        <v>8237</v>
      </c>
      <c r="AE219" s="126" t="s">
        <v>13170</v>
      </c>
      <c r="AF219" s="126" t="s">
        <v>13175</v>
      </c>
      <c r="AG219" s="33" t="s">
        <v>13172</v>
      </c>
      <c r="AH219" s="33" t="s">
        <v>13172</v>
      </c>
    </row>
    <row r="220" spans="1:34" s="133" customFormat="1" ht="28.5">
      <c r="A220" s="40" t="s">
        <v>12443</v>
      </c>
      <c r="B220" s="39" t="s">
        <v>13617</v>
      </c>
      <c r="C220" s="39" t="s">
        <v>12483</v>
      </c>
      <c r="D220" s="40" t="s">
        <v>13618</v>
      </c>
      <c r="E220" s="40" t="s">
        <v>12447</v>
      </c>
      <c r="F220" s="41" t="s">
        <v>117</v>
      </c>
      <c r="G220" s="40" t="s">
        <v>50</v>
      </c>
      <c r="H220" s="42">
        <v>3</v>
      </c>
      <c r="I220" s="40" t="s">
        <v>12346</v>
      </c>
      <c r="J220" s="40" t="s">
        <v>12346</v>
      </c>
      <c r="K220" s="42" t="s">
        <v>12346</v>
      </c>
      <c r="L220" s="40" t="e">
        <v>#N/A</v>
      </c>
      <c r="M220" s="40">
        <v>3.117861332345484</v>
      </c>
      <c r="N220" s="40">
        <v>23.828588374851734</v>
      </c>
      <c r="O220" s="40">
        <v>15.388581470167285</v>
      </c>
      <c r="P220" s="40">
        <v>7.8707319914948837</v>
      </c>
      <c r="Q220" s="153">
        <v>20.043219881145301</v>
      </c>
      <c r="R220" s="153">
        <v>7.4329948393541345</v>
      </c>
      <c r="S220" s="40">
        <v>10.750207622035513</v>
      </c>
      <c r="T220" s="40">
        <v>-13.588977181599516</v>
      </c>
      <c r="U220" s="40">
        <v>-18.985229074522238</v>
      </c>
      <c r="V220" s="40">
        <v>11.894923350773862</v>
      </c>
      <c r="W220" s="40">
        <v>13.183753510018848</v>
      </c>
      <c r="X220" s="40">
        <v>0.78008849999999996</v>
      </c>
      <c r="Y220" s="40">
        <v>0.39079069999999999</v>
      </c>
      <c r="Z220" s="142">
        <v>35438</v>
      </c>
      <c r="AA220" s="40">
        <v>930.31280256999992</v>
      </c>
      <c r="AB220" s="40" t="s">
        <v>12447</v>
      </c>
      <c r="AC220" s="40" t="s">
        <v>13169</v>
      </c>
      <c r="AD220" s="42" t="s">
        <v>8237</v>
      </c>
      <c r="AE220" s="42" t="s">
        <v>13170</v>
      </c>
      <c r="AF220" s="42" t="s">
        <v>13175</v>
      </c>
      <c r="AG220" s="42" t="s">
        <v>13172</v>
      </c>
      <c r="AH220" s="42" t="s">
        <v>13172</v>
      </c>
    </row>
    <row r="221" spans="1:34" s="133" customFormat="1" ht="42.75">
      <c r="A221" s="33" t="s">
        <v>12443</v>
      </c>
      <c r="B221" s="32" t="s">
        <v>13619</v>
      </c>
      <c r="C221" s="33" t="s">
        <v>12484</v>
      </c>
      <c r="D221" s="33" t="s">
        <v>13620</v>
      </c>
      <c r="E221" s="33" t="s">
        <v>12450</v>
      </c>
      <c r="F221" s="35" t="s">
        <v>422</v>
      </c>
      <c r="G221" s="36" t="s">
        <v>13137</v>
      </c>
      <c r="H221" s="117">
        <v>3</v>
      </c>
      <c r="I221" s="36" t="s">
        <v>12346</v>
      </c>
      <c r="J221" s="36" t="s">
        <v>12346</v>
      </c>
      <c r="K221" s="36" t="s">
        <v>12346</v>
      </c>
      <c r="L221" s="33">
        <v>6.6687897986667174E-2</v>
      </c>
      <c r="M221" s="151">
        <v>0.17272983643534801</v>
      </c>
      <c r="N221" s="151">
        <v>6.3669405144744173</v>
      </c>
      <c r="O221" s="151">
        <v>7.4557617069047621</v>
      </c>
      <c r="P221" s="151">
        <v>2.5295041087477044</v>
      </c>
      <c r="Q221" s="152">
        <v>7.3629768717931032</v>
      </c>
      <c r="R221" s="152">
        <v>6.5409006826577354</v>
      </c>
      <c r="S221" s="33">
        <v>10.465488745569097</v>
      </c>
      <c r="T221" s="33">
        <v>-5.0383492367337528</v>
      </c>
      <c r="U221" s="33">
        <v>-16.438751133255934</v>
      </c>
      <c r="V221" s="32">
        <v>4.2899057223359796</v>
      </c>
      <c r="W221" s="32">
        <v>6.8022911210109296</v>
      </c>
      <c r="X221" s="33">
        <v>0.70283589999999996</v>
      </c>
      <c r="Y221" s="33">
        <v>-2.0720700000000002E-2</v>
      </c>
      <c r="Z221" s="141">
        <v>41325</v>
      </c>
      <c r="AA221" s="33">
        <v>2845.5473408000003</v>
      </c>
      <c r="AB221" s="33" t="s">
        <v>12447</v>
      </c>
      <c r="AC221" s="33" t="s">
        <v>13169</v>
      </c>
      <c r="AD221" s="126" t="s">
        <v>8237</v>
      </c>
      <c r="AE221" s="126" t="s">
        <v>13170</v>
      </c>
      <c r="AF221" s="126" t="s">
        <v>13196</v>
      </c>
      <c r="AG221" s="33" t="s">
        <v>13172</v>
      </c>
      <c r="AH221" s="33" t="s">
        <v>13172</v>
      </c>
    </row>
    <row r="222" spans="1:34" s="133" customFormat="1" ht="42.75">
      <c r="A222" s="40" t="s">
        <v>12443</v>
      </c>
      <c r="B222" s="39" t="s">
        <v>13621</v>
      </c>
      <c r="C222" s="39" t="s">
        <v>12485</v>
      </c>
      <c r="D222" s="40" t="s">
        <v>13622</v>
      </c>
      <c r="E222" s="40" t="s">
        <v>12448</v>
      </c>
      <c r="F222" s="41" t="s">
        <v>422</v>
      </c>
      <c r="G222" s="40" t="s">
        <v>13137</v>
      </c>
      <c r="H222" s="42">
        <v>3</v>
      </c>
      <c r="I222" s="40" t="s">
        <v>12346</v>
      </c>
      <c r="J222" s="40" t="s">
        <v>12346</v>
      </c>
      <c r="K222" s="42" t="s">
        <v>12346</v>
      </c>
      <c r="L222" s="40">
        <v>7.4166119917301362E-2</v>
      </c>
      <c r="M222" s="40">
        <v>6.2593639688857117E-2</v>
      </c>
      <c r="N222" s="40">
        <v>4.6311275839145072</v>
      </c>
      <c r="O222" s="40">
        <v>7.0167111124342929</v>
      </c>
      <c r="P222" s="40">
        <v>2.4129553163936279</v>
      </c>
      <c r="Q222" s="153">
        <v>6.4142782602599757</v>
      </c>
      <c r="R222" s="153">
        <v>6.4162797413963579</v>
      </c>
      <c r="S222" s="40">
        <v>10.988921108007798</v>
      </c>
      <c r="T222" s="40">
        <v>-4.9134890565546101</v>
      </c>
      <c r="U222" s="40">
        <v>-16.095845798848373</v>
      </c>
      <c r="V222" s="40">
        <v>4.293232494009172</v>
      </c>
      <c r="W222" s="40">
        <v>6.7389480002376736</v>
      </c>
      <c r="X222" s="40">
        <v>0.65982439999999998</v>
      </c>
      <c r="Y222" s="40">
        <v>-1.5086189999999999E-2</v>
      </c>
      <c r="Z222" s="142">
        <v>41001</v>
      </c>
      <c r="AA222" s="40">
        <v>2845.5473408000003</v>
      </c>
      <c r="AB222" s="40" t="s">
        <v>12447</v>
      </c>
      <c r="AC222" s="40" t="s">
        <v>13169</v>
      </c>
      <c r="AD222" s="42" t="s">
        <v>8237</v>
      </c>
      <c r="AE222" s="42" t="s">
        <v>13170</v>
      </c>
      <c r="AF222" s="42" t="s">
        <v>13203</v>
      </c>
      <c r="AG222" s="42" t="s">
        <v>13172</v>
      </c>
      <c r="AH222" s="42" t="s">
        <v>13172</v>
      </c>
    </row>
    <row r="223" spans="1:34" s="133" customFormat="1" ht="42.75">
      <c r="A223" s="33" t="s">
        <v>12443</v>
      </c>
      <c r="B223" s="32" t="s">
        <v>13623</v>
      </c>
      <c r="C223" s="33" t="s">
        <v>12486</v>
      </c>
      <c r="D223" s="33" t="s">
        <v>13624</v>
      </c>
      <c r="E223" s="33" t="s">
        <v>12447</v>
      </c>
      <c r="F223" s="35" t="s">
        <v>422</v>
      </c>
      <c r="G223" s="36" t="s">
        <v>13137</v>
      </c>
      <c r="H223" s="117">
        <v>3</v>
      </c>
      <c r="I223" s="36" t="s">
        <v>12346</v>
      </c>
      <c r="J223" s="36" t="s">
        <v>12346</v>
      </c>
      <c r="K223" s="36" t="s">
        <v>12346</v>
      </c>
      <c r="L223" s="33">
        <v>7.205542873840684E-2</v>
      </c>
      <c r="M223" s="174">
        <v>0.13931460195828471</v>
      </c>
      <c r="N223" s="174">
        <v>6.4960013836136588</v>
      </c>
      <c r="O223" s="174">
        <v>8.3857273380596666</v>
      </c>
      <c r="P223" s="174">
        <v>3.5539039261276439</v>
      </c>
      <c r="Q223" s="175">
        <v>8.1019274384222193</v>
      </c>
      <c r="R223" s="175">
        <v>7.7289457205017564</v>
      </c>
      <c r="S223" s="33">
        <v>12.232911708567951</v>
      </c>
      <c r="T223" s="33">
        <v>-4.8953753244689091</v>
      </c>
      <c r="U223" s="33">
        <v>-15.611829185407</v>
      </c>
      <c r="V223" s="32">
        <v>4.2593378283201018</v>
      </c>
      <c r="W223" s="32">
        <v>6.7479703048304032</v>
      </c>
      <c r="X223" s="33">
        <v>0.77192680000000002</v>
      </c>
      <c r="Y223" s="33">
        <v>4.9059140000000001E-2</v>
      </c>
      <c r="Z223" s="141">
        <v>40940</v>
      </c>
      <c r="AA223" s="33">
        <v>2845.5473408000003</v>
      </c>
      <c r="AB223" s="33" t="s">
        <v>12447</v>
      </c>
      <c r="AC223" s="33" t="s">
        <v>13169</v>
      </c>
      <c r="AD223" s="126" t="s">
        <v>8237</v>
      </c>
      <c r="AE223" s="126" t="s">
        <v>13170</v>
      </c>
      <c r="AF223" s="126" t="s">
        <v>13175</v>
      </c>
      <c r="AG223" s="33" t="s">
        <v>13172</v>
      </c>
      <c r="AH223" s="33" t="s">
        <v>13172</v>
      </c>
    </row>
    <row r="224" spans="1:34" s="133" customFormat="1" ht="42.75">
      <c r="A224" s="40" t="s">
        <v>12442</v>
      </c>
      <c r="B224" s="39" t="s">
        <v>13625</v>
      </c>
      <c r="C224" s="39" t="s">
        <v>12487</v>
      </c>
      <c r="D224" s="40" t="s">
        <v>13626</v>
      </c>
      <c r="E224" s="40" t="s">
        <v>12447</v>
      </c>
      <c r="F224" s="41" t="s">
        <v>422</v>
      </c>
      <c r="G224" s="40" t="s">
        <v>13138</v>
      </c>
      <c r="H224" s="42">
        <v>2</v>
      </c>
      <c r="I224" s="40" t="s">
        <v>12551</v>
      </c>
      <c r="J224" s="40" t="s">
        <v>12551</v>
      </c>
      <c r="K224" s="42" t="s">
        <v>12346</v>
      </c>
      <c r="L224" s="40">
        <v>3.8771848382389534E-2</v>
      </c>
      <c r="M224" s="40">
        <v>0.20452855235721934</v>
      </c>
      <c r="N224" s="40">
        <v>3.8697084231241519</v>
      </c>
      <c r="O224" s="40">
        <v>4.6847131958686283</v>
      </c>
      <c r="P224" s="40">
        <v>1.780979312248232</v>
      </c>
      <c r="Q224" s="153">
        <v>5.431015187851429</v>
      </c>
      <c r="R224" s="153">
        <v>4.5523540720204148</v>
      </c>
      <c r="S224" s="40">
        <v>4.9140763304550639</v>
      </c>
      <c r="T224" s="40">
        <v>-0.97205346294041428</v>
      </c>
      <c r="U224" s="40">
        <v>-7.8646490966147953</v>
      </c>
      <c r="V224" s="40">
        <v>1.6731524062883603</v>
      </c>
      <c r="W224" s="40">
        <v>2.2987185814347786</v>
      </c>
      <c r="X224" s="40">
        <v>-0.1811458</v>
      </c>
      <c r="Y224" s="40">
        <v>-0.73624959999999995</v>
      </c>
      <c r="Z224" s="142">
        <v>37865</v>
      </c>
      <c r="AA224" s="40">
        <v>1212.21568697</v>
      </c>
      <c r="AB224" s="40" t="s">
        <v>12447</v>
      </c>
      <c r="AC224" s="40" t="s">
        <v>13169</v>
      </c>
      <c r="AD224" s="42" t="s">
        <v>8237</v>
      </c>
      <c r="AE224" s="42" t="s">
        <v>13170</v>
      </c>
      <c r="AF224" s="42" t="s">
        <v>13175</v>
      </c>
      <c r="AG224" s="42" t="s">
        <v>13172</v>
      </c>
      <c r="AH224" s="42" t="s">
        <v>13172</v>
      </c>
    </row>
    <row r="225" spans="1:34" s="133" customFormat="1" ht="42.75">
      <c r="A225" s="33" t="s">
        <v>12443</v>
      </c>
      <c r="B225" s="32" t="s">
        <v>13627</v>
      </c>
      <c r="C225" s="33" t="s">
        <v>12489</v>
      </c>
      <c r="D225" s="33" t="s">
        <v>13628</v>
      </c>
      <c r="E225" s="33" t="s">
        <v>12450</v>
      </c>
      <c r="F225" s="35" t="s">
        <v>117</v>
      </c>
      <c r="G225" s="36" t="s">
        <v>13099</v>
      </c>
      <c r="H225" s="117">
        <v>4</v>
      </c>
      <c r="I225" s="36" t="s">
        <v>12346</v>
      </c>
      <c r="J225" s="36" t="s">
        <v>12346</v>
      </c>
      <c r="K225" s="36" t="s">
        <v>12346</v>
      </c>
      <c r="L225" s="33" t="e">
        <v>#N/A</v>
      </c>
      <c r="M225" s="151">
        <v>-2.8618152085037374</v>
      </c>
      <c r="N225" s="151">
        <v>40.925266903914562</v>
      </c>
      <c r="O225" s="151">
        <v>15.336977900196969</v>
      </c>
      <c r="P225" s="151">
        <v>15.893350991322897</v>
      </c>
      <c r="Q225" s="152">
        <v>5.4176072234762618</v>
      </c>
      <c r="R225" s="152">
        <v>0.11520737327215258</v>
      </c>
      <c r="S225" s="33">
        <v>1.0501750291715295</v>
      </c>
      <c r="T225" s="33">
        <v>-23.309788092835547</v>
      </c>
      <c r="U225" s="33">
        <v>-28.764278296988632</v>
      </c>
      <c r="V225" s="32">
        <v>17.274895094725121</v>
      </c>
      <c r="W225" s="32">
        <v>22.619640281262456</v>
      </c>
      <c r="X225" s="33">
        <v>0.6456596</v>
      </c>
      <c r="Y225" s="33">
        <v>0.79055410000000004</v>
      </c>
      <c r="Z225" s="141">
        <v>41696</v>
      </c>
      <c r="AA225" s="33">
        <v>2691.5296059699999</v>
      </c>
      <c r="AB225" s="33" t="s">
        <v>12447</v>
      </c>
      <c r="AC225" s="33" t="s">
        <v>13169</v>
      </c>
      <c r="AD225" s="126" t="s">
        <v>8237</v>
      </c>
      <c r="AE225" s="126" t="s">
        <v>13170</v>
      </c>
      <c r="AF225" s="126" t="s">
        <v>13541</v>
      </c>
      <c r="AG225" s="33" t="s">
        <v>13172</v>
      </c>
      <c r="AH225" s="33" t="s">
        <v>13172</v>
      </c>
    </row>
    <row r="226" spans="1:34" s="133" customFormat="1" ht="28.5">
      <c r="A226" s="40" t="s">
        <v>12443</v>
      </c>
      <c r="B226" s="39" t="s">
        <v>13629</v>
      </c>
      <c r="C226" s="39" t="s">
        <v>12490</v>
      </c>
      <c r="D226" s="40" t="s">
        <v>13630</v>
      </c>
      <c r="E226" s="40" t="s">
        <v>12447</v>
      </c>
      <c r="F226" s="41" t="s">
        <v>117</v>
      </c>
      <c r="G226" s="40" t="s">
        <v>13099</v>
      </c>
      <c r="H226" s="42">
        <v>4</v>
      </c>
      <c r="I226" s="40" t="s">
        <v>12346</v>
      </c>
      <c r="J226" s="40" t="s">
        <v>12346</v>
      </c>
      <c r="K226" s="42" t="s">
        <v>12346</v>
      </c>
      <c r="L226" s="40" t="e">
        <v>#N/A</v>
      </c>
      <c r="M226" s="40">
        <v>-3.0337721808814777</v>
      </c>
      <c r="N226" s="40">
        <v>41.638795986622256</v>
      </c>
      <c r="O226" s="40">
        <v>16.84300870248925</v>
      </c>
      <c r="P226" s="40">
        <v>17.908663138309922</v>
      </c>
      <c r="Q226" s="153">
        <v>7.0824949698187867</v>
      </c>
      <c r="R226" s="153">
        <v>1.6236469608658988</v>
      </c>
      <c r="S226" s="40">
        <v>2.966466036113502</v>
      </c>
      <c r="T226" s="40">
        <v>-21.854545454545395</v>
      </c>
      <c r="U226" s="40">
        <v>-28.208137715179969</v>
      </c>
      <c r="V226" s="40">
        <v>17.031040839123449</v>
      </c>
      <c r="W226" s="40">
        <v>22.307988734677977</v>
      </c>
      <c r="X226" s="40">
        <v>0.71454470000000003</v>
      </c>
      <c r="Y226" s="40">
        <v>0.86930940000000001</v>
      </c>
      <c r="Z226" s="142">
        <v>36987</v>
      </c>
      <c r="AA226" s="40">
        <v>2691.5296059699999</v>
      </c>
      <c r="AB226" s="40" t="s">
        <v>12447</v>
      </c>
      <c r="AC226" s="40" t="s">
        <v>13169</v>
      </c>
      <c r="AD226" s="42" t="s">
        <v>8237</v>
      </c>
      <c r="AE226" s="42" t="s">
        <v>13170</v>
      </c>
      <c r="AF226" s="42" t="s">
        <v>13175</v>
      </c>
      <c r="AG226" s="42" t="s">
        <v>13172</v>
      </c>
      <c r="AH226" s="42" t="s">
        <v>13172</v>
      </c>
    </row>
    <row r="227" spans="1:34" s="133" customFormat="1" ht="28.5">
      <c r="A227" s="33" t="s">
        <v>12443</v>
      </c>
      <c r="B227" s="32" t="s">
        <v>13631</v>
      </c>
      <c r="C227" s="33" t="s">
        <v>12491</v>
      </c>
      <c r="D227" s="33" t="s">
        <v>13632</v>
      </c>
      <c r="E227" s="33" t="s">
        <v>12447</v>
      </c>
      <c r="F227" s="35" t="s">
        <v>117</v>
      </c>
      <c r="G227" s="36" t="s">
        <v>13097</v>
      </c>
      <c r="H227" s="117">
        <v>4</v>
      </c>
      <c r="I227" s="36" t="s">
        <v>12346</v>
      </c>
      <c r="J227" s="36" t="s">
        <v>12346</v>
      </c>
      <c r="K227" s="36" t="s">
        <v>12346</v>
      </c>
      <c r="L227" s="33" t="e">
        <v>#N/A</v>
      </c>
      <c r="M227" s="174">
        <v>0.96232041203574425</v>
      </c>
      <c r="N227" s="174">
        <v>27.923750643997771</v>
      </c>
      <c r="O227" s="174">
        <v>30.64652276325608</v>
      </c>
      <c r="P227" s="174">
        <v>12.687768384028253</v>
      </c>
      <c r="Q227" s="175">
        <v>43.777860326894526</v>
      </c>
      <c r="R227" s="175">
        <v>32.324723247232235</v>
      </c>
      <c r="S227" s="33">
        <v>27.30089866749308</v>
      </c>
      <c r="T227" s="33">
        <v>-20.017137960582719</v>
      </c>
      <c r="U227" s="33">
        <v>-39.117444265686132</v>
      </c>
      <c r="V227" s="32">
        <v>19.328710010606052</v>
      </c>
      <c r="W227" s="32">
        <v>21.712473297799264</v>
      </c>
      <c r="X227" s="33">
        <v>1.439479</v>
      </c>
      <c r="Y227" s="33">
        <v>0.55857900000000005</v>
      </c>
      <c r="Z227" s="141">
        <v>36588</v>
      </c>
      <c r="AA227" s="33">
        <v>2562.7012478299998</v>
      </c>
      <c r="AB227" s="33" t="s">
        <v>12447</v>
      </c>
      <c r="AC227" s="33" t="s">
        <v>13169</v>
      </c>
      <c r="AD227" s="126" t="s">
        <v>8237</v>
      </c>
      <c r="AE227" s="126" t="s">
        <v>13170</v>
      </c>
      <c r="AF227" s="126" t="s">
        <v>13175</v>
      </c>
      <c r="AG227" s="33" t="s">
        <v>13172</v>
      </c>
      <c r="AH227" s="33" t="s">
        <v>13172</v>
      </c>
    </row>
    <row r="228" spans="1:34" s="133" customFormat="1" ht="28.5">
      <c r="A228" s="40" t="s">
        <v>12443</v>
      </c>
      <c r="B228" s="39" t="s">
        <v>13633</v>
      </c>
      <c r="C228" s="39" t="s">
        <v>12492</v>
      </c>
      <c r="D228" s="40" t="s">
        <v>13634</v>
      </c>
      <c r="E228" s="40" t="s">
        <v>12450</v>
      </c>
      <c r="F228" s="41" t="s">
        <v>117</v>
      </c>
      <c r="G228" s="40" t="s">
        <v>13106</v>
      </c>
      <c r="H228" s="42">
        <v>5</v>
      </c>
      <c r="I228" s="40" t="s">
        <v>12346</v>
      </c>
      <c r="J228" s="40" t="s">
        <v>12346</v>
      </c>
      <c r="K228" s="42" t="s">
        <v>12346</v>
      </c>
      <c r="L228" s="40" t="e">
        <v>#N/A</v>
      </c>
      <c r="M228" s="40">
        <v>-4.6441947565542874</v>
      </c>
      <c r="N228" s="40">
        <v>69.281914893617198</v>
      </c>
      <c r="O228" s="40">
        <v>39.351582883143223</v>
      </c>
      <c r="P228" s="40">
        <v>13.336621622703127</v>
      </c>
      <c r="Q228" s="153">
        <v>147.32394366197164</v>
      </c>
      <c r="R228" s="153">
        <v>10.729613733905619</v>
      </c>
      <c r="S228" s="40">
        <v>2.8824833702884023</v>
      </c>
      <c r="T228" s="40">
        <v>-28.726207906295752</v>
      </c>
      <c r="U228" s="40">
        <v>-48.981077147015974</v>
      </c>
      <c r="V228" s="40">
        <v>32.58943556127339</v>
      </c>
      <c r="W228" s="40">
        <v>32.919648844816436</v>
      </c>
      <c r="X228" s="40">
        <v>1.2324820000000001</v>
      </c>
      <c r="Y228" s="40">
        <v>0.62044619999999995</v>
      </c>
      <c r="Z228" s="142">
        <v>41696</v>
      </c>
      <c r="AA228" s="40">
        <v>11254.058642119999</v>
      </c>
      <c r="AB228" s="40" t="s">
        <v>12447</v>
      </c>
      <c r="AC228" s="40" t="s">
        <v>13169</v>
      </c>
      <c r="AD228" s="42" t="s">
        <v>8237</v>
      </c>
      <c r="AE228" s="42" t="s">
        <v>13170</v>
      </c>
      <c r="AF228" s="42" t="s">
        <v>13541</v>
      </c>
      <c r="AG228" s="42" t="s">
        <v>13172</v>
      </c>
      <c r="AH228" s="42" t="s">
        <v>13172</v>
      </c>
    </row>
    <row r="229" spans="1:34" s="133" customFormat="1" ht="28.5">
      <c r="A229" s="33" t="s">
        <v>12443</v>
      </c>
      <c r="B229" s="32" t="s">
        <v>13633</v>
      </c>
      <c r="C229" s="33" t="s">
        <v>12493</v>
      </c>
      <c r="D229" s="33" t="s">
        <v>13635</v>
      </c>
      <c r="E229" s="33" t="s">
        <v>12448</v>
      </c>
      <c r="F229" s="35" t="s">
        <v>117</v>
      </c>
      <c r="G229" s="36" t="s">
        <v>13106</v>
      </c>
      <c r="H229" s="117">
        <v>5</v>
      </c>
      <c r="I229" s="36" t="s">
        <v>12346</v>
      </c>
      <c r="J229" s="36" t="s">
        <v>12346</v>
      </c>
      <c r="K229" s="36" t="s">
        <v>12346</v>
      </c>
      <c r="L229" s="33" t="e">
        <v>#N/A</v>
      </c>
      <c r="M229" s="174">
        <v>-4.2941492216854948</v>
      </c>
      <c r="N229" s="174">
        <v>67.417840375586621</v>
      </c>
      <c r="O229" s="174">
        <v>40.229324606974991</v>
      </c>
      <c r="P229" s="174">
        <v>15.029251778934682</v>
      </c>
      <c r="Q229" s="175">
        <v>148.12332439678295</v>
      </c>
      <c r="R229" s="175">
        <v>11.728395061728492</v>
      </c>
      <c r="S229" s="33">
        <v>5.0488599348534668</v>
      </c>
      <c r="T229" s="33">
        <v>-28.833333333333343</v>
      </c>
      <c r="U229" s="33">
        <v>-47.09172259507833</v>
      </c>
      <c r="V229" s="32">
        <v>32.521447384668079</v>
      </c>
      <c r="W229" s="32">
        <v>32.76403176484488</v>
      </c>
      <c r="X229" s="33">
        <v>1.2692380000000001</v>
      </c>
      <c r="Y229" s="33">
        <v>0.67848109999999995</v>
      </c>
      <c r="Z229" s="141">
        <v>41073</v>
      </c>
      <c r="AA229" s="33">
        <v>11254.058642119999</v>
      </c>
      <c r="AB229" s="33" t="s">
        <v>12447</v>
      </c>
      <c r="AC229" s="33" t="s">
        <v>13169</v>
      </c>
      <c r="AD229" s="126" t="s">
        <v>8237</v>
      </c>
      <c r="AE229" s="126" t="s">
        <v>13170</v>
      </c>
      <c r="AF229" s="126" t="s">
        <v>13203</v>
      </c>
      <c r="AG229" s="33" t="s">
        <v>13172</v>
      </c>
      <c r="AH229" s="33" t="s">
        <v>13172</v>
      </c>
    </row>
    <row r="230" spans="1:34" s="133" customFormat="1" ht="28.5">
      <c r="A230" s="40" t="s">
        <v>12443</v>
      </c>
      <c r="B230" s="39" t="s">
        <v>13636</v>
      </c>
      <c r="C230" s="39" t="s">
        <v>12494</v>
      </c>
      <c r="D230" s="40" t="s">
        <v>13637</v>
      </c>
      <c r="E230" s="40" t="s">
        <v>12447</v>
      </c>
      <c r="F230" s="41" t="s">
        <v>117</v>
      </c>
      <c r="G230" s="40" t="s">
        <v>13106</v>
      </c>
      <c r="H230" s="42">
        <v>5</v>
      </c>
      <c r="I230" s="40" t="s">
        <v>12346</v>
      </c>
      <c r="J230" s="40" t="s">
        <v>12346</v>
      </c>
      <c r="K230" s="42" t="s">
        <v>12346</v>
      </c>
      <c r="L230" s="40" t="e">
        <v>#N/A</v>
      </c>
      <c r="M230" s="40">
        <v>-4.1998622995967461</v>
      </c>
      <c r="N230" s="40">
        <v>70.548065137454003</v>
      </c>
      <c r="O230" s="40">
        <v>42.005806204554119</v>
      </c>
      <c r="P230" s="40">
        <v>16.294636557227093</v>
      </c>
      <c r="Q230" s="153">
        <v>151.80451127819552</v>
      </c>
      <c r="R230" s="153">
        <v>13.117148699970627</v>
      </c>
      <c r="S230" s="40">
        <v>6.3318777292575845</v>
      </c>
      <c r="T230" s="40">
        <v>-28.672132403647232</v>
      </c>
      <c r="U230" s="40">
        <v>-46.613287167279651</v>
      </c>
      <c r="V230" s="40">
        <v>32.495129477501713</v>
      </c>
      <c r="W230" s="40">
        <v>32.748360608308474</v>
      </c>
      <c r="X230" s="40">
        <v>1.300848</v>
      </c>
      <c r="Y230" s="40">
        <v>0.69883810000000002</v>
      </c>
      <c r="Z230" s="142">
        <v>34698</v>
      </c>
      <c r="AA230" s="40">
        <v>11254.058642119999</v>
      </c>
      <c r="AB230" s="40" t="s">
        <v>12447</v>
      </c>
      <c r="AC230" s="40" t="s">
        <v>13169</v>
      </c>
      <c r="AD230" s="42" t="s">
        <v>8237</v>
      </c>
      <c r="AE230" s="42" t="s">
        <v>13170</v>
      </c>
      <c r="AF230" s="42" t="s">
        <v>13175</v>
      </c>
      <c r="AG230" s="42" t="s">
        <v>13172</v>
      </c>
      <c r="AH230" s="42" t="s">
        <v>13172</v>
      </c>
    </row>
    <row r="231" spans="1:34" s="133" customFormat="1" ht="42.75">
      <c r="A231" s="33" t="s">
        <v>12443</v>
      </c>
      <c r="B231" s="32" t="s">
        <v>13638</v>
      </c>
      <c r="C231" s="33" t="s">
        <v>12495</v>
      </c>
      <c r="D231" s="33" t="s">
        <v>13639</v>
      </c>
      <c r="E231" s="33" t="s">
        <v>12450</v>
      </c>
      <c r="F231" s="35" t="s">
        <v>117</v>
      </c>
      <c r="G231" s="36" t="s">
        <v>13103</v>
      </c>
      <c r="H231" s="117">
        <v>4</v>
      </c>
      <c r="I231" s="36" t="s">
        <v>12346</v>
      </c>
      <c r="J231" s="36" t="s">
        <v>12346</v>
      </c>
      <c r="K231" s="36" t="s">
        <v>12346</v>
      </c>
      <c r="L231" s="33" t="e">
        <v>#N/A</v>
      </c>
      <c r="M231" s="174">
        <v>4.5496323529411464</v>
      </c>
      <c r="N231" s="174">
        <v>10.813443740867058</v>
      </c>
      <c r="O231" s="174">
        <v>3.6470162540948703</v>
      </c>
      <c r="P231" s="174">
        <v>1.54527589905884</v>
      </c>
      <c r="Q231" s="175">
        <v>11.357210179076315</v>
      </c>
      <c r="R231" s="175">
        <v>-0.32972209138012465</v>
      </c>
      <c r="S231" s="33">
        <v>-0.4257332071900044</v>
      </c>
      <c r="T231" s="33">
        <v>-19.115841178878455</v>
      </c>
      <c r="U231" s="33">
        <v>-19.115841178878455</v>
      </c>
      <c r="V231" s="32">
        <v>12.481668049448629</v>
      </c>
      <c r="W231" s="32">
        <v>12.907269563071653</v>
      </c>
      <c r="X231" s="33">
        <v>-0.1332391</v>
      </c>
      <c r="Y231" s="33">
        <v>-7.0202780000000006E-2</v>
      </c>
      <c r="Z231" s="141">
        <v>41696</v>
      </c>
      <c r="AA231" s="33">
        <v>12297.886471009999</v>
      </c>
      <c r="AB231" s="33" t="s">
        <v>12447</v>
      </c>
      <c r="AC231" s="33" t="s">
        <v>13169</v>
      </c>
      <c r="AD231" s="126" t="s">
        <v>8237</v>
      </c>
      <c r="AE231" s="126" t="s">
        <v>13170</v>
      </c>
      <c r="AF231" s="126" t="s">
        <v>13541</v>
      </c>
      <c r="AG231" s="33" t="s">
        <v>13172</v>
      </c>
      <c r="AH231" s="33" t="s">
        <v>13172</v>
      </c>
    </row>
    <row r="232" spans="1:34" s="133" customFormat="1" ht="42.75">
      <c r="A232" s="40" t="s">
        <v>12443</v>
      </c>
      <c r="B232" s="39" t="s">
        <v>13638</v>
      </c>
      <c r="C232" s="39" t="s">
        <v>12496</v>
      </c>
      <c r="D232" s="40" t="s">
        <v>13640</v>
      </c>
      <c r="E232" s="40" t="s">
        <v>12448</v>
      </c>
      <c r="F232" s="41" t="s">
        <v>117</v>
      </c>
      <c r="G232" s="40" t="s">
        <v>13103</v>
      </c>
      <c r="H232" s="42">
        <v>4</v>
      </c>
      <c r="I232" s="40" t="s">
        <v>12346</v>
      </c>
      <c r="J232" s="40" t="s">
        <v>12346</v>
      </c>
      <c r="K232" s="42" t="s">
        <v>12346</v>
      </c>
      <c r="L232" s="40" t="e">
        <v>#N/A</v>
      </c>
      <c r="M232" s="40">
        <v>4.4004449388208799</v>
      </c>
      <c r="N232" s="40">
        <v>8.9069389649568684</v>
      </c>
      <c r="O232" s="40">
        <v>3.5296444019887518</v>
      </c>
      <c r="P232" s="40">
        <v>1.742828912031591</v>
      </c>
      <c r="Q232" s="153">
        <v>10.927481260724248</v>
      </c>
      <c r="R232" s="153">
        <v>-0.15367231638424572</v>
      </c>
      <c r="S232" s="40">
        <v>0.53184173123645984</v>
      </c>
      <c r="T232" s="40">
        <v>-18.719868302433973</v>
      </c>
      <c r="U232" s="40">
        <v>-18.719868302433973</v>
      </c>
      <c r="V232" s="40">
        <v>12.449217461450027</v>
      </c>
      <c r="W232" s="40">
        <v>12.841635580908878</v>
      </c>
      <c r="X232" s="40">
        <v>-0.1170472</v>
      </c>
      <c r="Y232" s="40">
        <v>-4.2921460000000002E-2</v>
      </c>
      <c r="Z232" s="142">
        <v>41766</v>
      </c>
      <c r="AA232" s="40">
        <v>12297.886471009999</v>
      </c>
      <c r="AB232" s="40" t="s">
        <v>12447</v>
      </c>
      <c r="AC232" s="40" t="s">
        <v>13169</v>
      </c>
      <c r="AD232" s="42" t="s">
        <v>8237</v>
      </c>
      <c r="AE232" s="42" t="s">
        <v>13170</v>
      </c>
      <c r="AF232" s="42" t="s">
        <v>13203</v>
      </c>
      <c r="AG232" s="42" t="s">
        <v>13172</v>
      </c>
      <c r="AH232" s="42" t="s">
        <v>13172</v>
      </c>
    </row>
    <row r="233" spans="1:34" s="133" customFormat="1" ht="28.5">
      <c r="A233" s="33" t="s">
        <v>12443</v>
      </c>
      <c r="B233" s="32" t="s">
        <v>13641</v>
      </c>
      <c r="C233" s="33" t="s">
        <v>12497</v>
      </c>
      <c r="D233" s="33" t="s">
        <v>13642</v>
      </c>
      <c r="E233" s="33" t="s">
        <v>12447</v>
      </c>
      <c r="F233" s="35" t="s">
        <v>117</v>
      </c>
      <c r="G233" s="36" t="s">
        <v>13103</v>
      </c>
      <c r="H233" s="117">
        <v>4</v>
      </c>
      <c r="I233" s="36" t="s">
        <v>12346</v>
      </c>
      <c r="J233" s="36" t="s">
        <v>12346</v>
      </c>
      <c r="K233" s="36" t="s">
        <v>12346</v>
      </c>
      <c r="L233" s="33" t="e">
        <v>#N/A</v>
      </c>
      <c r="M233" s="151">
        <v>4.5355745544123582</v>
      </c>
      <c r="N233" s="151">
        <v>11.087157376039446</v>
      </c>
      <c r="O233" s="151">
        <v>4.9153470625643791</v>
      </c>
      <c r="P233" s="151">
        <v>2.9021919066127833</v>
      </c>
      <c r="Q233" s="152">
        <v>12.813956986012865</v>
      </c>
      <c r="R233" s="152">
        <v>1.0204081632652962</v>
      </c>
      <c r="S233" s="33">
        <v>1.8150524174622262</v>
      </c>
      <c r="T233" s="33">
        <v>-18.289008253635497</v>
      </c>
      <c r="U233" s="33">
        <v>-18.28900825363554</v>
      </c>
      <c r="V233" s="32">
        <v>12.4122081468945</v>
      </c>
      <c r="W233" s="32">
        <v>12.812056798886214</v>
      </c>
      <c r="X233" s="33">
        <v>-7.8133460000000002E-2</v>
      </c>
      <c r="Y233" s="33">
        <v>-8.6779160000000008E-3</v>
      </c>
      <c r="Z233" s="141">
        <v>37097</v>
      </c>
      <c r="AA233" s="33">
        <v>12297.886471009999</v>
      </c>
      <c r="AB233" s="33" t="s">
        <v>12447</v>
      </c>
      <c r="AC233" s="33" t="s">
        <v>13169</v>
      </c>
      <c r="AD233" s="126" t="s">
        <v>8237</v>
      </c>
      <c r="AE233" s="126" t="s">
        <v>13170</v>
      </c>
      <c r="AF233" s="126" t="s">
        <v>13175</v>
      </c>
      <c r="AG233" s="33" t="s">
        <v>13172</v>
      </c>
      <c r="AH233" s="33" t="s">
        <v>13172</v>
      </c>
    </row>
    <row r="234" spans="1:34" s="133" customFormat="1" ht="28.5">
      <c r="A234" s="40" t="s">
        <v>12443</v>
      </c>
      <c r="B234" s="39" t="s">
        <v>13643</v>
      </c>
      <c r="C234" s="39" t="s">
        <v>12498</v>
      </c>
      <c r="D234" s="40" t="s">
        <v>13644</v>
      </c>
      <c r="E234" s="40" t="s">
        <v>12447</v>
      </c>
      <c r="F234" s="41" t="s">
        <v>117</v>
      </c>
      <c r="G234" s="40" t="s">
        <v>13106</v>
      </c>
      <c r="H234" s="42">
        <v>5</v>
      </c>
      <c r="I234" s="40" t="s">
        <v>12346</v>
      </c>
      <c r="J234" s="40" t="s">
        <v>12346</v>
      </c>
      <c r="K234" s="42" t="s">
        <v>12346</v>
      </c>
      <c r="L234" s="40" t="e">
        <v>#N/A</v>
      </c>
      <c r="M234" s="40">
        <v>3.7175415654772781</v>
      </c>
      <c r="N234" s="40">
        <v>78.406169665809912</v>
      </c>
      <c r="O234" s="40">
        <v>23.218701330286031</v>
      </c>
      <c r="P234" s="40">
        <v>10.481270153051581</v>
      </c>
      <c r="Q234" s="153">
        <v>67.86088780146801</v>
      </c>
      <c r="R234" s="153">
        <v>-10.810383032605319</v>
      </c>
      <c r="S234" s="40">
        <v>-0.6440464970152604</v>
      </c>
      <c r="T234" s="40">
        <v>-23.762090371012022</v>
      </c>
      <c r="U234" s="40">
        <v>-38.020304568527955</v>
      </c>
      <c r="V234" s="40">
        <v>23.878160476220113</v>
      </c>
      <c r="W234" s="40">
        <v>26.58511779762231</v>
      </c>
      <c r="X234" s="40">
        <v>0.72486669999999997</v>
      </c>
      <c r="Y234" s="40">
        <v>0.4262648</v>
      </c>
      <c r="Z234" s="142">
        <v>35510</v>
      </c>
      <c r="AA234" s="40">
        <v>7469.0634909699993</v>
      </c>
      <c r="AB234" s="40" t="s">
        <v>12447</v>
      </c>
      <c r="AC234" s="40" t="s">
        <v>13169</v>
      </c>
      <c r="AD234" s="42" t="s">
        <v>8237</v>
      </c>
      <c r="AE234" s="42" t="s">
        <v>13170</v>
      </c>
      <c r="AF234" s="42" t="s">
        <v>13175</v>
      </c>
      <c r="AG234" s="42" t="s">
        <v>13172</v>
      </c>
      <c r="AH234" s="42" t="s">
        <v>13172</v>
      </c>
    </row>
    <row r="235" spans="1:34" s="133" customFormat="1" ht="28.5">
      <c r="A235" s="33" t="s">
        <v>12443</v>
      </c>
      <c r="B235" s="32" t="s">
        <v>13645</v>
      </c>
      <c r="C235" s="33" t="s">
        <v>12499</v>
      </c>
      <c r="D235" s="33" t="s">
        <v>13646</v>
      </c>
      <c r="E235" s="33" t="s">
        <v>12447</v>
      </c>
      <c r="F235" s="35" t="s">
        <v>117</v>
      </c>
      <c r="G235" s="36" t="s">
        <v>13096</v>
      </c>
      <c r="H235" s="117">
        <v>5</v>
      </c>
      <c r="I235" s="36" t="s">
        <v>12346</v>
      </c>
      <c r="J235" s="36" t="s">
        <v>12346</v>
      </c>
      <c r="K235" s="36" t="s">
        <v>12346</v>
      </c>
      <c r="L235" s="33" t="e">
        <v>#N/A</v>
      </c>
      <c r="M235" s="151">
        <v>17.935794044664988</v>
      </c>
      <c r="N235" s="151">
        <v>63.484897344942624</v>
      </c>
      <c r="O235" s="151">
        <v>34.887345748342355</v>
      </c>
      <c r="P235" s="151">
        <v>14.506644689077874</v>
      </c>
      <c r="Q235" s="152">
        <v>17.824900272937192</v>
      </c>
      <c r="R235" s="152">
        <v>36.451011332663839</v>
      </c>
      <c r="S235" s="33">
        <v>48.633540372670666</v>
      </c>
      <c r="T235" s="33">
        <v>-28.2211633909073</v>
      </c>
      <c r="U235" s="33">
        <v>-48.893070622094392</v>
      </c>
      <c r="V235" s="32">
        <v>26.756372613741913</v>
      </c>
      <c r="W235" s="32">
        <v>27.318656107419592</v>
      </c>
      <c r="X235" s="33">
        <v>1.246839</v>
      </c>
      <c r="Y235" s="33">
        <v>0.39617799999999997</v>
      </c>
      <c r="Z235" s="141">
        <v>34771</v>
      </c>
      <c r="AA235" s="33">
        <v>16289.735440889999</v>
      </c>
      <c r="AB235" s="33" t="s">
        <v>12447</v>
      </c>
      <c r="AC235" s="33" t="s">
        <v>13169</v>
      </c>
      <c r="AD235" s="126" t="s">
        <v>8237</v>
      </c>
      <c r="AE235" s="126" t="s">
        <v>13170</v>
      </c>
      <c r="AF235" s="126" t="s">
        <v>13175</v>
      </c>
      <c r="AG235" s="33" t="s">
        <v>13172</v>
      </c>
      <c r="AH235" s="33" t="s">
        <v>13172</v>
      </c>
    </row>
    <row r="236" spans="1:34" s="133" customFormat="1" ht="28.5">
      <c r="A236" s="40" t="s">
        <v>12443</v>
      </c>
      <c r="B236" s="39" t="s">
        <v>13647</v>
      </c>
      <c r="C236" s="39" t="s">
        <v>12500</v>
      </c>
      <c r="D236" s="40" t="s">
        <v>13648</v>
      </c>
      <c r="E236" s="40" t="s">
        <v>12450</v>
      </c>
      <c r="F236" s="41" t="s">
        <v>117</v>
      </c>
      <c r="G236" s="40" t="s">
        <v>13096</v>
      </c>
      <c r="H236" s="42">
        <v>5</v>
      </c>
      <c r="I236" s="40" t="s">
        <v>12346</v>
      </c>
      <c r="J236" s="40" t="s">
        <v>12346</v>
      </c>
      <c r="K236" s="42" t="s">
        <v>12346</v>
      </c>
      <c r="L236" s="40" t="e">
        <v>#N/A</v>
      </c>
      <c r="M236" s="40">
        <v>17.834394904458573</v>
      </c>
      <c r="N236" s="40">
        <v>61.636219221604335</v>
      </c>
      <c r="O236" s="40">
        <v>32.557693252172704</v>
      </c>
      <c r="P236" s="40">
        <v>12.339658776558293</v>
      </c>
      <c r="Q236" s="153">
        <v>15.87423312883438</v>
      </c>
      <c r="R236" s="153">
        <v>34.226804123711396</v>
      </c>
      <c r="S236" s="40">
        <v>45.481049562682351</v>
      </c>
      <c r="T236" s="40">
        <v>-28.664731494920169</v>
      </c>
      <c r="U236" s="40">
        <v>-50.339110776186914</v>
      </c>
      <c r="V236" s="40">
        <v>26.796489043848759</v>
      </c>
      <c r="W236" s="40">
        <v>27.457994747955699</v>
      </c>
      <c r="X236" s="40">
        <v>1.182742</v>
      </c>
      <c r="Y236" s="40">
        <v>0.33782089999999998</v>
      </c>
      <c r="Z236" s="142">
        <v>44153</v>
      </c>
      <c r="AA236" s="40">
        <v>16289.735440889999</v>
      </c>
      <c r="AB236" s="40" t="s">
        <v>12447</v>
      </c>
      <c r="AC236" s="40" t="s">
        <v>13169</v>
      </c>
      <c r="AD236" s="42" t="s">
        <v>8237</v>
      </c>
      <c r="AE236" s="42" t="s">
        <v>13170</v>
      </c>
      <c r="AF236" s="42" t="s">
        <v>13541</v>
      </c>
      <c r="AG236" s="42" t="s">
        <v>13172</v>
      </c>
      <c r="AH236" s="42" t="s">
        <v>13172</v>
      </c>
    </row>
    <row r="237" spans="1:34" s="133" customFormat="1" ht="28.5">
      <c r="A237" s="33" t="s">
        <v>12443</v>
      </c>
      <c r="B237" s="32" t="s">
        <v>13649</v>
      </c>
      <c r="C237" s="33" t="s">
        <v>12504</v>
      </c>
      <c r="D237" s="33" t="s">
        <v>13650</v>
      </c>
      <c r="E237" s="33" t="s">
        <v>12447</v>
      </c>
      <c r="F237" s="35" t="s">
        <v>117</v>
      </c>
      <c r="G237" s="36" t="s">
        <v>13107</v>
      </c>
      <c r="H237" s="117">
        <v>5</v>
      </c>
      <c r="I237" s="36" t="s">
        <v>12346</v>
      </c>
      <c r="J237" s="36" t="s">
        <v>12346</v>
      </c>
      <c r="K237" s="36" t="s">
        <v>12346</v>
      </c>
      <c r="L237" s="33" t="e">
        <v>#N/A</v>
      </c>
      <c r="M237" s="151">
        <v>1.2680115273775439</v>
      </c>
      <c r="N237" s="151">
        <v>36.73151750972756</v>
      </c>
      <c r="O237" s="151">
        <v>6.1434033617714823</v>
      </c>
      <c r="P237" s="151">
        <v>2.1064574300384109</v>
      </c>
      <c r="Q237" s="152">
        <v>20.667726550079625</v>
      </c>
      <c r="R237" s="152">
        <v>-11.071932299012733</v>
      </c>
      <c r="S237" s="33">
        <v>9.070294784580323</v>
      </c>
      <c r="T237" s="33">
        <v>-32.812499999999886</v>
      </c>
      <c r="U237" s="33">
        <v>-41.288913162206377</v>
      </c>
      <c r="V237" s="32">
        <v>17.05777256569041</v>
      </c>
      <c r="W237" s="32">
        <v>20.36528550909992</v>
      </c>
      <c r="X237" s="33">
        <v>0.22546769999999999</v>
      </c>
      <c r="Y237" s="33">
        <v>1.8566630000000001E-2</v>
      </c>
      <c r="Z237" s="141">
        <v>43347</v>
      </c>
      <c r="AA237" s="33">
        <v>638.83160936000002</v>
      </c>
      <c r="AB237" s="33" t="s">
        <v>12447</v>
      </c>
      <c r="AC237" s="33" t="s">
        <v>13169</v>
      </c>
      <c r="AD237" s="126" t="s">
        <v>8237</v>
      </c>
      <c r="AE237" s="126" t="s">
        <v>13170</v>
      </c>
      <c r="AF237" s="126" t="s">
        <v>13175</v>
      </c>
      <c r="AG237" s="33" t="s">
        <v>13172</v>
      </c>
      <c r="AH237" s="33" t="s">
        <v>13172</v>
      </c>
    </row>
    <row r="238" spans="1:34" s="133" customFormat="1" ht="28.5">
      <c r="A238" s="40" t="s">
        <v>12440</v>
      </c>
      <c r="B238" s="39" t="s">
        <v>13651</v>
      </c>
      <c r="C238" s="39" t="s">
        <v>12505</v>
      </c>
      <c r="D238" s="40" t="s">
        <v>13652</v>
      </c>
      <c r="E238" s="40" t="s">
        <v>12447</v>
      </c>
      <c r="F238" s="41" t="s">
        <v>117</v>
      </c>
      <c r="G238" s="40" t="s">
        <v>50</v>
      </c>
      <c r="H238" s="42">
        <v>2</v>
      </c>
      <c r="I238" s="40" t="s">
        <v>12346</v>
      </c>
      <c r="J238" s="40" t="s">
        <v>12346</v>
      </c>
      <c r="K238" s="42" t="s">
        <v>12346</v>
      </c>
      <c r="L238" s="40" t="e">
        <v>#N/A</v>
      </c>
      <c r="M238" s="40">
        <v>0.99329525701514765</v>
      </c>
      <c r="N238" s="40">
        <v>16.834243033610854</v>
      </c>
      <c r="O238" s="40">
        <v>12.492948494569855</v>
      </c>
      <c r="P238" s="40">
        <v>6.2854957266748501</v>
      </c>
      <c r="Q238" s="153">
        <v>8.9686098654709223</v>
      </c>
      <c r="R238" s="153">
        <v>7.7973300970873849</v>
      </c>
      <c r="S238" s="40">
        <v>10.45026881720419</v>
      </c>
      <c r="T238" s="40">
        <v>-18.234366789280099</v>
      </c>
      <c r="U238" s="40">
        <v>-18.690191387559775</v>
      </c>
      <c r="V238" s="40">
        <v>13.016902771524782</v>
      </c>
      <c r="W238" s="40">
        <v>13.842737441631639</v>
      </c>
      <c r="X238" s="40">
        <v>0.58492140000000004</v>
      </c>
      <c r="Y238" s="40">
        <v>0.32322970000000001</v>
      </c>
      <c r="Z238" s="142">
        <v>38901</v>
      </c>
      <c r="AA238" s="40">
        <v>2838.0927428099999</v>
      </c>
      <c r="AB238" s="40" t="s">
        <v>12447</v>
      </c>
      <c r="AC238" s="40" t="s">
        <v>13169</v>
      </c>
      <c r="AD238" s="42" t="s">
        <v>8237</v>
      </c>
      <c r="AE238" s="42" t="s">
        <v>13170</v>
      </c>
      <c r="AF238" s="42" t="s">
        <v>13175</v>
      </c>
      <c r="AG238" s="42" t="s">
        <v>13172</v>
      </c>
      <c r="AH238" s="42" t="s">
        <v>13172</v>
      </c>
    </row>
    <row r="239" spans="1:34" s="133" customFormat="1" ht="28.5">
      <c r="A239" s="33" t="s">
        <v>12440</v>
      </c>
      <c r="B239" s="32" t="s">
        <v>13653</v>
      </c>
      <c r="C239" s="33" t="s">
        <v>12506</v>
      </c>
      <c r="D239" s="33" t="s">
        <v>13654</v>
      </c>
      <c r="E239" s="33" t="s">
        <v>12447</v>
      </c>
      <c r="F239" s="35" t="s">
        <v>117</v>
      </c>
      <c r="G239" s="36" t="s">
        <v>50</v>
      </c>
      <c r="H239" s="117">
        <v>2</v>
      </c>
      <c r="I239" s="36" t="s">
        <v>12346</v>
      </c>
      <c r="J239" s="36" t="s">
        <v>12346</v>
      </c>
      <c r="K239" s="36" t="s">
        <v>12346</v>
      </c>
      <c r="L239" s="33" t="e">
        <v>#N/A</v>
      </c>
      <c r="M239" s="151">
        <v>1.0248112189859659</v>
      </c>
      <c r="N239" s="151">
        <v>16.843418590143401</v>
      </c>
      <c r="O239" s="151">
        <v>12.501234789671933</v>
      </c>
      <c r="P239" s="151">
        <v>6.2806799534368851</v>
      </c>
      <c r="Q239" s="152">
        <v>8.9470480827752006</v>
      </c>
      <c r="R239" s="152">
        <v>7.7733860342553474</v>
      </c>
      <c r="S239" s="33">
        <v>10.437956204379262</v>
      </c>
      <c r="T239" s="33">
        <v>-18.254420992584219</v>
      </c>
      <c r="U239" s="33">
        <v>-18.701298701298708</v>
      </c>
      <c r="V239" s="32">
        <v>13.016972579550213</v>
      </c>
      <c r="W239" s="32">
        <v>13.849999743521145</v>
      </c>
      <c r="X239" s="33">
        <v>0.584727</v>
      </c>
      <c r="Y239" s="33">
        <v>0.3230092</v>
      </c>
      <c r="Z239" s="141">
        <v>32885</v>
      </c>
      <c r="AA239" s="33">
        <v>2838.0927428099999</v>
      </c>
      <c r="AB239" s="33" t="s">
        <v>12447</v>
      </c>
      <c r="AC239" s="33" t="s">
        <v>13169</v>
      </c>
      <c r="AD239" s="126" t="s">
        <v>8237</v>
      </c>
      <c r="AE239" s="126" t="s">
        <v>13170</v>
      </c>
      <c r="AF239" s="126" t="s">
        <v>13175</v>
      </c>
      <c r="AG239" s="33" t="s">
        <v>13172</v>
      </c>
      <c r="AH239" s="33" t="s">
        <v>13172</v>
      </c>
    </row>
    <row r="240" spans="1:34" s="133" customFormat="1" ht="42.75">
      <c r="A240" s="40" t="s">
        <v>12440</v>
      </c>
      <c r="B240" s="39" t="s">
        <v>13655</v>
      </c>
      <c r="C240" s="39" t="s">
        <v>12507</v>
      </c>
      <c r="D240" s="40" t="s">
        <v>13656</v>
      </c>
      <c r="E240" s="40" t="s">
        <v>12447</v>
      </c>
      <c r="F240" s="41" t="s">
        <v>117</v>
      </c>
      <c r="G240" s="40" t="s">
        <v>58</v>
      </c>
      <c r="H240" s="42">
        <v>4</v>
      </c>
      <c r="I240" s="40" t="s">
        <v>12346</v>
      </c>
      <c r="J240" s="40" t="s">
        <v>12346</v>
      </c>
      <c r="K240" s="42" t="s">
        <v>12346</v>
      </c>
      <c r="L240" s="40">
        <v>2.9673795888130679E-2</v>
      </c>
      <c r="M240" s="40">
        <v>5.1538784386565117</v>
      </c>
      <c r="N240" s="40">
        <v>39.732336545786453</v>
      </c>
      <c r="O240" s="40">
        <v>18.827192533417737</v>
      </c>
      <c r="P240" s="40">
        <v>8.2513004271901345</v>
      </c>
      <c r="Q240" s="153">
        <v>29.760239558317238</v>
      </c>
      <c r="R240" s="153">
        <v>3.8773670254497627</v>
      </c>
      <c r="S240" s="40">
        <v>6.4789557348108984</v>
      </c>
      <c r="T240" s="40">
        <v>-15.469808716723277</v>
      </c>
      <c r="U240" s="40">
        <v>-25.153883374759232</v>
      </c>
      <c r="V240" s="40">
        <v>13.646301765892671</v>
      </c>
      <c r="W240" s="40">
        <v>15.110380111947249</v>
      </c>
      <c r="X240" s="40">
        <v>0.86522010000000005</v>
      </c>
      <c r="Y240" s="40">
        <v>0.34669800000000001</v>
      </c>
      <c r="Z240" s="142">
        <v>41298</v>
      </c>
      <c r="AA240" s="40">
        <v>584.90082015999997</v>
      </c>
      <c r="AB240" s="40" t="s">
        <v>12447</v>
      </c>
      <c r="AC240" s="40" t="s">
        <v>13169</v>
      </c>
      <c r="AD240" s="42" t="s">
        <v>8237</v>
      </c>
      <c r="AE240" s="42" t="s">
        <v>13170</v>
      </c>
      <c r="AF240" s="42" t="s">
        <v>13175</v>
      </c>
      <c r="AG240" s="42" t="s">
        <v>13172</v>
      </c>
      <c r="AH240" s="42" t="s">
        <v>13172</v>
      </c>
    </row>
    <row r="241" spans="1:34" s="133" customFormat="1" ht="28.5">
      <c r="A241" s="33" t="s">
        <v>12440</v>
      </c>
      <c r="B241" s="32" t="s">
        <v>13657</v>
      </c>
      <c r="C241" s="33" t="s">
        <v>12508</v>
      </c>
      <c r="D241" s="33" t="s">
        <v>13658</v>
      </c>
      <c r="E241" s="33" t="s">
        <v>12447</v>
      </c>
      <c r="F241" s="35" t="s">
        <v>117</v>
      </c>
      <c r="G241" s="36" t="s">
        <v>58</v>
      </c>
      <c r="H241" s="117">
        <v>4</v>
      </c>
      <c r="I241" s="36" t="s">
        <v>12346</v>
      </c>
      <c r="J241" s="36" t="s">
        <v>12346</v>
      </c>
      <c r="K241" s="36" t="s">
        <v>12346</v>
      </c>
      <c r="L241" s="33">
        <v>1.4087590773806787E-2</v>
      </c>
      <c r="M241" s="151">
        <v>5.1497895518693326</v>
      </c>
      <c r="N241" s="151">
        <v>39.713752089024347</v>
      </c>
      <c r="O241" s="151">
        <v>18.833489667720826</v>
      </c>
      <c r="P241" s="151">
        <v>8.2474475907128522</v>
      </c>
      <c r="Q241" s="152">
        <v>29.736303304357836</v>
      </c>
      <c r="R241" s="152">
        <v>3.8725484465155224</v>
      </c>
      <c r="S241" s="33">
        <v>6.4658365075945134</v>
      </c>
      <c r="T241" s="33">
        <v>-15.475826684180138</v>
      </c>
      <c r="U241" s="33">
        <v>-25.141872355120189</v>
      </c>
      <c r="V241" s="32">
        <v>13.633556217555014</v>
      </c>
      <c r="W241" s="32">
        <v>15.102246168132149</v>
      </c>
      <c r="X241" s="33">
        <v>0.86578469999999996</v>
      </c>
      <c r="Y241" s="33">
        <v>0.34731089999999998</v>
      </c>
      <c r="Z241" s="141">
        <v>38337</v>
      </c>
      <c r="AA241" s="33">
        <v>584.90082015999997</v>
      </c>
      <c r="AB241" s="33" t="s">
        <v>12447</v>
      </c>
      <c r="AC241" s="33" t="s">
        <v>13169</v>
      </c>
      <c r="AD241" s="126" t="s">
        <v>8237</v>
      </c>
      <c r="AE241" s="126" t="s">
        <v>13170</v>
      </c>
      <c r="AF241" s="126" t="s">
        <v>13175</v>
      </c>
      <c r="AG241" s="33" t="s">
        <v>13172</v>
      </c>
      <c r="AH241" s="33" t="s">
        <v>13172</v>
      </c>
    </row>
    <row r="242" spans="1:34" s="133" customFormat="1" ht="28.5">
      <c r="A242" s="40" t="s">
        <v>12440</v>
      </c>
      <c r="B242" s="39" t="s">
        <v>13659</v>
      </c>
      <c r="C242" s="39" t="s">
        <v>12509</v>
      </c>
      <c r="D242" s="40" t="s">
        <v>13660</v>
      </c>
      <c r="E242" s="40" t="s">
        <v>12447</v>
      </c>
      <c r="F242" s="41" t="s">
        <v>422</v>
      </c>
      <c r="G242" s="40" t="s">
        <v>13131</v>
      </c>
      <c r="H242" s="42">
        <v>3</v>
      </c>
      <c r="I242" s="40" t="s">
        <v>12346</v>
      </c>
      <c r="J242" s="40" t="s">
        <v>12346</v>
      </c>
      <c r="K242" s="42" t="s">
        <v>12346</v>
      </c>
      <c r="L242" s="40">
        <v>5.3716995351071911E-2</v>
      </c>
      <c r="M242" s="40">
        <v>0.11500127779195957</v>
      </c>
      <c r="N242" s="40">
        <v>4.9305385557743886</v>
      </c>
      <c r="O242" s="40">
        <v>4.3568085758989294</v>
      </c>
      <c r="P242" s="40">
        <v>-1.7003374232305024E-2</v>
      </c>
      <c r="Q242" s="153">
        <v>6.3764090263485951</v>
      </c>
      <c r="R242" s="153">
        <v>3.647258755047833</v>
      </c>
      <c r="S242" s="40">
        <v>4.3629329442079534</v>
      </c>
      <c r="T242" s="40">
        <v>-5.7148853348481632</v>
      </c>
      <c r="U242" s="40">
        <v>-25.483809396053449</v>
      </c>
      <c r="V242" s="40">
        <v>4.6624812964343691</v>
      </c>
      <c r="W242" s="40">
        <v>7.7273130392873579</v>
      </c>
      <c r="X242" s="40">
        <v>-0.19847000000000001</v>
      </c>
      <c r="Y242" s="40">
        <v>-0.41785169999999999</v>
      </c>
      <c r="Z242" s="142">
        <v>42432</v>
      </c>
      <c r="AA242" s="40">
        <v>596.42616207000003</v>
      </c>
      <c r="AB242" s="40" t="s">
        <v>12447</v>
      </c>
      <c r="AC242" s="40" t="s">
        <v>13169</v>
      </c>
      <c r="AD242" s="42" t="s">
        <v>8237</v>
      </c>
      <c r="AE242" s="42" t="s">
        <v>13170</v>
      </c>
      <c r="AF242" s="42" t="s">
        <v>13175</v>
      </c>
      <c r="AG242" s="42" t="s">
        <v>13172</v>
      </c>
      <c r="AH242" s="42" t="s">
        <v>13172</v>
      </c>
    </row>
    <row r="243" spans="1:34" s="133" customFormat="1" ht="28.5">
      <c r="A243" s="33" t="s">
        <v>12554</v>
      </c>
      <c r="B243" s="32" t="s">
        <v>13661</v>
      </c>
      <c r="C243" s="33" t="s">
        <v>12510</v>
      </c>
      <c r="D243" s="33" t="s">
        <v>13662</v>
      </c>
      <c r="E243" s="33" t="s">
        <v>12447</v>
      </c>
      <c r="F243" s="35" t="s">
        <v>422</v>
      </c>
      <c r="G243" s="36" t="s">
        <v>13132</v>
      </c>
      <c r="H243" s="117">
        <v>5</v>
      </c>
      <c r="I243" s="36" t="s">
        <v>12346</v>
      </c>
      <c r="J243" s="36" t="s">
        <v>12346</v>
      </c>
      <c r="K243" s="36" t="s">
        <v>12346</v>
      </c>
      <c r="L243" s="33" t="e">
        <v>#N/A</v>
      </c>
      <c r="M243" s="151">
        <v>0.79901659496006694</v>
      </c>
      <c r="N243" s="151">
        <v>9.5524382097528004</v>
      </c>
      <c r="O243" s="151">
        <v>9.146096896744238</v>
      </c>
      <c r="P243" s="151">
        <v>-4.3810524647300619</v>
      </c>
      <c r="Q243" s="152">
        <v>10.442600276625047</v>
      </c>
      <c r="R243" s="152">
        <v>11.505791505791564</v>
      </c>
      <c r="S243" s="33">
        <v>-1.3761467889910617</v>
      </c>
      <c r="T243" s="33">
        <v>-7.5153374233129622</v>
      </c>
      <c r="U243" s="33">
        <v>-53.836416747809189</v>
      </c>
      <c r="V243" s="32">
        <v>5.4565167945683353</v>
      </c>
      <c r="W243" s="32">
        <v>16.672135426509051</v>
      </c>
      <c r="X243" s="33">
        <v>0.44151479999999999</v>
      </c>
      <c r="Y243" s="33">
        <v>-0.39767130000000001</v>
      </c>
      <c r="Z243" s="141">
        <v>39171</v>
      </c>
      <c r="AA243" s="33">
        <v>1488.6085627299999</v>
      </c>
      <c r="AB243" s="33" t="s">
        <v>12447</v>
      </c>
      <c r="AC243" s="33" t="s">
        <v>13169</v>
      </c>
      <c r="AD243" s="126" t="s">
        <v>8237</v>
      </c>
      <c r="AE243" s="126" t="s">
        <v>13170</v>
      </c>
      <c r="AF243" s="126" t="s">
        <v>13175</v>
      </c>
      <c r="AG243" s="33" t="s">
        <v>13172</v>
      </c>
      <c r="AH243" s="33" t="s">
        <v>13172</v>
      </c>
    </row>
    <row r="244" spans="1:34" s="133" customFormat="1" ht="28.5">
      <c r="A244" s="40" t="s">
        <v>12554</v>
      </c>
      <c r="B244" s="39" t="s">
        <v>13663</v>
      </c>
      <c r="C244" s="39" t="s">
        <v>12511</v>
      </c>
      <c r="D244" s="40" t="s">
        <v>13664</v>
      </c>
      <c r="E244" s="40" t="s">
        <v>12448</v>
      </c>
      <c r="F244" s="41" t="s">
        <v>422</v>
      </c>
      <c r="G244" s="40" t="s">
        <v>13132</v>
      </c>
      <c r="H244" s="42">
        <v>5</v>
      </c>
      <c r="I244" s="40" t="s">
        <v>12346</v>
      </c>
      <c r="J244" s="40" t="s">
        <v>12346</v>
      </c>
      <c r="K244" s="42" t="s">
        <v>12346</v>
      </c>
      <c r="L244" s="40">
        <v>5.3647226239241487E-2</v>
      </c>
      <c r="M244" s="40">
        <v>0.76766704229143112</v>
      </c>
      <c r="N244" s="40">
        <v>9.4610115758775528</v>
      </c>
      <c r="O244" s="40">
        <v>9.1618092254823971</v>
      </c>
      <c r="P244" s="40">
        <v>-4.2074082046395951</v>
      </c>
      <c r="Q244" s="153">
        <v>10.500489584620087</v>
      </c>
      <c r="R244" s="153">
        <v>10.850444867019228</v>
      </c>
      <c r="S244" s="40">
        <v>-1.2695287852067194</v>
      </c>
      <c r="T244" s="40">
        <v>-7.5603052845270575</v>
      </c>
      <c r="U244" s="40">
        <v>-53.29837193639915</v>
      </c>
      <c r="V244" s="40">
        <v>5.3716622625893953</v>
      </c>
      <c r="W244" s="40">
        <v>16.527333497945211</v>
      </c>
      <c r="X244" s="40">
        <v>0.57271340000000004</v>
      </c>
      <c r="Y244" s="40">
        <v>-0.35019260000000002</v>
      </c>
      <c r="Z244" s="142">
        <v>40408</v>
      </c>
      <c r="AA244" s="40">
        <v>1488.6085627299999</v>
      </c>
      <c r="AB244" s="40" t="s">
        <v>12447</v>
      </c>
      <c r="AC244" s="40" t="s">
        <v>13169</v>
      </c>
      <c r="AD244" s="42" t="s">
        <v>8237</v>
      </c>
      <c r="AE244" s="42" t="s">
        <v>13170</v>
      </c>
      <c r="AF244" s="42" t="s">
        <v>13203</v>
      </c>
      <c r="AG244" s="42" t="s">
        <v>13172</v>
      </c>
      <c r="AH244" s="42" t="s">
        <v>13172</v>
      </c>
    </row>
    <row r="245" spans="1:34" s="133" customFormat="1" ht="28.5">
      <c r="A245" s="33" t="s">
        <v>12554</v>
      </c>
      <c r="B245" s="32" t="s">
        <v>13665</v>
      </c>
      <c r="C245" s="33" t="s">
        <v>12512</v>
      </c>
      <c r="D245" s="33" t="s">
        <v>13666</v>
      </c>
      <c r="E245" s="33" t="s">
        <v>12447</v>
      </c>
      <c r="F245" s="35" t="s">
        <v>422</v>
      </c>
      <c r="G245" s="36" t="s">
        <v>13132</v>
      </c>
      <c r="H245" s="117">
        <v>5</v>
      </c>
      <c r="I245" s="36" t="s">
        <v>12346</v>
      </c>
      <c r="J245" s="36" t="s">
        <v>12346</v>
      </c>
      <c r="K245" s="36" t="s">
        <v>12346</v>
      </c>
      <c r="L245" s="33">
        <v>5.380200845561426E-2</v>
      </c>
      <c r="M245" s="151">
        <v>0.79344359908704032</v>
      </c>
      <c r="N245" s="151">
        <v>9.5269273129900753</v>
      </c>
      <c r="O245" s="151">
        <v>9.1350194635866799</v>
      </c>
      <c r="P245" s="151">
        <v>-4.3860134211488377</v>
      </c>
      <c r="Q245" s="152">
        <v>10.397671374795014</v>
      </c>
      <c r="R245" s="152">
        <v>11.517943977988288</v>
      </c>
      <c r="S245" s="33">
        <v>-1.3387304309666059</v>
      </c>
      <c r="T245" s="33">
        <v>-7.5549097805874821</v>
      </c>
      <c r="U245" s="33">
        <v>-53.824676768919289</v>
      </c>
      <c r="V245" s="32">
        <v>5.458835542710081</v>
      </c>
      <c r="W245" s="32">
        <v>16.675869523628378</v>
      </c>
      <c r="X245" s="33">
        <v>0.43781330000000002</v>
      </c>
      <c r="Y245" s="33">
        <v>-0.39759529999999998</v>
      </c>
      <c r="Z245" s="141">
        <v>39171</v>
      </c>
      <c r="AA245" s="33">
        <v>1488.6085627299999</v>
      </c>
      <c r="AB245" s="33" t="s">
        <v>12447</v>
      </c>
      <c r="AC245" s="33" t="s">
        <v>13169</v>
      </c>
      <c r="AD245" s="126" t="s">
        <v>8237</v>
      </c>
      <c r="AE245" s="126" t="s">
        <v>13170</v>
      </c>
      <c r="AF245" s="126" t="s">
        <v>13175</v>
      </c>
      <c r="AG245" s="33" t="s">
        <v>13172</v>
      </c>
      <c r="AH245" s="33" t="s">
        <v>13172</v>
      </c>
    </row>
    <row r="246" spans="1:34" s="133" customFormat="1" ht="28.5">
      <c r="A246" s="40" t="s">
        <v>12440</v>
      </c>
      <c r="B246" s="39" t="s">
        <v>13667</v>
      </c>
      <c r="C246" s="39" t="s">
        <v>12513</v>
      </c>
      <c r="D246" s="40" t="s">
        <v>13668</v>
      </c>
      <c r="E246" s="40" t="s">
        <v>12447</v>
      </c>
      <c r="F246" s="41" t="s">
        <v>117</v>
      </c>
      <c r="G246" s="40" t="s">
        <v>58</v>
      </c>
      <c r="H246" s="42">
        <v>5</v>
      </c>
      <c r="I246" s="40" t="s">
        <v>12346</v>
      </c>
      <c r="J246" s="40" t="s">
        <v>12346</v>
      </c>
      <c r="K246" s="42" t="s">
        <v>12346</v>
      </c>
      <c r="L246" s="40" t="e">
        <v>#N/A</v>
      </c>
      <c r="M246" s="40">
        <v>18.329365938108655</v>
      </c>
      <c r="N246" s="40">
        <v>84.542693216334541</v>
      </c>
      <c r="O246" s="40">
        <v>29.226994072515499</v>
      </c>
      <c r="P246" s="40">
        <v>7.7101720934481088</v>
      </c>
      <c r="Q246" s="153">
        <v>33.668341708542606</v>
      </c>
      <c r="R246" s="153">
        <v>9.0373280943024206</v>
      </c>
      <c r="S246" s="40">
        <v>0.97770825185758969</v>
      </c>
      <c r="T246" s="40">
        <v>-18.674894446248747</v>
      </c>
      <c r="U246" s="40">
        <v>-44.843997884717048</v>
      </c>
      <c r="V246" s="40">
        <v>22.654951178562207</v>
      </c>
      <c r="W246" s="40">
        <v>23.199219836970205</v>
      </c>
      <c r="X246" s="40">
        <v>0.9414167</v>
      </c>
      <c r="Y246" s="40">
        <v>0.15708720000000001</v>
      </c>
      <c r="Z246" s="142">
        <v>38985</v>
      </c>
      <c r="AA246" s="40">
        <v>2976.3873409600001</v>
      </c>
      <c r="AB246" s="40" t="s">
        <v>12447</v>
      </c>
      <c r="AC246" s="40" t="s">
        <v>13169</v>
      </c>
      <c r="AD246" s="42" t="s">
        <v>8237</v>
      </c>
      <c r="AE246" s="42" t="s">
        <v>13170</v>
      </c>
      <c r="AF246" s="42" t="s">
        <v>13175</v>
      </c>
      <c r="AG246" s="42" t="s">
        <v>13172</v>
      </c>
      <c r="AH246" s="42" t="s">
        <v>13172</v>
      </c>
    </row>
    <row r="247" spans="1:34" s="133" customFormat="1" ht="28.5">
      <c r="A247" s="33" t="s">
        <v>12440</v>
      </c>
      <c r="B247" s="32" t="s">
        <v>13669</v>
      </c>
      <c r="C247" s="33" t="s">
        <v>12514</v>
      </c>
      <c r="D247" s="33" t="s">
        <v>13670</v>
      </c>
      <c r="E247" s="33" t="s">
        <v>12447</v>
      </c>
      <c r="F247" s="35" t="s">
        <v>117</v>
      </c>
      <c r="G247" s="36" t="s">
        <v>58</v>
      </c>
      <c r="H247" s="117">
        <v>5</v>
      </c>
      <c r="I247" s="36" t="s">
        <v>12346</v>
      </c>
      <c r="J247" s="36" t="s">
        <v>12346</v>
      </c>
      <c r="K247" s="36" t="s">
        <v>12346</v>
      </c>
      <c r="L247" s="33">
        <v>8.1589149470015086E-4</v>
      </c>
      <c r="M247" s="151">
        <v>18.389354135597191</v>
      </c>
      <c r="N247" s="151">
        <v>84.681611640648384</v>
      </c>
      <c r="O247" s="151">
        <v>29.253462205447622</v>
      </c>
      <c r="P247" s="151">
        <v>7.7263924757900782</v>
      </c>
      <c r="Q247" s="152">
        <v>33.689235495029955</v>
      </c>
      <c r="R247" s="152">
        <v>9.0779793594170108</v>
      </c>
      <c r="S247" s="33">
        <v>0.9935831090871039</v>
      </c>
      <c r="T247" s="33">
        <v>-18.65864144453996</v>
      </c>
      <c r="U247" s="33">
        <v>-44.856543037088962</v>
      </c>
      <c r="V247" s="32">
        <v>22.65658824951446</v>
      </c>
      <c r="W247" s="32">
        <v>23.195918778444604</v>
      </c>
      <c r="X247" s="33">
        <v>0.94231849999999995</v>
      </c>
      <c r="Y247" s="33">
        <v>0.15715770000000001</v>
      </c>
      <c r="Z247" s="141">
        <v>34610</v>
      </c>
      <c r="AA247" s="33">
        <v>2976.3873409600001</v>
      </c>
      <c r="AB247" s="33" t="s">
        <v>12447</v>
      </c>
      <c r="AC247" s="33" t="s">
        <v>13169</v>
      </c>
      <c r="AD247" s="126" t="s">
        <v>8237</v>
      </c>
      <c r="AE247" s="126" t="s">
        <v>13170</v>
      </c>
      <c r="AF247" s="126" t="s">
        <v>13253</v>
      </c>
      <c r="AG247" s="33" t="s">
        <v>13172</v>
      </c>
      <c r="AH247" s="33" t="s">
        <v>13172</v>
      </c>
    </row>
    <row r="248" spans="1:34" s="133" customFormat="1" ht="28.5">
      <c r="A248" s="40" t="s">
        <v>12440</v>
      </c>
      <c r="B248" s="39" t="s">
        <v>13671</v>
      </c>
      <c r="C248" s="39" t="s">
        <v>12520</v>
      </c>
      <c r="D248" s="40" t="s">
        <v>13672</v>
      </c>
      <c r="E248" s="40" t="s">
        <v>12448</v>
      </c>
      <c r="F248" s="41" t="s">
        <v>422</v>
      </c>
      <c r="G248" s="40" t="s">
        <v>13139</v>
      </c>
      <c r="H248" s="42">
        <v>5</v>
      </c>
      <c r="I248" s="40" t="s">
        <v>12346</v>
      </c>
      <c r="J248" s="40" t="s">
        <v>12346</v>
      </c>
      <c r="K248" s="42" t="s">
        <v>12346</v>
      </c>
      <c r="L248" s="40">
        <v>8.1124584288386814E-2</v>
      </c>
      <c r="M248" s="40">
        <v>0.62303412528721402</v>
      </c>
      <c r="N248" s="40">
        <v>-2.1574368064428806</v>
      </c>
      <c r="O248" s="40">
        <v>4.4667424837661507</v>
      </c>
      <c r="P248" s="40">
        <v>-8.8346892282512357</v>
      </c>
      <c r="Q248" s="153">
        <v>1.7807744927224478</v>
      </c>
      <c r="R248" s="153">
        <v>13.320831436055869</v>
      </c>
      <c r="S248" s="40">
        <v>-9.6463288440052146</v>
      </c>
      <c r="T248" s="40">
        <v>-11.188125026856277</v>
      </c>
      <c r="U248" s="40">
        <v>-59.163418565277617</v>
      </c>
      <c r="V248" s="40">
        <v>6.7508835188329952</v>
      </c>
      <c r="W248" s="40">
        <v>19.40720492966814</v>
      </c>
      <c r="X248" s="40">
        <v>-0.2048238</v>
      </c>
      <c r="Y248" s="40">
        <v>-0.51632359999999999</v>
      </c>
      <c r="Z248" s="142">
        <v>42398</v>
      </c>
      <c r="AA248" s="40">
        <v>394.86757186</v>
      </c>
      <c r="AB248" s="40" t="s">
        <v>12447</v>
      </c>
      <c r="AC248" s="40" t="s">
        <v>13169</v>
      </c>
      <c r="AD248" s="42" t="s">
        <v>8237</v>
      </c>
      <c r="AE248" s="42" t="s">
        <v>13170</v>
      </c>
      <c r="AF248" s="42" t="s">
        <v>13203</v>
      </c>
      <c r="AG248" s="42" t="s">
        <v>13172</v>
      </c>
      <c r="AH248" s="42" t="s">
        <v>13172</v>
      </c>
    </row>
    <row r="249" spans="1:34" s="133" customFormat="1" ht="28.5">
      <c r="A249" s="33" t="s">
        <v>12440</v>
      </c>
      <c r="B249" s="32" t="s">
        <v>13673</v>
      </c>
      <c r="C249" s="33" t="s">
        <v>12521</v>
      </c>
      <c r="D249" s="33" t="s">
        <v>13674</v>
      </c>
      <c r="E249" s="33" t="s">
        <v>12447</v>
      </c>
      <c r="F249" s="35" t="s">
        <v>422</v>
      </c>
      <c r="G249" s="36" t="s">
        <v>13139</v>
      </c>
      <c r="H249" s="117">
        <v>5</v>
      </c>
      <c r="I249" s="36" t="s">
        <v>12346</v>
      </c>
      <c r="J249" s="36" t="s">
        <v>12346</v>
      </c>
      <c r="K249" s="36" t="s">
        <v>12346</v>
      </c>
      <c r="L249" s="33">
        <v>7.8173012179480167E-2</v>
      </c>
      <c r="M249" s="151">
        <v>0.76224097035784144</v>
      </c>
      <c r="N249" s="151">
        <v>-0.27165221521049387</v>
      </c>
      <c r="O249" s="151">
        <v>5.7347460821788321</v>
      </c>
      <c r="P249" s="151">
        <v>-7.9396995447698622</v>
      </c>
      <c r="Q249" s="152">
        <v>3.30085741601156</v>
      </c>
      <c r="R249" s="152">
        <v>14.453482220603121</v>
      </c>
      <c r="S249" s="33">
        <v>-8.6362776826209409</v>
      </c>
      <c r="T249" s="33">
        <v>-11.071283947867283</v>
      </c>
      <c r="U249" s="33">
        <v>-58.931055307737125</v>
      </c>
      <c r="V249" s="32">
        <v>6.7970260028870673</v>
      </c>
      <c r="W249" s="32">
        <v>19.422791506238372</v>
      </c>
      <c r="X249" s="33">
        <v>-0.15743309999999999</v>
      </c>
      <c r="Y249" s="33">
        <v>-0.50609859999999995</v>
      </c>
      <c r="Z249" s="141">
        <v>42398</v>
      </c>
      <c r="AA249" s="33">
        <v>394.86757186</v>
      </c>
      <c r="AB249" s="33" t="s">
        <v>12447</v>
      </c>
      <c r="AC249" s="33" t="s">
        <v>13169</v>
      </c>
      <c r="AD249" s="126" t="s">
        <v>8237</v>
      </c>
      <c r="AE249" s="126" t="s">
        <v>13170</v>
      </c>
      <c r="AF249" s="126" t="s">
        <v>13175</v>
      </c>
      <c r="AG249" s="33" t="s">
        <v>13172</v>
      </c>
      <c r="AH249" s="33" t="s">
        <v>13172</v>
      </c>
    </row>
    <row r="250" spans="1:34" s="133" customFormat="1" ht="28.5">
      <c r="A250" s="40" t="s">
        <v>12440</v>
      </c>
      <c r="B250" s="39" t="s">
        <v>13675</v>
      </c>
      <c r="C250" s="39" t="s">
        <v>12522</v>
      </c>
      <c r="D250" s="40" t="s">
        <v>13676</v>
      </c>
      <c r="E250" s="40" t="s">
        <v>12448</v>
      </c>
      <c r="F250" s="41" t="s">
        <v>117</v>
      </c>
      <c r="G250" s="40" t="s">
        <v>12411</v>
      </c>
      <c r="H250" s="42">
        <v>3</v>
      </c>
      <c r="I250" s="40" t="s">
        <v>12346</v>
      </c>
      <c r="J250" s="40" t="s">
        <v>12346</v>
      </c>
      <c r="K250" s="42" t="s">
        <v>12346</v>
      </c>
      <c r="L250" s="40">
        <v>2.2272966078573011E-2</v>
      </c>
      <c r="M250" s="40">
        <v>1.8508792459475121</v>
      </c>
      <c r="N250" s="40">
        <v>12.634075654798149</v>
      </c>
      <c r="O250" s="40">
        <v>14.809492958543435</v>
      </c>
      <c r="P250" s="40">
        <v>9.7222158574888908</v>
      </c>
      <c r="Q250" s="153">
        <v>13.40964896021497</v>
      </c>
      <c r="R250" s="153">
        <v>15.598442673302038</v>
      </c>
      <c r="S250" s="40">
        <v>11.944025835936035</v>
      </c>
      <c r="T250" s="40">
        <v>-9.8872053545445588</v>
      </c>
      <c r="U250" s="40">
        <v>-15.811929089837518</v>
      </c>
      <c r="V250" s="40">
        <v>8.9794832604605865</v>
      </c>
      <c r="W250" s="40">
        <v>10.100990216604689</v>
      </c>
      <c r="X250" s="40">
        <v>1.145025</v>
      </c>
      <c r="Y250" s="40">
        <v>0.75113980000000002</v>
      </c>
      <c r="Z250" s="142">
        <v>42625</v>
      </c>
      <c r="AA250" s="40">
        <v>21435.65902223</v>
      </c>
      <c r="AB250" s="40" t="s">
        <v>12447</v>
      </c>
      <c r="AC250" s="40" t="s">
        <v>13169</v>
      </c>
      <c r="AD250" s="42" t="s">
        <v>8237</v>
      </c>
      <c r="AE250" s="42" t="s">
        <v>13170</v>
      </c>
      <c r="AF250" s="42" t="s">
        <v>13203</v>
      </c>
      <c r="AG250" s="42" t="s">
        <v>13172</v>
      </c>
      <c r="AH250" s="42" t="s">
        <v>13172</v>
      </c>
    </row>
    <row r="251" spans="1:34" s="133" customFormat="1" ht="28.5">
      <c r="A251" s="33" t="s">
        <v>12440</v>
      </c>
      <c r="B251" s="32" t="s">
        <v>13677</v>
      </c>
      <c r="C251" s="33" t="s">
        <v>12523</v>
      </c>
      <c r="D251" s="33" t="s">
        <v>13678</v>
      </c>
      <c r="E251" s="33" t="s">
        <v>12447</v>
      </c>
      <c r="F251" s="35" t="s">
        <v>117</v>
      </c>
      <c r="G251" s="36" t="s">
        <v>12411</v>
      </c>
      <c r="H251" s="117">
        <v>3</v>
      </c>
      <c r="I251" s="36" t="s">
        <v>12346</v>
      </c>
      <c r="J251" s="36" t="s">
        <v>12346</v>
      </c>
      <c r="K251" s="36" t="s">
        <v>12346</v>
      </c>
      <c r="L251" s="33">
        <v>2.1869799179652715E-2</v>
      </c>
      <c r="M251" s="151">
        <v>1.938706805831214</v>
      </c>
      <c r="N251" s="151">
        <v>14.9892915897337</v>
      </c>
      <c r="O251" s="151">
        <v>16.213898382530267</v>
      </c>
      <c r="P251" s="151">
        <v>10.810788667427062</v>
      </c>
      <c r="Q251" s="152">
        <v>15.414912015949289</v>
      </c>
      <c r="R251" s="152">
        <v>16.767305087186468</v>
      </c>
      <c r="S251" s="33">
        <v>13.093902174062721</v>
      </c>
      <c r="T251" s="33">
        <v>-9.8176636568848679</v>
      </c>
      <c r="U251" s="33">
        <v>-15.322029906321699</v>
      </c>
      <c r="V251" s="32">
        <v>8.9775767072114583</v>
      </c>
      <c r="W251" s="32">
        <v>10.125231828900519</v>
      </c>
      <c r="X251" s="33">
        <v>1.1968620000000001</v>
      </c>
      <c r="Y251" s="33">
        <v>0.7846649</v>
      </c>
      <c r="Z251" s="141">
        <v>42625</v>
      </c>
      <c r="AA251" s="33">
        <v>21435.65902223</v>
      </c>
      <c r="AB251" s="33" t="s">
        <v>12447</v>
      </c>
      <c r="AC251" s="33" t="s">
        <v>13169</v>
      </c>
      <c r="AD251" s="126" t="s">
        <v>8237</v>
      </c>
      <c r="AE251" s="126" t="s">
        <v>13170</v>
      </c>
      <c r="AF251" s="126" t="s">
        <v>13175</v>
      </c>
      <c r="AG251" s="33" t="s">
        <v>13172</v>
      </c>
      <c r="AH251" s="33" t="s">
        <v>13172</v>
      </c>
    </row>
    <row r="252" spans="1:34" s="133" customFormat="1" ht="28.5">
      <c r="A252" s="40" t="s">
        <v>12440</v>
      </c>
      <c r="B252" s="39" t="s">
        <v>13679</v>
      </c>
      <c r="C252" s="39" t="s">
        <v>12524</v>
      </c>
      <c r="D252" s="40" t="s">
        <v>13680</v>
      </c>
      <c r="E252" s="40" t="s">
        <v>12447</v>
      </c>
      <c r="F252" s="41" t="s">
        <v>117</v>
      </c>
      <c r="G252" s="40" t="s">
        <v>12411</v>
      </c>
      <c r="H252" s="42">
        <v>3</v>
      </c>
      <c r="I252" s="40" t="s">
        <v>12346</v>
      </c>
      <c r="J252" s="40" t="s">
        <v>12346</v>
      </c>
      <c r="K252" s="42" t="s">
        <v>12346</v>
      </c>
      <c r="L252" s="40">
        <v>2.2074774262742517E-2</v>
      </c>
      <c r="M252" s="40">
        <v>1.7834007889328429</v>
      </c>
      <c r="N252" s="40">
        <v>13.627481266378606</v>
      </c>
      <c r="O252" s="40">
        <v>16.296640965328901</v>
      </c>
      <c r="P252" s="40">
        <v>8.526901933152665</v>
      </c>
      <c r="Q252" s="153">
        <v>22.313481447974336</v>
      </c>
      <c r="R252" s="153">
        <v>10.987320498500486</v>
      </c>
      <c r="S252" s="40">
        <v>13.994793178166987</v>
      </c>
      <c r="T252" s="40">
        <v>-9.8070088533395605</v>
      </c>
      <c r="U252" s="40">
        <v>-24.502387243479173</v>
      </c>
      <c r="V252" s="40">
        <v>11.754325785094458</v>
      </c>
      <c r="W252" s="40">
        <v>13.084334143190487</v>
      </c>
      <c r="X252" s="40">
        <v>0.90266230000000003</v>
      </c>
      <c r="Y252" s="40">
        <v>0.48632989999999998</v>
      </c>
      <c r="Z252" s="142">
        <v>40938</v>
      </c>
      <c r="AA252" s="40">
        <v>21435.65902223</v>
      </c>
      <c r="AB252" s="40" t="s">
        <v>12447</v>
      </c>
      <c r="AC252" s="40" t="s">
        <v>13169</v>
      </c>
      <c r="AD252" s="42" t="s">
        <v>8237</v>
      </c>
      <c r="AE252" s="42" t="s">
        <v>13170</v>
      </c>
      <c r="AF252" s="42" t="s">
        <v>13175</v>
      </c>
      <c r="AG252" s="42" t="s">
        <v>13172</v>
      </c>
      <c r="AH252" s="42" t="s">
        <v>13172</v>
      </c>
    </row>
    <row r="253" spans="1:34" s="133" customFormat="1" ht="28.5">
      <c r="A253" s="33" t="s">
        <v>12554</v>
      </c>
      <c r="B253" s="32" t="s">
        <v>13681</v>
      </c>
      <c r="C253" s="33" t="s">
        <v>12527</v>
      </c>
      <c r="D253" s="33" t="s">
        <v>13682</v>
      </c>
      <c r="E253" s="33" t="s">
        <v>12447</v>
      </c>
      <c r="F253" s="35" t="s">
        <v>117</v>
      </c>
      <c r="G253" s="36" t="s">
        <v>12411</v>
      </c>
      <c r="H253" s="117">
        <v>3</v>
      </c>
      <c r="I253" s="36" t="s">
        <v>12346</v>
      </c>
      <c r="J253" s="36" t="s">
        <v>12346</v>
      </c>
      <c r="K253" s="36" t="s">
        <v>12346</v>
      </c>
      <c r="L253" s="33" t="e">
        <v>#N/A</v>
      </c>
      <c r="M253" s="174">
        <v>3.4677990092001787</v>
      </c>
      <c r="N253" s="174">
        <v>13.862928348909698</v>
      </c>
      <c r="O253" s="174">
        <v>14.648272182485677</v>
      </c>
      <c r="P253" s="174">
        <v>6.3193806709394451</v>
      </c>
      <c r="Q253" s="175">
        <v>23.361344537815064</v>
      </c>
      <c r="R253" s="175">
        <v>12.547528517110273</v>
      </c>
      <c r="S253" s="33">
        <v>20.049926245319472</v>
      </c>
      <c r="T253" s="33">
        <v>-16.719745222929937</v>
      </c>
      <c r="U253" s="33">
        <v>-28.325872873769054</v>
      </c>
      <c r="V253" s="32">
        <v>14.278904762863295</v>
      </c>
      <c r="W253" s="32">
        <v>15.724926990836133</v>
      </c>
      <c r="X253" s="33">
        <v>0.72393890000000005</v>
      </c>
      <c r="Y253" s="33">
        <v>0.22208149999999999</v>
      </c>
      <c r="Z253" s="141">
        <v>37635</v>
      </c>
      <c r="AA253" s="33">
        <v>962.40322093999998</v>
      </c>
      <c r="AB253" s="33" t="s">
        <v>12447</v>
      </c>
      <c r="AC253" s="33" t="s">
        <v>13169</v>
      </c>
      <c r="AD253" s="126" t="s">
        <v>8237</v>
      </c>
      <c r="AE253" s="126" t="s">
        <v>13170</v>
      </c>
      <c r="AF253" s="126" t="s">
        <v>13175</v>
      </c>
      <c r="AG253" s="33" t="s">
        <v>13172</v>
      </c>
      <c r="AH253" s="33" t="s">
        <v>13172</v>
      </c>
    </row>
    <row r="254" spans="1:34" s="133" customFormat="1" ht="28.5">
      <c r="A254" s="40" t="s">
        <v>12554</v>
      </c>
      <c r="B254" s="39" t="s">
        <v>13683</v>
      </c>
      <c r="C254" s="39" t="s">
        <v>12528</v>
      </c>
      <c r="D254" s="40" t="s">
        <v>13684</v>
      </c>
      <c r="E254" s="40" t="s">
        <v>12447</v>
      </c>
      <c r="F254" s="41" t="s">
        <v>422</v>
      </c>
      <c r="G254" s="40" t="s">
        <v>13129</v>
      </c>
      <c r="H254" s="42">
        <v>3</v>
      </c>
      <c r="I254" s="40" t="s">
        <v>12346</v>
      </c>
      <c r="J254" s="40" t="s">
        <v>12346</v>
      </c>
      <c r="K254" s="42" t="s">
        <v>12346</v>
      </c>
      <c r="L254" s="40" t="e">
        <v>#N/A</v>
      </c>
      <c r="M254" s="40">
        <v>0.74626865671640896</v>
      </c>
      <c r="N254" s="40">
        <v>6.2231759656652619</v>
      </c>
      <c r="O254" s="40">
        <v>7.4440303291988252</v>
      </c>
      <c r="P254" s="40">
        <v>2.3204013416407987</v>
      </c>
      <c r="Q254" s="153">
        <v>8.0527086383604498</v>
      </c>
      <c r="R254" s="153">
        <v>6.6458170445661713</v>
      </c>
      <c r="S254" s="40">
        <v>8.5448392554987151</v>
      </c>
      <c r="T254" s="40">
        <v>-3.3740129217516235</v>
      </c>
      <c r="U254" s="40">
        <v>-15.550595238095132</v>
      </c>
      <c r="V254" s="40">
        <v>4.0585919242927346</v>
      </c>
      <c r="W254" s="40">
        <v>5.2907133484809137</v>
      </c>
      <c r="X254" s="40">
        <v>0.57243129999999998</v>
      </c>
      <c r="Y254" s="40">
        <v>-0.19624559999999999</v>
      </c>
      <c r="Z254" s="142">
        <v>41373</v>
      </c>
      <c r="AA254" s="40">
        <v>4570.9455317100001</v>
      </c>
      <c r="AB254" s="40" t="s">
        <v>12447</v>
      </c>
      <c r="AC254" s="40" t="s">
        <v>13169</v>
      </c>
      <c r="AD254" s="42" t="s">
        <v>8237</v>
      </c>
      <c r="AE254" s="42" t="s">
        <v>13170</v>
      </c>
      <c r="AF254" s="42" t="s">
        <v>13175</v>
      </c>
      <c r="AG254" s="42" t="s">
        <v>13172</v>
      </c>
      <c r="AH254" s="42" t="s">
        <v>13172</v>
      </c>
    </row>
    <row r="255" spans="1:34" s="133" customFormat="1" ht="28.5">
      <c r="A255" s="33" t="s">
        <v>12554</v>
      </c>
      <c r="B255" s="32" t="s">
        <v>13685</v>
      </c>
      <c r="C255" s="33" t="s">
        <v>12529</v>
      </c>
      <c r="D255" s="33" t="s">
        <v>13686</v>
      </c>
      <c r="E255" s="33" t="s">
        <v>12447</v>
      </c>
      <c r="F255" s="35" t="s">
        <v>422</v>
      </c>
      <c r="G255" s="36" t="s">
        <v>13129</v>
      </c>
      <c r="H255" s="117">
        <v>3</v>
      </c>
      <c r="I255" s="36" t="s">
        <v>12346</v>
      </c>
      <c r="J255" s="36" t="s">
        <v>12346</v>
      </c>
      <c r="K255" s="36" t="s">
        <v>12346</v>
      </c>
      <c r="L255" s="33">
        <v>6.2607375583966729E-2</v>
      </c>
      <c r="M255" s="174">
        <v>0.75381260995102117</v>
      </c>
      <c r="N255" s="174">
        <v>6.282248013121583</v>
      </c>
      <c r="O255" s="174">
        <v>7.4580791455725715</v>
      </c>
      <c r="P255" s="174">
        <v>2.3292449841704199</v>
      </c>
      <c r="Q255" s="175">
        <v>8.0499061820122009</v>
      </c>
      <c r="R255" s="175">
        <v>6.6050683488129369</v>
      </c>
      <c r="S255" s="33">
        <v>8.6072957763214664</v>
      </c>
      <c r="T255" s="33">
        <v>-3.3066579892421566</v>
      </c>
      <c r="U255" s="33">
        <v>-15.611053002717002</v>
      </c>
      <c r="V255" s="32">
        <v>4.0433537068272791</v>
      </c>
      <c r="W255" s="32">
        <v>5.2859449221335035</v>
      </c>
      <c r="X255" s="33">
        <v>0.57158909999999996</v>
      </c>
      <c r="Y255" s="33">
        <v>-0.19747490000000001</v>
      </c>
      <c r="Z255" s="141">
        <v>41373</v>
      </c>
      <c r="AA255" s="33">
        <v>4570.9455317100001</v>
      </c>
      <c r="AB255" s="33" t="s">
        <v>12447</v>
      </c>
      <c r="AC255" s="33" t="s">
        <v>13169</v>
      </c>
      <c r="AD255" s="126" t="s">
        <v>8237</v>
      </c>
      <c r="AE255" s="126" t="s">
        <v>13170</v>
      </c>
      <c r="AF255" s="126" t="s">
        <v>13175</v>
      </c>
      <c r="AG255" s="33" t="s">
        <v>13172</v>
      </c>
      <c r="AH255" s="33" t="s">
        <v>13172</v>
      </c>
    </row>
    <row r="256" spans="1:34" s="133" customFormat="1" ht="28.5">
      <c r="A256" s="40" t="s">
        <v>12554</v>
      </c>
      <c r="B256" s="39" t="s">
        <v>13687</v>
      </c>
      <c r="C256" s="39" t="s">
        <v>12531</v>
      </c>
      <c r="D256" s="40" t="s">
        <v>13688</v>
      </c>
      <c r="E256" s="40" t="s">
        <v>12447</v>
      </c>
      <c r="F256" s="41" t="s">
        <v>422</v>
      </c>
      <c r="G256" s="40" t="s">
        <v>13125</v>
      </c>
      <c r="H256" s="42">
        <v>3</v>
      </c>
      <c r="I256" s="40" t="s">
        <v>12551</v>
      </c>
      <c r="J256" s="40" t="s">
        <v>12551</v>
      </c>
      <c r="K256" s="42" t="s">
        <v>12346</v>
      </c>
      <c r="L256" s="40" t="e">
        <v>#N/A</v>
      </c>
      <c r="M256" s="40">
        <v>8.0710250201776468E-2</v>
      </c>
      <c r="N256" s="40">
        <v>4.6413502109703852</v>
      </c>
      <c r="O256" s="40">
        <v>4.4193015023114013</v>
      </c>
      <c r="P256" s="40">
        <v>0.99632619889669094</v>
      </c>
      <c r="Q256" s="153">
        <v>9.1316025067148097</v>
      </c>
      <c r="R256" s="153">
        <v>-0.79787234042566491</v>
      </c>
      <c r="S256" s="40">
        <v>5.2826691380907009</v>
      </c>
      <c r="T256" s="40">
        <v>-5.4514480408858095</v>
      </c>
      <c r="U256" s="40">
        <v>-15.066225165562985</v>
      </c>
      <c r="V256" s="40">
        <v>5.0202394832634072</v>
      </c>
      <c r="W256" s="40">
        <v>6.2980234688105892</v>
      </c>
      <c r="X256" s="40">
        <v>-0.175368</v>
      </c>
      <c r="Y256" s="40">
        <v>-0.3048959</v>
      </c>
      <c r="Z256" s="142">
        <v>39597</v>
      </c>
      <c r="AA256" s="40">
        <v>544.98814111000002</v>
      </c>
      <c r="AB256" s="40" t="s">
        <v>12447</v>
      </c>
      <c r="AC256" s="40" t="s">
        <v>13169</v>
      </c>
      <c r="AD256" s="42" t="s">
        <v>8237</v>
      </c>
      <c r="AE256" s="42" t="s">
        <v>13170</v>
      </c>
      <c r="AF256" s="42" t="s">
        <v>13175</v>
      </c>
      <c r="AG256" s="42" t="s">
        <v>13172</v>
      </c>
      <c r="AH256" s="42" t="s">
        <v>13172</v>
      </c>
    </row>
    <row r="257" spans="1:34" s="133" customFormat="1" ht="28.5">
      <c r="A257" s="33" t="s">
        <v>12440</v>
      </c>
      <c r="B257" s="32" t="s">
        <v>13689</v>
      </c>
      <c r="C257" s="33" t="s">
        <v>12532</v>
      </c>
      <c r="D257" s="33" t="s">
        <v>13690</v>
      </c>
      <c r="E257" s="33" t="s">
        <v>12447</v>
      </c>
      <c r="F257" s="35" t="s">
        <v>381</v>
      </c>
      <c r="G257" s="36" t="s">
        <v>75</v>
      </c>
      <c r="H257" s="117">
        <v>3</v>
      </c>
      <c r="I257" s="36" t="s">
        <v>12346</v>
      </c>
      <c r="J257" s="36" t="s">
        <v>12346</v>
      </c>
      <c r="K257" s="36" t="s">
        <v>12346</v>
      </c>
      <c r="L257" s="33" t="e">
        <v>#N/A</v>
      </c>
      <c r="M257" s="174">
        <v>3.2988357050453443</v>
      </c>
      <c r="N257" s="174">
        <v>14.974802015838939</v>
      </c>
      <c r="O257" s="174">
        <v>9.2035012344679146</v>
      </c>
      <c r="P257" s="174">
        <v>1.9349091587138822</v>
      </c>
      <c r="Q257" s="175">
        <v>11.426437640029752</v>
      </c>
      <c r="R257" s="175">
        <v>3.482972136222795</v>
      </c>
      <c r="S257" s="33">
        <v>4.4354838709678157</v>
      </c>
      <c r="T257" s="33">
        <v>-7.354758961681096</v>
      </c>
      <c r="U257" s="33">
        <v>-21.843003412969431</v>
      </c>
      <c r="V257" s="32">
        <v>7.8352125985911956</v>
      </c>
      <c r="W257" s="32">
        <v>8.4978236616199272</v>
      </c>
      <c r="X257" s="33">
        <v>0.36955090000000002</v>
      </c>
      <c r="Y257" s="33">
        <v>-0.1787532</v>
      </c>
      <c r="Z257" s="141">
        <v>41360</v>
      </c>
      <c r="AA257" s="33">
        <v>3767.1045300000001</v>
      </c>
      <c r="AB257" s="33" t="s">
        <v>12447</v>
      </c>
      <c r="AC257" s="33" t="s">
        <v>13169</v>
      </c>
      <c r="AD257" s="126" t="s">
        <v>8237</v>
      </c>
      <c r="AE257" s="126" t="s">
        <v>13170</v>
      </c>
      <c r="AF257" s="126" t="s">
        <v>13175</v>
      </c>
      <c r="AG257" s="33" t="s">
        <v>13172</v>
      </c>
      <c r="AH257" s="33" t="s">
        <v>13172</v>
      </c>
    </row>
    <row r="258" spans="1:34" s="133" customFormat="1" ht="28.5">
      <c r="A258" s="40" t="s">
        <v>12440</v>
      </c>
      <c r="B258" s="39" t="s">
        <v>13691</v>
      </c>
      <c r="C258" s="39" t="s">
        <v>12533</v>
      </c>
      <c r="D258" s="40" t="s">
        <v>13692</v>
      </c>
      <c r="E258" s="40" t="s">
        <v>12448</v>
      </c>
      <c r="F258" s="41" t="s">
        <v>381</v>
      </c>
      <c r="G258" s="40" t="s">
        <v>75</v>
      </c>
      <c r="H258" s="42">
        <v>3</v>
      </c>
      <c r="I258" s="40" t="s">
        <v>12346</v>
      </c>
      <c r="J258" s="40" t="s">
        <v>12346</v>
      </c>
      <c r="K258" s="42" t="s">
        <v>12346</v>
      </c>
      <c r="L258" s="40">
        <v>5.1369619556102662E-2</v>
      </c>
      <c r="M258" s="40">
        <v>3.2667225180073034</v>
      </c>
      <c r="N258" s="40">
        <v>14.927319007733386</v>
      </c>
      <c r="O258" s="40">
        <v>9.226677031026842</v>
      </c>
      <c r="P258" s="40">
        <v>2.1302336611497941</v>
      </c>
      <c r="Q258" s="153">
        <v>11.485646458054255</v>
      </c>
      <c r="R258" s="153">
        <v>2.8404756994194758</v>
      </c>
      <c r="S258" s="40">
        <v>4.5348601519439979</v>
      </c>
      <c r="T258" s="40">
        <v>-7.1552997951486947</v>
      </c>
      <c r="U258" s="40">
        <v>-21.073217341952354</v>
      </c>
      <c r="V258" s="40">
        <v>7.8251367897560655</v>
      </c>
      <c r="W258" s="40">
        <v>8.4145831988050208</v>
      </c>
      <c r="X258" s="40">
        <v>0.47268300000000002</v>
      </c>
      <c r="Y258" s="40">
        <v>-7.6775650000000001E-2</v>
      </c>
      <c r="Z258" s="142">
        <v>41360</v>
      </c>
      <c r="AA258" s="40">
        <v>3767.1045300000001</v>
      </c>
      <c r="AB258" s="40" t="s">
        <v>12447</v>
      </c>
      <c r="AC258" s="40" t="s">
        <v>13169</v>
      </c>
      <c r="AD258" s="42" t="s">
        <v>8237</v>
      </c>
      <c r="AE258" s="42" t="s">
        <v>13170</v>
      </c>
      <c r="AF258" s="42" t="s">
        <v>13203</v>
      </c>
      <c r="AG258" s="42" t="s">
        <v>13172</v>
      </c>
      <c r="AH258" s="42" t="s">
        <v>13172</v>
      </c>
    </row>
    <row r="259" spans="1:34" s="133" customFormat="1" ht="28.5">
      <c r="A259" s="33" t="s">
        <v>12440</v>
      </c>
      <c r="B259" s="32" t="s">
        <v>13693</v>
      </c>
      <c r="C259" s="33" t="s">
        <v>12534</v>
      </c>
      <c r="D259" s="33" t="s">
        <v>13694</v>
      </c>
      <c r="E259" s="33" t="s">
        <v>12447</v>
      </c>
      <c r="F259" s="35" t="s">
        <v>381</v>
      </c>
      <c r="G259" s="36" t="s">
        <v>75</v>
      </c>
      <c r="H259" s="117">
        <v>3</v>
      </c>
      <c r="I259" s="36" t="s">
        <v>12346</v>
      </c>
      <c r="J259" s="36" t="s">
        <v>12346</v>
      </c>
      <c r="K259" s="36" t="s">
        <v>12346</v>
      </c>
      <c r="L259" s="33">
        <v>5.1830581684208392E-2</v>
      </c>
      <c r="M259" s="151">
        <v>3.2841439285063556</v>
      </c>
      <c r="N259" s="151">
        <v>15.012496026279232</v>
      </c>
      <c r="O259" s="151">
        <v>9.1982641357840844</v>
      </c>
      <c r="P259" s="151">
        <v>1.9381984517242046</v>
      </c>
      <c r="Q259" s="152">
        <v>11.404452045502534</v>
      </c>
      <c r="R259" s="152">
        <v>3.4770632395221046</v>
      </c>
      <c r="S259" s="33">
        <v>4.4415600826528179</v>
      </c>
      <c r="T259" s="33">
        <v>-7.3558849340958581</v>
      </c>
      <c r="U259" s="33">
        <v>-21.883419886961196</v>
      </c>
      <c r="V259" s="32">
        <v>7.8291190157609023</v>
      </c>
      <c r="W259" s="32">
        <v>8.4890995241849012</v>
      </c>
      <c r="X259" s="33">
        <v>0.37160500000000002</v>
      </c>
      <c r="Y259" s="33">
        <v>-0.17900740000000001</v>
      </c>
      <c r="Z259" s="141">
        <v>41360</v>
      </c>
      <c r="AA259" s="33">
        <v>3767.1045300000001</v>
      </c>
      <c r="AB259" s="33" t="s">
        <v>12447</v>
      </c>
      <c r="AC259" s="33" t="s">
        <v>13169</v>
      </c>
      <c r="AD259" s="126" t="s">
        <v>8237</v>
      </c>
      <c r="AE259" s="126" t="s">
        <v>13170</v>
      </c>
      <c r="AF259" s="126" t="s">
        <v>13175</v>
      </c>
      <c r="AG259" s="33" t="s">
        <v>13172</v>
      </c>
      <c r="AH259" s="33" t="s">
        <v>13172</v>
      </c>
    </row>
    <row r="260" spans="1:34" s="133" customFormat="1" ht="28.5">
      <c r="A260" s="40" t="s">
        <v>12555</v>
      </c>
      <c r="B260" s="39" t="s">
        <v>13695</v>
      </c>
      <c r="C260" s="39" t="s">
        <v>12535</v>
      </c>
      <c r="D260" s="40" t="s">
        <v>13696</v>
      </c>
      <c r="E260" s="40" t="s">
        <v>12447</v>
      </c>
      <c r="F260" s="41" t="s">
        <v>117</v>
      </c>
      <c r="G260" s="40" t="s">
        <v>12431</v>
      </c>
      <c r="H260" s="42">
        <v>4</v>
      </c>
      <c r="I260" s="40" t="s">
        <v>12346</v>
      </c>
      <c r="J260" s="40" t="s">
        <v>12346</v>
      </c>
      <c r="K260" s="42" t="s">
        <v>12346</v>
      </c>
      <c r="L260" s="40" t="e">
        <v>#N/A</v>
      </c>
      <c r="M260" s="40">
        <v>-6.5305025530771328</v>
      </c>
      <c r="N260" s="40">
        <v>29.405928314523177</v>
      </c>
      <c r="O260" s="40">
        <v>8.9462471212828465</v>
      </c>
      <c r="P260" s="40">
        <v>0.33280956833314779</v>
      </c>
      <c r="Q260" s="153">
        <v>49.488213399503692</v>
      </c>
      <c r="R260" s="153">
        <v>-31.292808219178024</v>
      </c>
      <c r="S260" s="40">
        <v>26.77040749043913</v>
      </c>
      <c r="T260" s="40">
        <v>-33.582399335824029</v>
      </c>
      <c r="U260" s="40">
        <v>-42.729306487695631</v>
      </c>
      <c r="V260" s="40">
        <v>24.282488512129259</v>
      </c>
      <c r="W260" s="40">
        <v>26.721466886220046</v>
      </c>
      <c r="X260" s="40">
        <v>0.48745529999999998</v>
      </c>
      <c r="Y260" s="40">
        <v>0.151057</v>
      </c>
      <c r="Z260" s="142">
        <v>39062</v>
      </c>
      <c r="AA260" s="40">
        <v>97.530607939999996</v>
      </c>
      <c r="AB260" s="40" t="s">
        <v>12447</v>
      </c>
      <c r="AC260" s="40" t="s">
        <v>13169</v>
      </c>
      <c r="AD260" s="42" t="s">
        <v>8237</v>
      </c>
      <c r="AE260" s="42" t="s">
        <v>13170</v>
      </c>
      <c r="AF260" s="42" t="s">
        <v>13175</v>
      </c>
      <c r="AG260" s="42" t="s">
        <v>13172</v>
      </c>
      <c r="AH260" s="42" t="s">
        <v>13172</v>
      </c>
    </row>
    <row r="261" spans="1:34" s="133" customFormat="1" ht="28.5">
      <c r="A261" s="33" t="s">
        <v>12555</v>
      </c>
      <c r="B261" s="32" t="s">
        <v>13697</v>
      </c>
      <c r="C261" s="33" t="s">
        <v>12536</v>
      </c>
      <c r="D261" s="33" t="s">
        <v>13698</v>
      </c>
      <c r="E261" s="33" t="s">
        <v>12447</v>
      </c>
      <c r="F261" s="35" t="s">
        <v>117</v>
      </c>
      <c r="G261" s="36" t="s">
        <v>52</v>
      </c>
      <c r="H261" s="117">
        <v>4</v>
      </c>
      <c r="I261" s="36" t="s">
        <v>12346</v>
      </c>
      <c r="J261" s="36" t="s">
        <v>12346</v>
      </c>
      <c r="K261" s="36" t="s">
        <v>12346</v>
      </c>
      <c r="L261" s="33" t="e">
        <v>#N/A</v>
      </c>
      <c r="M261" s="174">
        <v>1.6775097587828913</v>
      </c>
      <c r="N261" s="174">
        <v>17.701719423460261</v>
      </c>
      <c r="O261" s="174">
        <v>10.365925587104542</v>
      </c>
      <c r="P261" s="174">
        <v>-7.4906604256642861</v>
      </c>
      <c r="Q261" s="175">
        <v>33.045523804432349</v>
      </c>
      <c r="R261" s="175">
        <v>13.515053376514174</v>
      </c>
      <c r="S261" s="33">
        <v>-21.573416904783716</v>
      </c>
      <c r="T261" s="33">
        <v>-28.157994863502267</v>
      </c>
      <c r="U261" s="33">
        <v>-60.318127487423354</v>
      </c>
      <c r="V261" s="32">
        <v>21.750472929524445</v>
      </c>
      <c r="W261" s="32">
        <v>26.909675001585864</v>
      </c>
      <c r="X261" s="33">
        <v>0.2157154</v>
      </c>
      <c r="Y261" s="33">
        <v>-0.28282309999999999</v>
      </c>
      <c r="Z261" s="141">
        <v>41411</v>
      </c>
      <c r="AA261" s="33">
        <v>852.07470734000003</v>
      </c>
      <c r="AB261" s="33" t="s">
        <v>12447</v>
      </c>
      <c r="AC261" s="33" t="s">
        <v>13169</v>
      </c>
      <c r="AD261" s="126" t="s">
        <v>8237</v>
      </c>
      <c r="AE261" s="126" t="s">
        <v>13170</v>
      </c>
      <c r="AF261" s="126" t="s">
        <v>13175</v>
      </c>
      <c r="AG261" s="33" t="s">
        <v>13172</v>
      </c>
      <c r="AH261" s="33" t="s">
        <v>13172</v>
      </c>
    </row>
    <row r="262" spans="1:34" s="133" customFormat="1" ht="28.5">
      <c r="A262" s="40" t="s">
        <v>12555</v>
      </c>
      <c r="B262" s="39" t="s">
        <v>13699</v>
      </c>
      <c r="C262" s="39" t="s">
        <v>12537</v>
      </c>
      <c r="D262" s="40" t="s">
        <v>13700</v>
      </c>
      <c r="E262" s="40" t="s">
        <v>12447</v>
      </c>
      <c r="F262" s="41" t="s">
        <v>422</v>
      </c>
      <c r="G262" s="40" t="s">
        <v>13140</v>
      </c>
      <c r="H262" s="42">
        <v>4</v>
      </c>
      <c r="I262" s="40" t="s">
        <v>12346</v>
      </c>
      <c r="J262" s="40" t="s">
        <v>12346</v>
      </c>
      <c r="K262" s="42" t="s">
        <v>12346</v>
      </c>
      <c r="L262" s="40" t="e">
        <v>#N/A</v>
      </c>
      <c r="M262" s="40">
        <v>1.0140633476609651</v>
      </c>
      <c r="N262" s="40">
        <v>10.002272210861074</v>
      </c>
      <c r="O262" s="40">
        <v>9.6886195267695143</v>
      </c>
      <c r="P262" s="40">
        <v>0.80958606359913254</v>
      </c>
      <c r="Q262" s="153">
        <v>16.947337681300123</v>
      </c>
      <c r="R262" s="153">
        <v>2.793491864831088</v>
      </c>
      <c r="S262" s="40">
        <v>10.506370826010469</v>
      </c>
      <c r="T262" s="40">
        <v>-9.5936449740298908</v>
      </c>
      <c r="U262" s="40">
        <v>-33.300681431005017</v>
      </c>
      <c r="V262" s="40">
        <v>9.2564644134166123</v>
      </c>
      <c r="W262" s="40">
        <v>12.048529615720945</v>
      </c>
      <c r="X262" s="40">
        <v>0.47753279999999998</v>
      </c>
      <c r="Y262" s="40">
        <v>-0.14484749999999999</v>
      </c>
      <c r="Z262" s="142">
        <v>41411</v>
      </c>
      <c r="AA262" s="40">
        <v>278.48397389999997</v>
      </c>
      <c r="AB262" s="40" t="s">
        <v>12447</v>
      </c>
      <c r="AC262" s="40" t="s">
        <v>13169</v>
      </c>
      <c r="AD262" s="42" t="s">
        <v>8237</v>
      </c>
      <c r="AE262" s="42" t="s">
        <v>13170</v>
      </c>
      <c r="AF262" s="42" t="s">
        <v>13175</v>
      </c>
      <c r="AG262" s="42" t="s">
        <v>13172</v>
      </c>
      <c r="AH262" s="42" t="s">
        <v>13172</v>
      </c>
    </row>
    <row r="263" spans="1:34" s="133" customFormat="1" ht="28.5">
      <c r="A263" s="33" t="s">
        <v>12555</v>
      </c>
      <c r="B263" s="32" t="s">
        <v>13701</v>
      </c>
      <c r="C263" s="33" t="s">
        <v>12538</v>
      </c>
      <c r="D263" s="33" t="s">
        <v>13702</v>
      </c>
      <c r="E263" s="33" t="s">
        <v>12447</v>
      </c>
      <c r="F263" s="35" t="s">
        <v>117</v>
      </c>
      <c r="G263" s="36" t="s">
        <v>56</v>
      </c>
      <c r="H263" s="117">
        <v>3</v>
      </c>
      <c r="I263" s="36" t="s">
        <v>12346</v>
      </c>
      <c r="J263" s="36" t="s">
        <v>12346</v>
      </c>
      <c r="K263" s="36" t="s">
        <v>12346</v>
      </c>
      <c r="L263" s="33" t="e">
        <v>#N/A</v>
      </c>
      <c r="M263" s="174">
        <v>13.211493999779789</v>
      </c>
      <c r="N263" s="174">
        <v>63.025556471558211</v>
      </c>
      <c r="O263" s="174">
        <v>26.233487653374699</v>
      </c>
      <c r="P263" s="174">
        <v>5.5473045822678202</v>
      </c>
      <c r="Q263" s="175">
        <v>28.922077259351475</v>
      </c>
      <c r="R263" s="175">
        <v>11.837543338286549</v>
      </c>
      <c r="S263" s="33">
        <v>5.6711376055637697</v>
      </c>
      <c r="T263" s="33">
        <v>-14.310165560265521</v>
      </c>
      <c r="U263" s="33">
        <v>-44.361490150578817</v>
      </c>
      <c r="V263" s="32">
        <v>18.78179913253927</v>
      </c>
      <c r="W263" s="32">
        <v>19.677829427109504</v>
      </c>
      <c r="X263" s="33">
        <v>1.0343709999999999</v>
      </c>
      <c r="Y263" s="33">
        <v>8.8620920000000006E-2</v>
      </c>
      <c r="Z263" s="141">
        <v>41411</v>
      </c>
      <c r="AA263" s="33">
        <v>551.81712127000003</v>
      </c>
      <c r="AB263" s="33" t="s">
        <v>12447</v>
      </c>
      <c r="AC263" s="33" t="s">
        <v>13169</v>
      </c>
      <c r="AD263" s="126" t="s">
        <v>8237</v>
      </c>
      <c r="AE263" s="126" t="s">
        <v>13180</v>
      </c>
      <c r="AF263" s="126" t="s">
        <v>13181</v>
      </c>
      <c r="AG263" s="33" t="s">
        <v>13181</v>
      </c>
      <c r="AH263" s="33" t="s">
        <v>13181</v>
      </c>
    </row>
    <row r="264" spans="1:34" s="133" customFormat="1" ht="28.5">
      <c r="A264" s="40" t="s">
        <v>12555</v>
      </c>
      <c r="B264" s="39" t="s">
        <v>13703</v>
      </c>
      <c r="C264" s="39" t="s">
        <v>12542</v>
      </c>
      <c r="D264" s="40" t="s">
        <v>13704</v>
      </c>
      <c r="E264" s="40" t="s">
        <v>12448</v>
      </c>
      <c r="F264" s="41" t="s">
        <v>381</v>
      </c>
      <c r="G264" s="40" t="s">
        <v>75</v>
      </c>
      <c r="H264" s="42">
        <v>2</v>
      </c>
      <c r="I264" s="40" t="s">
        <v>12346</v>
      </c>
      <c r="J264" s="40" t="s">
        <v>12346</v>
      </c>
      <c r="K264" s="42" t="s">
        <v>12346</v>
      </c>
      <c r="L264" s="40">
        <v>5.5349447886316135E-2</v>
      </c>
      <c r="M264" s="40">
        <v>3.6646832567504672</v>
      </c>
      <c r="N264" s="40">
        <v>16.993519894039654</v>
      </c>
      <c r="O264" s="40">
        <v>8.4345220431974344</v>
      </c>
      <c r="P264" s="40">
        <v>-2.3131256432408764</v>
      </c>
      <c r="Q264" s="153">
        <v>13.923822451828194</v>
      </c>
      <c r="R264" s="153">
        <v>5.1710403642460268</v>
      </c>
      <c r="S264" s="40">
        <v>1.5914586602354008</v>
      </c>
      <c r="T264" s="40">
        <v>-9.8040613152497578</v>
      </c>
      <c r="U264" s="40">
        <v>-39.534741903459803</v>
      </c>
      <c r="V264" s="40">
        <v>8.6563014862271022</v>
      </c>
      <c r="W264" s="40">
        <v>12.215136601147062</v>
      </c>
      <c r="X264" s="40">
        <v>0.37998929999999997</v>
      </c>
      <c r="Y264" s="40">
        <v>-0.35088750000000002</v>
      </c>
      <c r="Z264" s="142">
        <v>42485</v>
      </c>
      <c r="AA264" s="40">
        <v>252.42886721000002</v>
      </c>
      <c r="AB264" s="40" t="s">
        <v>12447</v>
      </c>
      <c r="AC264" s="40" t="s">
        <v>13169</v>
      </c>
      <c r="AD264" s="42" t="s">
        <v>8237</v>
      </c>
      <c r="AE264" s="42" t="s">
        <v>13180</v>
      </c>
      <c r="AF264" s="42" t="s">
        <v>13181</v>
      </c>
      <c r="AG264" s="42" t="s">
        <v>13181</v>
      </c>
      <c r="AH264" s="42" t="s">
        <v>13181</v>
      </c>
    </row>
    <row r="265" spans="1:34" s="133" customFormat="1" ht="28.5">
      <c r="A265" s="33" t="s">
        <v>12555</v>
      </c>
      <c r="B265" s="32" t="s">
        <v>13705</v>
      </c>
      <c r="C265" s="33" t="s">
        <v>12543</v>
      </c>
      <c r="D265" s="33" t="s">
        <v>13706</v>
      </c>
      <c r="E265" s="33" t="s">
        <v>12447</v>
      </c>
      <c r="F265" s="35" t="s">
        <v>422</v>
      </c>
      <c r="G265" s="36" t="s">
        <v>13131</v>
      </c>
      <c r="H265" s="117">
        <v>2</v>
      </c>
      <c r="I265" s="36" t="s">
        <v>12346</v>
      </c>
      <c r="J265" s="36" t="s">
        <v>12346</v>
      </c>
      <c r="K265" s="36" t="s">
        <v>12346</v>
      </c>
      <c r="L265" s="33" t="e">
        <v>#N/A</v>
      </c>
      <c r="M265" s="174">
        <v>0.27319086935404524</v>
      </c>
      <c r="N265" s="174">
        <v>5.1301635796578093</v>
      </c>
      <c r="O265" s="174">
        <v>4.3993050927321864</v>
      </c>
      <c r="P265" s="174">
        <v>-1.5184818229052266</v>
      </c>
      <c r="Q265" s="175">
        <v>6.7381416504223912</v>
      </c>
      <c r="R265" s="175">
        <v>3.5385132862429947</v>
      </c>
      <c r="S265" s="33">
        <v>4.4720584105589989</v>
      </c>
      <c r="T265" s="33">
        <v>-4.6082319157663036</v>
      </c>
      <c r="U265" s="33">
        <v>-27.231044509058389</v>
      </c>
      <c r="V265" s="32">
        <v>3.9974531514605496</v>
      </c>
      <c r="W265" s="32">
        <v>6.824833355026561</v>
      </c>
      <c r="X265" s="33">
        <v>-0.15040000000000001</v>
      </c>
      <c r="Y265" s="33">
        <v>-0.68657849999999998</v>
      </c>
      <c r="Z265" s="141">
        <v>41411</v>
      </c>
      <c r="AA265" s="33">
        <v>39.574837420000001</v>
      </c>
      <c r="AB265" s="33" t="s">
        <v>12447</v>
      </c>
      <c r="AC265" s="33" t="s">
        <v>13169</v>
      </c>
      <c r="AD265" s="126" t="s">
        <v>8237</v>
      </c>
      <c r="AE265" s="126" t="s">
        <v>13170</v>
      </c>
      <c r="AF265" s="126" t="s">
        <v>13175</v>
      </c>
      <c r="AG265" s="33" t="s">
        <v>13172</v>
      </c>
      <c r="AH265" s="33" t="s">
        <v>13172</v>
      </c>
    </row>
    <row r="266" spans="1:34" s="133" customFormat="1" ht="28.5">
      <c r="A266" s="40" t="s">
        <v>12555</v>
      </c>
      <c r="B266" s="39" t="s">
        <v>13707</v>
      </c>
      <c r="C266" s="39" t="s">
        <v>12545</v>
      </c>
      <c r="D266" s="40" t="s">
        <v>13708</v>
      </c>
      <c r="E266" s="40" t="s">
        <v>12447</v>
      </c>
      <c r="F266" s="41" t="s">
        <v>117</v>
      </c>
      <c r="G266" s="40" t="s">
        <v>50</v>
      </c>
      <c r="H266" s="42">
        <v>3</v>
      </c>
      <c r="I266" s="40" t="s">
        <v>12346</v>
      </c>
      <c r="J266" s="40" t="s">
        <v>12346</v>
      </c>
      <c r="K266" s="42" t="s">
        <v>12346</v>
      </c>
      <c r="L266" s="40" t="e">
        <v>#N/A</v>
      </c>
      <c r="M266" s="40">
        <v>8.9829095456439578</v>
      </c>
      <c r="N266" s="40">
        <v>33.583690987124307</v>
      </c>
      <c r="O266" s="40">
        <v>22.677706651874232</v>
      </c>
      <c r="P266" s="40">
        <v>12.707252915642941</v>
      </c>
      <c r="Q266" s="153">
        <v>15.539153387427774</v>
      </c>
      <c r="R266" s="153">
        <v>27.344090710858971</v>
      </c>
      <c r="S266" s="40">
        <v>38.218609770552845</v>
      </c>
      <c r="T266" s="40">
        <v>-26.607466641870804</v>
      </c>
      <c r="U266" s="40">
        <v>-35.620933847659707</v>
      </c>
      <c r="V266" s="40">
        <v>18.689868118095589</v>
      </c>
      <c r="W266" s="40">
        <v>20.739406637292525</v>
      </c>
      <c r="X266" s="40">
        <v>1.006337</v>
      </c>
      <c r="Y266" s="40">
        <v>0.4556268</v>
      </c>
      <c r="Z266" s="142">
        <v>41411</v>
      </c>
      <c r="AA266" s="40">
        <v>1767.61200734</v>
      </c>
      <c r="AB266" s="40" t="s">
        <v>12447</v>
      </c>
      <c r="AC266" s="40" t="s">
        <v>13169</v>
      </c>
      <c r="AD266" s="42" t="s">
        <v>8237</v>
      </c>
      <c r="AE266" s="42" t="s">
        <v>13170</v>
      </c>
      <c r="AF266" s="42" t="s">
        <v>13175</v>
      </c>
      <c r="AG266" s="42" t="s">
        <v>13172</v>
      </c>
      <c r="AH266" s="42" t="s">
        <v>13172</v>
      </c>
    </row>
    <row r="267" spans="1:34" s="133" customFormat="1" ht="28.5">
      <c r="A267" s="33" t="s">
        <v>12826</v>
      </c>
      <c r="B267" s="32" t="s">
        <v>13709</v>
      </c>
      <c r="C267" s="33" t="s">
        <v>12557</v>
      </c>
      <c r="D267" s="33" t="s">
        <v>13710</v>
      </c>
      <c r="E267" s="33" t="s">
        <v>12447</v>
      </c>
      <c r="F267" s="35" t="s">
        <v>117</v>
      </c>
      <c r="G267" s="36" t="s">
        <v>50</v>
      </c>
      <c r="H267" s="117">
        <v>4</v>
      </c>
      <c r="I267" s="36" t="s">
        <v>12346</v>
      </c>
      <c r="J267" s="36" t="s">
        <v>12346</v>
      </c>
      <c r="K267" s="36" t="s">
        <v>12346</v>
      </c>
      <c r="L267" s="33">
        <v>1.8649061535344786E-5</v>
      </c>
      <c r="M267" s="151">
        <v>3.3258825342994625</v>
      </c>
      <c r="N267" s="151">
        <v>18.624647419298988</v>
      </c>
      <c r="O267" s="151">
        <v>19.447308357349957</v>
      </c>
      <c r="P267" s="151">
        <v>11.366466188414947</v>
      </c>
      <c r="Q267" s="152">
        <v>9.7100295751994636</v>
      </c>
      <c r="R267" s="152">
        <v>27.532312471142294</v>
      </c>
      <c r="S267" s="33">
        <v>30.64188013029694</v>
      </c>
      <c r="T267" s="33">
        <v>-19.177100459508434</v>
      </c>
      <c r="U267" s="33">
        <v>-24.363480056591424</v>
      </c>
      <c r="V267" s="32">
        <v>13.666985318792266</v>
      </c>
      <c r="W267" s="32">
        <v>14.980834990221648</v>
      </c>
      <c r="X267" s="33">
        <v>1.179554</v>
      </c>
      <c r="Y267" s="33">
        <v>0.56699169999999999</v>
      </c>
      <c r="Z267" s="141">
        <v>32463</v>
      </c>
      <c r="AA267" s="33">
        <v>8237.0402883200004</v>
      </c>
      <c r="AB267" s="33" t="s">
        <v>12447</v>
      </c>
      <c r="AC267" s="33" t="s">
        <v>13169</v>
      </c>
      <c r="AD267" s="126" t="s">
        <v>8237</v>
      </c>
      <c r="AE267" s="126" t="s">
        <v>13170</v>
      </c>
      <c r="AF267" s="126" t="s">
        <v>13228</v>
      </c>
      <c r="AG267" s="33" t="s">
        <v>13172</v>
      </c>
      <c r="AH267" s="33" t="s">
        <v>13172</v>
      </c>
    </row>
    <row r="268" spans="1:34" s="133" customFormat="1" ht="28.5">
      <c r="A268" s="40" t="s">
        <v>12826</v>
      </c>
      <c r="B268" s="39" t="s">
        <v>13711</v>
      </c>
      <c r="C268" s="39" t="s">
        <v>12558</v>
      </c>
      <c r="D268" s="40" t="s">
        <v>13712</v>
      </c>
      <c r="E268" s="40" t="s">
        <v>12450</v>
      </c>
      <c r="F268" s="41" t="s">
        <v>381</v>
      </c>
      <c r="G268" s="40" t="s">
        <v>12552</v>
      </c>
      <c r="H268" s="42">
        <v>3</v>
      </c>
      <c r="I268" s="40" t="s">
        <v>12346</v>
      </c>
      <c r="J268" s="40" t="s">
        <v>12346</v>
      </c>
      <c r="K268" s="42" t="s">
        <v>12346</v>
      </c>
      <c r="L268" s="40">
        <v>3.7014315472363453E-2</v>
      </c>
      <c r="M268" s="40">
        <v>1.5470024994870935</v>
      </c>
      <c r="N268" s="40">
        <v>20.07586655114142</v>
      </c>
      <c r="O268" s="40">
        <v>11.18485592356091</v>
      </c>
      <c r="P268" s="40">
        <v>2.9364041967956611</v>
      </c>
      <c r="Q268" s="153">
        <v>18.144252420298557</v>
      </c>
      <c r="R268" s="153">
        <v>5.8571873198779212</v>
      </c>
      <c r="S268" s="40">
        <v>4.2221132330368283</v>
      </c>
      <c r="T268" s="40">
        <v>-9.7909352745748528</v>
      </c>
      <c r="U268" s="40">
        <v>-25.134106670748036</v>
      </c>
      <c r="V268" s="40">
        <v>8.4761503913640102</v>
      </c>
      <c r="W268" s="40">
        <v>10.193661656456769</v>
      </c>
      <c r="X268" s="40">
        <v>0.73670990000000003</v>
      </c>
      <c r="Y268" s="40">
        <v>5.0547170000000002E-2</v>
      </c>
      <c r="Z268" s="142">
        <v>41554</v>
      </c>
      <c r="AA268" s="40">
        <v>1620.04291573</v>
      </c>
      <c r="AB268" s="40" t="s">
        <v>12447</v>
      </c>
      <c r="AC268" s="40" t="s">
        <v>13169</v>
      </c>
      <c r="AD268" s="42" t="s">
        <v>8237</v>
      </c>
      <c r="AE268" s="42" t="s">
        <v>13170</v>
      </c>
      <c r="AF268" s="42" t="s">
        <v>13541</v>
      </c>
      <c r="AG268" s="42" t="s">
        <v>13172</v>
      </c>
      <c r="AH268" s="42" t="s">
        <v>13172</v>
      </c>
    </row>
    <row r="269" spans="1:34" s="133" customFormat="1" ht="28.5">
      <c r="A269" s="33" t="s">
        <v>12826</v>
      </c>
      <c r="B269" s="32" t="s">
        <v>13713</v>
      </c>
      <c r="C269" s="33" t="s">
        <v>12559</v>
      </c>
      <c r="D269" s="33" t="s">
        <v>13714</v>
      </c>
      <c r="E269" s="33" t="s">
        <v>12448</v>
      </c>
      <c r="F269" s="35" t="s">
        <v>381</v>
      </c>
      <c r="G269" s="36" t="s">
        <v>12552</v>
      </c>
      <c r="H269" s="117">
        <v>3</v>
      </c>
      <c r="I269" s="36" t="s">
        <v>12346</v>
      </c>
      <c r="J269" s="36" t="s">
        <v>12346</v>
      </c>
      <c r="K269" s="36" t="s">
        <v>12346</v>
      </c>
      <c r="L269" s="33">
        <v>3.8909091461788524E-2</v>
      </c>
      <c r="M269" s="151">
        <v>1.5415455505282338</v>
      </c>
      <c r="N269" s="151">
        <v>21.062609746925421</v>
      </c>
      <c r="O269" s="151">
        <v>12.695438565082839</v>
      </c>
      <c r="P269" s="151">
        <v>4.5788825726500004</v>
      </c>
      <c r="Q269" s="152">
        <v>19.311892462121815</v>
      </c>
      <c r="R269" s="152">
        <v>6.7073880329673763</v>
      </c>
      <c r="S269" s="33">
        <v>6.3577151790301434</v>
      </c>
      <c r="T269" s="33">
        <v>-9.2135860813583275</v>
      </c>
      <c r="U269" s="33">
        <v>-22.958083694923015</v>
      </c>
      <c r="V269" s="32">
        <v>8.3353243924011586</v>
      </c>
      <c r="W269" s="32">
        <v>10.006139068841415</v>
      </c>
      <c r="X269" s="33">
        <v>0.9433262</v>
      </c>
      <c r="Y269" s="33">
        <v>0.2258067</v>
      </c>
      <c r="Z269" s="141">
        <v>41054</v>
      </c>
      <c r="AA269" s="33">
        <v>1620.04291573</v>
      </c>
      <c r="AB269" s="33" t="s">
        <v>12447</v>
      </c>
      <c r="AC269" s="33" t="s">
        <v>13169</v>
      </c>
      <c r="AD269" s="126" t="s">
        <v>8237</v>
      </c>
      <c r="AE269" s="126" t="s">
        <v>13170</v>
      </c>
      <c r="AF269" s="126" t="s">
        <v>13203</v>
      </c>
      <c r="AG269" s="33" t="s">
        <v>13172</v>
      </c>
      <c r="AH269" s="33" t="s">
        <v>13172</v>
      </c>
    </row>
    <row r="270" spans="1:34" s="133" customFormat="1" ht="28.5">
      <c r="A270" s="40" t="s">
        <v>12826</v>
      </c>
      <c r="B270" s="39" t="s">
        <v>13715</v>
      </c>
      <c r="C270" s="39" t="s">
        <v>12560</v>
      </c>
      <c r="D270" s="40" t="s">
        <v>13716</v>
      </c>
      <c r="E270" s="40" t="s">
        <v>12447</v>
      </c>
      <c r="F270" s="41" t="s">
        <v>381</v>
      </c>
      <c r="G270" s="40" t="s">
        <v>12552</v>
      </c>
      <c r="H270" s="42">
        <v>3</v>
      </c>
      <c r="I270" s="40" t="s">
        <v>12346</v>
      </c>
      <c r="J270" s="40" t="s">
        <v>12346</v>
      </c>
      <c r="K270" s="42" t="s">
        <v>12346</v>
      </c>
      <c r="L270" s="40">
        <v>3.9135752723404596E-2</v>
      </c>
      <c r="M270" s="40">
        <v>1.610011823825519</v>
      </c>
      <c r="N270" s="40">
        <v>21.175608664895719</v>
      </c>
      <c r="O270" s="40">
        <v>12.673570235771381</v>
      </c>
      <c r="P270" s="40">
        <v>4.4004482159383018</v>
      </c>
      <c r="Q270" s="153">
        <v>19.232601080805047</v>
      </c>
      <c r="R270" s="153">
        <v>7.3860736218422263</v>
      </c>
      <c r="S270" s="40">
        <v>6.3282968681938057</v>
      </c>
      <c r="T270" s="40">
        <v>-9.111033865132157</v>
      </c>
      <c r="U270" s="40">
        <v>-23.813012086714945</v>
      </c>
      <c r="V270" s="40">
        <v>8.4449964867513057</v>
      </c>
      <c r="W270" s="40">
        <v>10.182348844213413</v>
      </c>
      <c r="X270" s="40">
        <v>0.83889000000000002</v>
      </c>
      <c r="Y270" s="40">
        <v>0.13706869999999999</v>
      </c>
      <c r="Z270" s="142">
        <v>41054</v>
      </c>
      <c r="AA270" s="40">
        <v>1620.04291573</v>
      </c>
      <c r="AB270" s="40" t="s">
        <v>12447</v>
      </c>
      <c r="AC270" s="40" t="s">
        <v>13169</v>
      </c>
      <c r="AD270" s="42" t="s">
        <v>8237</v>
      </c>
      <c r="AE270" s="42" t="s">
        <v>13170</v>
      </c>
      <c r="AF270" s="42" t="s">
        <v>13228</v>
      </c>
      <c r="AG270" s="42" t="s">
        <v>13172</v>
      </c>
      <c r="AH270" s="42" t="s">
        <v>13172</v>
      </c>
    </row>
    <row r="271" spans="1:34" s="133" customFormat="1" ht="28.5">
      <c r="A271" s="33" t="s">
        <v>12826</v>
      </c>
      <c r="B271" s="32" t="s">
        <v>13717</v>
      </c>
      <c r="C271" s="33" t="s">
        <v>12561</v>
      </c>
      <c r="D271" s="33" t="s">
        <v>13718</v>
      </c>
      <c r="E271" s="33" t="s">
        <v>12447</v>
      </c>
      <c r="F271" s="35" t="s">
        <v>381</v>
      </c>
      <c r="G271" s="36" t="s">
        <v>12552</v>
      </c>
      <c r="H271" s="117">
        <v>3</v>
      </c>
      <c r="I271" s="36" t="s">
        <v>12346</v>
      </c>
      <c r="J271" s="36" t="s">
        <v>12346</v>
      </c>
      <c r="K271" s="36" t="s">
        <v>12346</v>
      </c>
      <c r="L271" s="33">
        <v>2.0870909620824163E-2</v>
      </c>
      <c r="M271" s="174">
        <v>1.6234616391725742</v>
      </c>
      <c r="N271" s="174">
        <v>21.165305518491849</v>
      </c>
      <c r="O271" s="174">
        <v>12.665708961663235</v>
      </c>
      <c r="P271" s="174">
        <v>4.3890597197378867</v>
      </c>
      <c r="Q271" s="175">
        <v>19.238261494867981</v>
      </c>
      <c r="R271" s="175">
        <v>7.3558502575370222</v>
      </c>
      <c r="S271" s="33">
        <v>6.3260054061373694</v>
      </c>
      <c r="T271" s="33">
        <v>-9.1020910209101746</v>
      </c>
      <c r="U271" s="33">
        <v>-23.825699676916969</v>
      </c>
      <c r="V271" s="32">
        <v>8.4432986900070226</v>
      </c>
      <c r="W271" s="32">
        <v>10.182018863945348</v>
      </c>
      <c r="X271" s="33">
        <v>0.83772009999999997</v>
      </c>
      <c r="Y271" s="33">
        <v>0.13577649999999999</v>
      </c>
      <c r="Z271" s="141">
        <v>37057</v>
      </c>
      <c r="AA271" s="33">
        <v>1620.04291573</v>
      </c>
      <c r="AB271" s="33" t="s">
        <v>12447</v>
      </c>
      <c r="AC271" s="33" t="s">
        <v>13169</v>
      </c>
      <c r="AD271" s="126" t="s">
        <v>8237</v>
      </c>
      <c r="AE271" s="126" t="s">
        <v>13170</v>
      </c>
      <c r="AF271" s="126" t="s">
        <v>13228</v>
      </c>
      <c r="AG271" s="33" t="s">
        <v>13172</v>
      </c>
      <c r="AH271" s="33" t="s">
        <v>13172</v>
      </c>
    </row>
    <row r="272" spans="1:34" s="133" customFormat="1" ht="28.5">
      <c r="A272" s="40" t="s">
        <v>12826</v>
      </c>
      <c r="B272" s="39" t="s">
        <v>13719</v>
      </c>
      <c r="C272" s="39" t="s">
        <v>12562</v>
      </c>
      <c r="D272" s="40" t="s">
        <v>13720</v>
      </c>
      <c r="E272" s="40" t="s">
        <v>12447</v>
      </c>
      <c r="F272" s="41" t="s">
        <v>117</v>
      </c>
      <c r="G272" s="40" t="s">
        <v>52</v>
      </c>
      <c r="H272" s="42">
        <v>4</v>
      </c>
      <c r="I272" s="40" t="s">
        <v>12346</v>
      </c>
      <c r="J272" s="40" t="s">
        <v>12346</v>
      </c>
      <c r="K272" s="42" t="s">
        <v>12346</v>
      </c>
      <c r="L272" s="40">
        <v>3.8012844626471322E-3</v>
      </c>
      <c r="M272" s="40">
        <v>-0.84481414088894979</v>
      </c>
      <c r="N272" s="40">
        <v>14.577468275132421</v>
      </c>
      <c r="O272" s="40">
        <v>6.9527277544011223</v>
      </c>
      <c r="P272" s="40">
        <v>-9.8360575601958544</v>
      </c>
      <c r="Q272" s="153">
        <v>30.070182055574925</v>
      </c>
      <c r="R272" s="153">
        <v>10.52277414803906</v>
      </c>
      <c r="S272" s="40">
        <v>-24.770015810710799</v>
      </c>
      <c r="T272" s="40">
        <v>-30.02303996813356</v>
      </c>
      <c r="U272" s="40">
        <v>-62.791740778785353</v>
      </c>
      <c r="V272" s="40">
        <v>25.612464862886331</v>
      </c>
      <c r="W272" s="40">
        <v>28.555678881418689</v>
      </c>
      <c r="X272" s="40">
        <v>0.1042742</v>
      </c>
      <c r="Y272" s="40">
        <v>-0.32613710000000001</v>
      </c>
      <c r="Z272" s="142">
        <v>34519</v>
      </c>
      <c r="AA272" s="40">
        <v>3188.5915959200001</v>
      </c>
      <c r="AB272" s="40" t="s">
        <v>12447</v>
      </c>
      <c r="AC272" s="40" t="s">
        <v>13169</v>
      </c>
      <c r="AD272" s="42" t="s">
        <v>8237</v>
      </c>
      <c r="AE272" s="42" t="s">
        <v>13170</v>
      </c>
      <c r="AF272" s="42" t="s">
        <v>13228</v>
      </c>
      <c r="AG272" s="42" t="s">
        <v>13172</v>
      </c>
      <c r="AH272" s="42" t="s">
        <v>13172</v>
      </c>
    </row>
    <row r="273" spans="1:34" s="133" customFormat="1" ht="28.5">
      <c r="A273" s="33" t="s">
        <v>12826</v>
      </c>
      <c r="B273" s="32" t="s">
        <v>13721</v>
      </c>
      <c r="C273" s="33" t="s">
        <v>12563</v>
      </c>
      <c r="D273" s="33" t="s">
        <v>13722</v>
      </c>
      <c r="E273" s="33" t="s">
        <v>12447</v>
      </c>
      <c r="F273" s="35" t="s">
        <v>422</v>
      </c>
      <c r="G273" s="36" t="s">
        <v>13140</v>
      </c>
      <c r="H273" s="117">
        <v>3</v>
      </c>
      <c r="I273" s="36" t="s">
        <v>12346</v>
      </c>
      <c r="J273" s="36" t="s">
        <v>12346</v>
      </c>
      <c r="K273" s="36" t="s">
        <v>12346</v>
      </c>
      <c r="L273" s="33">
        <v>6.1961962609319715E-2</v>
      </c>
      <c r="M273" s="151">
        <v>0.47761194029853904</v>
      </c>
      <c r="N273" s="151">
        <v>14.014721667788921</v>
      </c>
      <c r="O273" s="151">
        <v>10.85753161436449</v>
      </c>
      <c r="P273" s="151">
        <v>1.446227346608242</v>
      </c>
      <c r="Q273" s="152">
        <v>13.817049689469574</v>
      </c>
      <c r="R273" s="152">
        <v>7.2607294783938459</v>
      </c>
      <c r="S273" s="33">
        <v>8.9960760968037725</v>
      </c>
      <c r="T273" s="33">
        <v>-7.6551713761131568</v>
      </c>
      <c r="U273" s="33">
        <v>-31.420343757509606</v>
      </c>
      <c r="V273" s="32">
        <v>7.4101356363024147</v>
      </c>
      <c r="W273" s="32">
        <v>10.177358788372038</v>
      </c>
      <c r="X273" s="33">
        <v>0.77267059999999999</v>
      </c>
      <c r="Y273" s="33">
        <v>-0.1343693</v>
      </c>
      <c r="Z273" s="141">
        <v>40231</v>
      </c>
      <c r="AA273" s="33">
        <v>1727.5444899900001</v>
      </c>
      <c r="AB273" s="33" t="s">
        <v>12447</v>
      </c>
      <c r="AC273" s="33" t="s">
        <v>13169</v>
      </c>
      <c r="AD273" s="126" t="s">
        <v>8237</v>
      </c>
      <c r="AE273" s="126" t="s">
        <v>13170</v>
      </c>
      <c r="AF273" s="126" t="s">
        <v>13228</v>
      </c>
      <c r="AG273" s="33" t="s">
        <v>13172</v>
      </c>
      <c r="AH273" s="33" t="s">
        <v>13172</v>
      </c>
    </row>
    <row r="274" spans="1:34" s="133" customFormat="1" ht="42.75">
      <c r="A274" s="40" t="s">
        <v>12826</v>
      </c>
      <c r="B274" s="39" t="s">
        <v>13723</v>
      </c>
      <c r="C274" s="39" t="s">
        <v>12564</v>
      </c>
      <c r="D274" s="40" t="s">
        <v>13724</v>
      </c>
      <c r="E274" s="40" t="s">
        <v>12447</v>
      </c>
      <c r="F274" s="41" t="s">
        <v>117</v>
      </c>
      <c r="G274" s="40" t="s">
        <v>56</v>
      </c>
      <c r="H274" s="42">
        <v>4</v>
      </c>
      <c r="I274" s="40" t="s">
        <v>12346</v>
      </c>
      <c r="J274" s="40" t="s">
        <v>12346</v>
      </c>
      <c r="K274" s="42" t="s">
        <v>12346</v>
      </c>
      <c r="L274" s="40">
        <v>3.3444816660218868E-3</v>
      </c>
      <c r="M274" s="40">
        <v>9.5412551768079279</v>
      </c>
      <c r="N274" s="40">
        <v>61.196371001036141</v>
      </c>
      <c r="O274" s="40">
        <v>22.669786201328932</v>
      </c>
      <c r="P274" s="40">
        <v>4.0090179602713105</v>
      </c>
      <c r="Q274" s="153">
        <v>35.464214091413318</v>
      </c>
      <c r="R274" s="153">
        <v>2.287855880667955</v>
      </c>
      <c r="S274" s="40">
        <v>4.6432600651536315</v>
      </c>
      <c r="T274" s="40">
        <v>-17.723577235772304</v>
      </c>
      <c r="U274" s="40">
        <v>-45.146455369866111</v>
      </c>
      <c r="V274" s="40">
        <v>18.086642617327144</v>
      </c>
      <c r="W274" s="40">
        <v>19.432422929531214</v>
      </c>
      <c r="X274" s="40">
        <v>0.89942160000000004</v>
      </c>
      <c r="Y274" s="40">
        <v>4.0061979999999997E-2</v>
      </c>
      <c r="Z274" s="142">
        <v>34437</v>
      </c>
      <c r="AA274" s="40">
        <v>5563.7599864499998</v>
      </c>
      <c r="AB274" s="40" t="s">
        <v>12447</v>
      </c>
      <c r="AC274" s="40" t="s">
        <v>13169</v>
      </c>
      <c r="AD274" s="42" t="s">
        <v>8237</v>
      </c>
      <c r="AE274" s="42" t="s">
        <v>13170</v>
      </c>
      <c r="AF274" s="42" t="s">
        <v>13228</v>
      </c>
      <c r="AG274" s="42" t="s">
        <v>13172</v>
      </c>
      <c r="AH274" s="42" t="s">
        <v>13172</v>
      </c>
    </row>
    <row r="275" spans="1:34" s="133" customFormat="1" ht="42.75">
      <c r="A275" s="33" t="s">
        <v>12826</v>
      </c>
      <c r="B275" s="32" t="s">
        <v>13725</v>
      </c>
      <c r="C275" s="33" t="s">
        <v>12565</v>
      </c>
      <c r="D275" s="33" t="s">
        <v>13726</v>
      </c>
      <c r="E275" s="33" t="s">
        <v>12447</v>
      </c>
      <c r="F275" s="35" t="s">
        <v>117</v>
      </c>
      <c r="G275" s="36" t="s">
        <v>56</v>
      </c>
      <c r="H275" s="117">
        <v>4</v>
      </c>
      <c r="I275" s="36" t="s">
        <v>12346</v>
      </c>
      <c r="J275" s="36" t="s">
        <v>12346</v>
      </c>
      <c r="K275" s="36" t="s">
        <v>12346</v>
      </c>
      <c r="L275" s="33" t="e">
        <v>#N/A</v>
      </c>
      <c r="M275" s="174">
        <v>7.1810977152011013</v>
      </c>
      <c r="N275" s="174">
        <v>60.428431712780139</v>
      </c>
      <c r="O275" s="174">
        <v>23.518823066612594</v>
      </c>
      <c r="P275" s="174">
        <v>4.5972982161807119</v>
      </c>
      <c r="Q275" s="175">
        <v>35.809412089428783</v>
      </c>
      <c r="R275" s="175">
        <v>4.3303699455119027</v>
      </c>
      <c r="S275" s="33">
        <v>5.1878153616146561</v>
      </c>
      <c r="T275" s="33">
        <v>-16.17346457435762</v>
      </c>
      <c r="U275" s="33">
        <v>-43.513329109605749</v>
      </c>
      <c r="V275" s="32">
        <v>17.897626870051404</v>
      </c>
      <c r="W275" s="32">
        <v>19.495604103998694</v>
      </c>
      <c r="X275" s="33">
        <v>0.97630550000000005</v>
      </c>
      <c r="Y275" s="33">
        <v>8.2868499999999998E-2</v>
      </c>
      <c r="Z275" s="141">
        <v>33085</v>
      </c>
      <c r="AA275" s="33">
        <v>2210.7303705700001</v>
      </c>
      <c r="AB275" s="33" t="s">
        <v>12447</v>
      </c>
      <c r="AC275" s="33" t="s">
        <v>13169</v>
      </c>
      <c r="AD275" s="126" t="s">
        <v>8237</v>
      </c>
      <c r="AE275" s="126" t="s">
        <v>13170</v>
      </c>
      <c r="AF275" s="126" t="s">
        <v>13228</v>
      </c>
      <c r="AG275" s="33" t="s">
        <v>13172</v>
      </c>
      <c r="AH275" s="33" t="s">
        <v>13172</v>
      </c>
    </row>
    <row r="276" spans="1:34" s="133" customFormat="1" ht="42.75">
      <c r="A276" s="40" t="s">
        <v>12826</v>
      </c>
      <c r="B276" s="39" t="s">
        <v>13727</v>
      </c>
      <c r="C276" s="39" t="s">
        <v>12569</v>
      </c>
      <c r="D276" s="40" t="s">
        <v>13728</v>
      </c>
      <c r="E276" s="40" t="s">
        <v>12450</v>
      </c>
      <c r="F276" s="41" t="s">
        <v>422</v>
      </c>
      <c r="G276" s="40" t="s">
        <v>13135</v>
      </c>
      <c r="H276" s="42">
        <v>3</v>
      </c>
      <c r="I276" s="40" t="s">
        <v>12346</v>
      </c>
      <c r="J276" s="40" t="s">
        <v>12346</v>
      </c>
      <c r="K276" s="42" t="s">
        <v>12346</v>
      </c>
      <c r="L276" s="40">
        <v>5.9691011340598038E-2</v>
      </c>
      <c r="M276" s="40">
        <v>0.13986013986011514</v>
      </c>
      <c r="N276" s="40">
        <v>6.8580782513488536</v>
      </c>
      <c r="O276" s="40">
        <v>8.0826709874344473</v>
      </c>
      <c r="P276" s="40">
        <v>2.8910061145488442</v>
      </c>
      <c r="Q276" s="153">
        <v>7.7056910084276398</v>
      </c>
      <c r="R276" s="153">
        <v>7.9339311105852905</v>
      </c>
      <c r="S276" s="40">
        <v>8.0655400416336676</v>
      </c>
      <c r="T276" s="40">
        <v>-5.0826040337274119</v>
      </c>
      <c r="U276" s="40">
        <v>-14.810353131898369</v>
      </c>
      <c r="V276" s="40">
        <v>4.1284512936566751</v>
      </c>
      <c r="W276" s="40">
        <v>6.6103367915794005</v>
      </c>
      <c r="X276" s="40">
        <v>0.85540389999999999</v>
      </c>
      <c r="Y276" s="40">
        <v>3.5052920000000001E-2</v>
      </c>
      <c r="Z276" s="142">
        <v>41345</v>
      </c>
      <c r="AA276" s="40">
        <v>5619.7970327000003</v>
      </c>
      <c r="AB276" s="40" t="s">
        <v>12447</v>
      </c>
      <c r="AC276" s="40" t="s">
        <v>13169</v>
      </c>
      <c r="AD276" s="42" t="s">
        <v>8237</v>
      </c>
      <c r="AE276" s="42" t="s">
        <v>13170</v>
      </c>
      <c r="AF276" s="42" t="s">
        <v>13541</v>
      </c>
      <c r="AG276" s="42" t="s">
        <v>13172</v>
      </c>
      <c r="AH276" s="42" t="s">
        <v>13172</v>
      </c>
    </row>
    <row r="277" spans="1:34" s="133" customFormat="1" ht="42.75">
      <c r="A277" s="33" t="s">
        <v>12826</v>
      </c>
      <c r="B277" s="32" t="s">
        <v>13729</v>
      </c>
      <c r="C277" s="33" t="s">
        <v>12570</v>
      </c>
      <c r="D277" s="33" t="s">
        <v>13730</v>
      </c>
      <c r="E277" s="33" t="s">
        <v>12451</v>
      </c>
      <c r="F277" s="35" t="s">
        <v>422</v>
      </c>
      <c r="G277" s="36" t="s">
        <v>13135</v>
      </c>
      <c r="H277" s="117">
        <v>3</v>
      </c>
      <c r="I277" s="36" t="s">
        <v>12346</v>
      </c>
      <c r="J277" s="36" t="s">
        <v>12346</v>
      </c>
      <c r="K277" s="36" t="s">
        <v>12346</v>
      </c>
      <c r="L277" s="33">
        <v>4.486842154476204E-2</v>
      </c>
      <c r="M277" s="151">
        <v>-5.1666858984500408E-4</v>
      </c>
      <c r="N277" s="151">
        <v>5.3885256665408221</v>
      </c>
      <c r="O277" s="151">
        <v>7.5317574207347304</v>
      </c>
      <c r="P277" s="151">
        <v>2.8756513537644857</v>
      </c>
      <c r="Q277" s="152">
        <v>6.2608652925503439</v>
      </c>
      <c r="R277" s="152">
        <v>8.1462807377854052</v>
      </c>
      <c r="S277" s="33">
        <v>9.1687166792880692</v>
      </c>
      <c r="T277" s="33">
        <v>-4.933146331481808</v>
      </c>
      <c r="U277" s="33">
        <v>-14.186022492379314</v>
      </c>
      <c r="V277" s="32">
        <v>4.1712454592809385</v>
      </c>
      <c r="W277" s="32">
        <v>6.5283672183708088</v>
      </c>
      <c r="X277" s="33">
        <v>0.8326559</v>
      </c>
      <c r="Y277" s="33">
        <v>3.3582580000000001E-2</v>
      </c>
      <c r="Z277" s="141">
        <v>41352</v>
      </c>
      <c r="AA277" s="33">
        <v>5619.7970327000003</v>
      </c>
      <c r="AB277" s="33" t="s">
        <v>12447</v>
      </c>
      <c r="AC277" s="33" t="s">
        <v>13169</v>
      </c>
      <c r="AD277" s="126" t="s">
        <v>8237</v>
      </c>
      <c r="AE277" s="126" t="s">
        <v>13170</v>
      </c>
      <c r="AF277" s="126" t="s">
        <v>13198</v>
      </c>
      <c r="AG277" s="33" t="s">
        <v>13172</v>
      </c>
      <c r="AH277" s="33" t="s">
        <v>13172</v>
      </c>
    </row>
    <row r="278" spans="1:34" s="133" customFormat="1" ht="42.75">
      <c r="A278" s="40" t="s">
        <v>12826</v>
      </c>
      <c r="B278" s="39" t="s">
        <v>13731</v>
      </c>
      <c r="C278" s="39" t="s">
        <v>12571</v>
      </c>
      <c r="D278" s="40" t="s">
        <v>13732</v>
      </c>
      <c r="E278" s="40" t="s">
        <v>12447</v>
      </c>
      <c r="F278" s="41" t="s">
        <v>422</v>
      </c>
      <c r="G278" s="40" t="s">
        <v>13135</v>
      </c>
      <c r="H278" s="42">
        <v>3</v>
      </c>
      <c r="I278" s="40" t="s">
        <v>12346</v>
      </c>
      <c r="J278" s="40" t="s">
        <v>12346</v>
      </c>
      <c r="K278" s="42" t="s">
        <v>12346</v>
      </c>
      <c r="L278" s="40">
        <v>6.205752279495888E-2</v>
      </c>
      <c r="M278" s="40">
        <v>0.20099500179748819</v>
      </c>
      <c r="N278" s="40">
        <v>7.3276392776651988</v>
      </c>
      <c r="O278" s="40">
        <v>9.0456097139911318</v>
      </c>
      <c r="P278" s="40">
        <v>3.9540698190161372</v>
      </c>
      <c r="Q278" s="153">
        <v>8.3146830483284528</v>
      </c>
      <c r="R278" s="153">
        <v>9.0878626028406018</v>
      </c>
      <c r="S278" s="40">
        <v>9.9893334042779003</v>
      </c>
      <c r="T278" s="40">
        <v>-4.8732453827211586</v>
      </c>
      <c r="U278" s="40">
        <v>-13.757795239481252</v>
      </c>
      <c r="V278" s="40">
        <v>4.1582206335286589</v>
      </c>
      <c r="W278" s="40">
        <v>6.5324217281458274</v>
      </c>
      <c r="X278" s="40">
        <v>0.9475827</v>
      </c>
      <c r="Y278" s="40">
        <v>0.11239490000000001</v>
      </c>
      <c r="Z278" s="142">
        <v>39708</v>
      </c>
      <c r="AA278" s="40">
        <v>5619.7970327000003</v>
      </c>
      <c r="AB278" s="40" t="s">
        <v>12447</v>
      </c>
      <c r="AC278" s="40" t="s">
        <v>13169</v>
      </c>
      <c r="AD278" s="42" t="s">
        <v>8237</v>
      </c>
      <c r="AE278" s="42" t="s">
        <v>13170</v>
      </c>
      <c r="AF278" s="42" t="s">
        <v>13228</v>
      </c>
      <c r="AG278" s="42" t="s">
        <v>13172</v>
      </c>
      <c r="AH278" s="42" t="s">
        <v>13172</v>
      </c>
    </row>
    <row r="279" spans="1:34" s="133" customFormat="1" ht="28.5">
      <c r="A279" s="33" t="s">
        <v>12826</v>
      </c>
      <c r="B279" s="32" t="s">
        <v>13733</v>
      </c>
      <c r="C279" s="33" t="s">
        <v>12573</v>
      </c>
      <c r="D279" s="33" t="s">
        <v>13734</v>
      </c>
      <c r="E279" s="33" t="s">
        <v>12447</v>
      </c>
      <c r="F279" s="35" t="s">
        <v>117</v>
      </c>
      <c r="G279" s="36" t="s">
        <v>12433</v>
      </c>
      <c r="H279" s="117">
        <v>4</v>
      </c>
      <c r="I279" s="36" t="s">
        <v>12346</v>
      </c>
      <c r="J279" s="36" t="s">
        <v>12346</v>
      </c>
      <c r="K279" s="36" t="s">
        <v>12346</v>
      </c>
      <c r="L279" s="33">
        <v>2.7499999850988388E-3</v>
      </c>
      <c r="M279" s="151">
        <v>2.2364217252396346</v>
      </c>
      <c r="N279" s="151">
        <v>49.380565538518837</v>
      </c>
      <c r="O279" s="151">
        <v>18.515505998794414</v>
      </c>
      <c r="P279" s="151">
        <v>-1.0234804465783842</v>
      </c>
      <c r="Q279" s="152">
        <v>35.375104794754805</v>
      </c>
      <c r="R279" s="152">
        <v>14.056260354270078</v>
      </c>
      <c r="S279" s="33">
        <v>-11.645463983003623</v>
      </c>
      <c r="T279" s="33">
        <v>-23.575976596110959</v>
      </c>
      <c r="U279" s="33">
        <v>-55.386354833815531</v>
      </c>
      <c r="V279" s="32">
        <v>21.26595721583568</v>
      </c>
      <c r="W279" s="32">
        <v>25.041536016466679</v>
      </c>
      <c r="X279" s="33">
        <v>0.6480707</v>
      </c>
      <c r="Y279" s="33">
        <v>-6.8567429999999999E-2</v>
      </c>
      <c r="Z279" s="141">
        <v>37029</v>
      </c>
      <c r="AA279" s="33">
        <v>2089.2054013799998</v>
      </c>
      <c r="AB279" s="33" t="s">
        <v>12447</v>
      </c>
      <c r="AC279" s="33" t="s">
        <v>13169</v>
      </c>
      <c r="AD279" s="126" t="s">
        <v>8237</v>
      </c>
      <c r="AE279" s="126" t="s">
        <v>13170</v>
      </c>
      <c r="AF279" s="126" t="s">
        <v>13228</v>
      </c>
      <c r="AG279" s="33" t="s">
        <v>13172</v>
      </c>
      <c r="AH279" s="33" t="s">
        <v>13172</v>
      </c>
    </row>
    <row r="280" spans="1:34" s="133" customFormat="1" ht="28.5">
      <c r="A280" s="40" t="s">
        <v>12826</v>
      </c>
      <c r="B280" s="39" t="s">
        <v>13735</v>
      </c>
      <c r="C280" s="39" t="s">
        <v>12574</v>
      </c>
      <c r="D280" s="40" t="s">
        <v>13736</v>
      </c>
      <c r="E280" s="40" t="s">
        <v>12448</v>
      </c>
      <c r="F280" s="41" t="s">
        <v>422</v>
      </c>
      <c r="G280" s="40" t="s">
        <v>13129</v>
      </c>
      <c r="H280" s="42">
        <v>3</v>
      </c>
      <c r="I280" s="40" t="s">
        <v>12346</v>
      </c>
      <c r="J280" s="40" t="s">
        <v>12346</v>
      </c>
      <c r="K280" s="42" t="s">
        <v>12346</v>
      </c>
      <c r="L280" s="40">
        <v>6.201550248981446E-2</v>
      </c>
      <c r="M280" s="40">
        <v>0.12936610608020871</v>
      </c>
      <c r="N280" s="40">
        <v>4.4360950590148107</v>
      </c>
      <c r="O280" s="40">
        <v>5.8950732785855831</v>
      </c>
      <c r="P280" s="40">
        <v>1.8633407576833294</v>
      </c>
      <c r="Q280" s="153">
        <v>6.3132156158279384</v>
      </c>
      <c r="R280" s="153">
        <v>5.2325536880081902</v>
      </c>
      <c r="S280" s="40">
        <v>4.6618244602591563</v>
      </c>
      <c r="T280" s="40">
        <v>-2.4719573180755794</v>
      </c>
      <c r="U280" s="40">
        <v>-11.175170449149718</v>
      </c>
      <c r="V280" s="40">
        <v>2.688451606233992</v>
      </c>
      <c r="W280" s="40">
        <v>4.2773866549484678</v>
      </c>
      <c r="X280" s="40">
        <v>0.52376310000000004</v>
      </c>
      <c r="Y280" s="40">
        <v>-0.19607730000000001</v>
      </c>
      <c r="Z280" s="142">
        <v>41992</v>
      </c>
      <c r="AA280" s="40">
        <v>14193.616851659999</v>
      </c>
      <c r="AB280" s="40" t="s">
        <v>12447</v>
      </c>
      <c r="AC280" s="40" t="s">
        <v>13169</v>
      </c>
      <c r="AD280" s="42" t="s">
        <v>8237</v>
      </c>
      <c r="AE280" s="42" t="s">
        <v>13170</v>
      </c>
      <c r="AF280" s="42" t="s">
        <v>13203</v>
      </c>
      <c r="AG280" s="42" t="s">
        <v>13172</v>
      </c>
      <c r="AH280" s="42" t="s">
        <v>13172</v>
      </c>
    </row>
    <row r="281" spans="1:34" s="133" customFormat="1" ht="28.5">
      <c r="A281" s="33" t="s">
        <v>12826</v>
      </c>
      <c r="B281" s="32" t="s">
        <v>13737</v>
      </c>
      <c r="C281" s="33" t="s">
        <v>12575</v>
      </c>
      <c r="D281" s="33" t="s">
        <v>13738</v>
      </c>
      <c r="E281" s="33" t="s">
        <v>12447</v>
      </c>
      <c r="F281" s="35" t="s">
        <v>422</v>
      </c>
      <c r="G281" s="36" t="s">
        <v>13129</v>
      </c>
      <c r="H281" s="117">
        <v>3</v>
      </c>
      <c r="I281" s="36" t="s">
        <v>12346</v>
      </c>
      <c r="J281" s="36" t="s">
        <v>12346</v>
      </c>
      <c r="K281" s="36" t="s">
        <v>12346</v>
      </c>
      <c r="L281" s="33">
        <v>6.2745096636753456E-2</v>
      </c>
      <c r="M281" s="151">
        <v>0.13089005235604745</v>
      </c>
      <c r="N281" s="151">
        <v>4.6091457399630942</v>
      </c>
      <c r="O281" s="151">
        <v>5.9317473218698735</v>
      </c>
      <c r="P281" s="151">
        <v>1.6881131580265274</v>
      </c>
      <c r="Q281" s="152">
        <v>6.2225649820157214</v>
      </c>
      <c r="R281" s="152">
        <v>5.9584816897504167</v>
      </c>
      <c r="S281" s="33">
        <v>4.6240742807330593</v>
      </c>
      <c r="T281" s="33">
        <v>-2.5056573011244865</v>
      </c>
      <c r="U281" s="33">
        <v>-12.137228825326208</v>
      </c>
      <c r="V281" s="32">
        <v>2.6742597842373237</v>
      </c>
      <c r="W281" s="32">
        <v>4.2586842946353229</v>
      </c>
      <c r="X281" s="33">
        <v>0.2542142</v>
      </c>
      <c r="Y281" s="33">
        <v>-0.39781139999999998</v>
      </c>
      <c r="Z281" s="141">
        <v>41992</v>
      </c>
      <c r="AA281" s="33">
        <v>14193.616851659999</v>
      </c>
      <c r="AB281" s="33" t="s">
        <v>12447</v>
      </c>
      <c r="AC281" s="33" t="s">
        <v>13169</v>
      </c>
      <c r="AD281" s="126" t="s">
        <v>8237</v>
      </c>
      <c r="AE281" s="126" t="s">
        <v>13170</v>
      </c>
      <c r="AF281" s="126" t="s">
        <v>13228</v>
      </c>
      <c r="AG281" s="33" t="s">
        <v>13172</v>
      </c>
      <c r="AH281" s="33" t="s">
        <v>13172</v>
      </c>
    </row>
    <row r="282" spans="1:34" s="133" customFormat="1" ht="28.5">
      <c r="A282" s="40" t="s">
        <v>12826</v>
      </c>
      <c r="B282" s="39" t="s">
        <v>13739</v>
      </c>
      <c r="C282" s="39" t="s">
        <v>12577</v>
      </c>
      <c r="D282" s="40" t="s">
        <v>13740</v>
      </c>
      <c r="E282" s="40" t="s">
        <v>12447</v>
      </c>
      <c r="F282" s="41" t="s">
        <v>117</v>
      </c>
      <c r="G282" s="40" t="s">
        <v>57</v>
      </c>
      <c r="H282" s="42">
        <v>4</v>
      </c>
      <c r="I282" s="40" t="s">
        <v>12346</v>
      </c>
      <c r="J282" s="40" t="s">
        <v>12346</v>
      </c>
      <c r="K282" s="42" t="s">
        <v>12346</v>
      </c>
      <c r="L282" s="40">
        <v>2.7594183031801979E-2</v>
      </c>
      <c r="M282" s="40">
        <v>-3.3689924956091244</v>
      </c>
      <c r="N282" s="40">
        <v>31.565781677657935</v>
      </c>
      <c r="O282" s="40">
        <v>14.589918173020443</v>
      </c>
      <c r="P282" s="40">
        <v>8.0972827682044048</v>
      </c>
      <c r="Q282" s="153">
        <v>48.430521951375297</v>
      </c>
      <c r="R282" s="153">
        <v>-22.242253849105342</v>
      </c>
      <c r="S282" s="40">
        <v>37.554300409388496</v>
      </c>
      <c r="T282" s="40">
        <v>-23.281407069982773</v>
      </c>
      <c r="U282" s="40">
        <v>-30.460440667440068</v>
      </c>
      <c r="V282" s="40">
        <v>20.722356557202922</v>
      </c>
      <c r="W282" s="40">
        <v>22.36342182415806</v>
      </c>
      <c r="X282" s="40">
        <v>0.76750050000000003</v>
      </c>
      <c r="Y282" s="40">
        <v>0.4108618</v>
      </c>
      <c r="Z282" s="142">
        <v>33737</v>
      </c>
      <c r="AA282" s="40">
        <v>539.94140613000002</v>
      </c>
      <c r="AB282" s="40" t="s">
        <v>12447</v>
      </c>
      <c r="AC282" s="40" t="s">
        <v>13169</v>
      </c>
      <c r="AD282" s="42" t="s">
        <v>8237</v>
      </c>
      <c r="AE282" s="42" t="s">
        <v>13170</v>
      </c>
      <c r="AF282" s="42" t="s">
        <v>13228</v>
      </c>
      <c r="AG282" s="42" t="s">
        <v>13172</v>
      </c>
      <c r="AH282" s="42" t="s">
        <v>13172</v>
      </c>
    </row>
    <row r="283" spans="1:34" s="133" customFormat="1" ht="42.75">
      <c r="A283" s="33" t="s">
        <v>12753</v>
      </c>
      <c r="B283" s="32" t="s">
        <v>13741</v>
      </c>
      <c r="C283" s="33" t="s">
        <v>12604</v>
      </c>
      <c r="D283" s="33" t="s">
        <v>13742</v>
      </c>
      <c r="E283" s="33" t="s">
        <v>12447</v>
      </c>
      <c r="F283" s="35" t="s">
        <v>422</v>
      </c>
      <c r="G283" s="36" t="s">
        <v>13125</v>
      </c>
      <c r="H283" s="117">
        <v>3</v>
      </c>
      <c r="I283" s="36" t="s">
        <v>12551</v>
      </c>
      <c r="J283" s="36" t="s">
        <v>12551</v>
      </c>
      <c r="K283" s="36" t="s">
        <v>12346</v>
      </c>
      <c r="L283" s="33" t="e">
        <v>#N/A</v>
      </c>
      <c r="M283" s="151">
        <v>0.41639937015220951</v>
      </c>
      <c r="N283" s="151">
        <v>4.3166382929739067</v>
      </c>
      <c r="O283" s="151">
        <v>2.3720329176848853</v>
      </c>
      <c r="P283" s="151">
        <v>-1.4344254948277069</v>
      </c>
      <c r="Q283" s="152">
        <v>3.8257949111085487</v>
      </c>
      <c r="R283" s="152">
        <v>-0.15996593881139054</v>
      </c>
      <c r="S283" s="33">
        <v>3.3038465857337274</v>
      </c>
      <c r="T283" s="33">
        <v>-5.7671895994257261</v>
      </c>
      <c r="U283" s="33">
        <v>-23.121380143380321</v>
      </c>
      <c r="V283" s="32">
        <v>4.5039440886057243</v>
      </c>
      <c r="W283" s="32">
        <v>7.1245906105189727</v>
      </c>
      <c r="X283" s="33">
        <v>-0.69616009999999995</v>
      </c>
      <c r="Y283" s="33">
        <v>-0.62356049999999996</v>
      </c>
      <c r="Z283" s="141">
        <v>38498</v>
      </c>
      <c r="AA283" s="33">
        <v>313.65664835000001</v>
      </c>
      <c r="AB283" s="33" t="s">
        <v>12447</v>
      </c>
      <c r="AC283" s="33" t="s">
        <v>13169</v>
      </c>
      <c r="AD283" s="126" t="s">
        <v>8237</v>
      </c>
      <c r="AE283" s="126" t="s">
        <v>13170</v>
      </c>
      <c r="AF283" s="126" t="s">
        <v>13175</v>
      </c>
      <c r="AG283" s="33" t="s">
        <v>13172</v>
      </c>
      <c r="AH283" s="33" t="s">
        <v>13172</v>
      </c>
    </row>
    <row r="284" spans="1:34" s="133" customFormat="1" ht="42.75">
      <c r="A284" s="40" t="s">
        <v>12442</v>
      </c>
      <c r="B284" s="39" t="s">
        <v>13743</v>
      </c>
      <c r="C284" s="39" t="s">
        <v>12605</v>
      </c>
      <c r="D284" s="40" t="s">
        <v>13744</v>
      </c>
      <c r="E284" s="40" t="s">
        <v>12447</v>
      </c>
      <c r="F284" s="41" t="s">
        <v>117</v>
      </c>
      <c r="G284" s="40" t="s">
        <v>56</v>
      </c>
      <c r="H284" s="42">
        <v>5</v>
      </c>
      <c r="I284" s="40" t="s">
        <v>12346</v>
      </c>
      <c r="J284" s="40" t="s">
        <v>12346</v>
      </c>
      <c r="K284" s="42" t="s">
        <v>12346</v>
      </c>
      <c r="L284" s="40" t="e">
        <v>#N/A</v>
      </c>
      <c r="M284" s="40">
        <v>8.5434173669468159</v>
      </c>
      <c r="N284" s="40">
        <v>64.456233421750468</v>
      </c>
      <c r="O284" s="40">
        <v>25.006035556434547</v>
      </c>
      <c r="P284" s="40">
        <v>8.8096732807547937</v>
      </c>
      <c r="Q284" s="153">
        <v>42.449464922711179</v>
      </c>
      <c r="R284" s="153">
        <v>-0.58927519151443786</v>
      </c>
      <c r="S284" s="40">
        <v>15.043653458697026</v>
      </c>
      <c r="T284" s="40">
        <v>-15.015974440894553</v>
      </c>
      <c r="U284" s="40">
        <v>-35.849975645397066</v>
      </c>
      <c r="V284" s="40">
        <v>18.686444317440788</v>
      </c>
      <c r="W284" s="40">
        <v>18.827410055068473</v>
      </c>
      <c r="X284" s="40">
        <v>1.0581480000000001</v>
      </c>
      <c r="Y284" s="40">
        <v>0.30301709999999998</v>
      </c>
      <c r="Z284" s="142">
        <v>40767</v>
      </c>
      <c r="AA284" s="40">
        <v>208.01254835</v>
      </c>
      <c r="AB284" s="40" t="s">
        <v>12447</v>
      </c>
      <c r="AC284" s="40" t="s">
        <v>13169</v>
      </c>
      <c r="AD284" s="42" t="s">
        <v>8237</v>
      </c>
      <c r="AE284" s="42" t="s">
        <v>13170</v>
      </c>
      <c r="AF284" s="42" t="s">
        <v>13175</v>
      </c>
      <c r="AG284" s="42" t="s">
        <v>13172</v>
      </c>
      <c r="AH284" s="42" t="s">
        <v>13172</v>
      </c>
    </row>
    <row r="285" spans="1:34" s="133" customFormat="1" ht="28.5">
      <c r="A285" s="33" t="s">
        <v>12828</v>
      </c>
      <c r="B285" s="32" t="s">
        <v>13745</v>
      </c>
      <c r="C285" s="33" t="s">
        <v>12608</v>
      </c>
      <c r="D285" s="33" t="s">
        <v>13746</v>
      </c>
      <c r="E285" s="33" t="s">
        <v>12447</v>
      </c>
      <c r="F285" s="35" t="s">
        <v>381</v>
      </c>
      <c r="G285" s="36" t="s">
        <v>75</v>
      </c>
      <c r="H285" s="117">
        <v>3</v>
      </c>
      <c r="I285" s="36" t="s">
        <v>12346</v>
      </c>
      <c r="J285" s="36" t="s">
        <v>12346</v>
      </c>
      <c r="K285" s="36" t="s">
        <v>12346</v>
      </c>
      <c r="L285" s="33" t="e">
        <v>#N/A</v>
      </c>
      <c r="M285" s="174">
        <v>2.3369036027264478</v>
      </c>
      <c r="N285" s="174">
        <v>15.325530358448969</v>
      </c>
      <c r="O285" s="174">
        <v>13.007849680764894</v>
      </c>
      <c r="P285" s="174">
        <v>5.1804483982900384</v>
      </c>
      <c r="Q285" s="175">
        <v>13.446327683615777</v>
      </c>
      <c r="R285" s="175">
        <v>10.554860241968855</v>
      </c>
      <c r="S285" s="33">
        <v>12.951665884561137</v>
      </c>
      <c r="T285" s="33">
        <v>-7.8676470588235343</v>
      </c>
      <c r="U285" s="33">
        <v>-19.606299212598444</v>
      </c>
      <c r="V285" s="32">
        <v>7.3344803385157293</v>
      </c>
      <c r="W285" s="32">
        <v>8.8105734696694142</v>
      </c>
      <c r="X285" s="33">
        <v>1.0129630000000001</v>
      </c>
      <c r="Y285" s="33">
        <v>0.2154093</v>
      </c>
      <c r="Z285" s="141">
        <v>38293</v>
      </c>
      <c r="AA285" s="33">
        <v>3802.8077466</v>
      </c>
      <c r="AB285" s="33" t="s">
        <v>12447</v>
      </c>
      <c r="AC285" s="33" t="s">
        <v>13169</v>
      </c>
      <c r="AD285" s="126" t="s">
        <v>8237</v>
      </c>
      <c r="AE285" s="126" t="s">
        <v>13170</v>
      </c>
      <c r="AF285" s="126" t="s">
        <v>13175</v>
      </c>
      <c r="AG285" s="33" t="s">
        <v>13172</v>
      </c>
      <c r="AH285" s="33" t="s">
        <v>13172</v>
      </c>
    </row>
    <row r="286" spans="1:34" s="133" customFormat="1" ht="28.5">
      <c r="A286" s="40" t="s">
        <v>12828</v>
      </c>
      <c r="B286" s="39" t="s">
        <v>13747</v>
      </c>
      <c r="C286" s="39" t="s">
        <v>12609</v>
      </c>
      <c r="D286" s="40" t="s">
        <v>13748</v>
      </c>
      <c r="E286" s="40" t="s">
        <v>12450</v>
      </c>
      <c r="F286" s="41" t="s">
        <v>117</v>
      </c>
      <c r="G286" s="40" t="s">
        <v>50</v>
      </c>
      <c r="H286" s="42">
        <v>3</v>
      </c>
      <c r="I286" s="40" t="s">
        <v>12346</v>
      </c>
      <c r="J286" s="40" t="s">
        <v>12346</v>
      </c>
      <c r="K286" s="42" t="s">
        <v>12346</v>
      </c>
      <c r="L286" s="40">
        <v>1.8161368355650867E-2</v>
      </c>
      <c r="M286" s="40">
        <v>4.746500992513103</v>
      </c>
      <c r="N286" s="40">
        <v>16.42602502955619</v>
      </c>
      <c r="O286" s="40">
        <v>17.384909368401267</v>
      </c>
      <c r="P286" s="40">
        <v>8.5678090257619957</v>
      </c>
      <c r="Q286" s="153">
        <v>10.651966144850022</v>
      </c>
      <c r="R286" s="153">
        <v>24.259216654434468</v>
      </c>
      <c r="S286" s="40">
        <v>30.80244171240718</v>
      </c>
      <c r="T286" s="40">
        <v>-22.122598814369322</v>
      </c>
      <c r="U286" s="40">
        <v>-35.683392399488525</v>
      </c>
      <c r="V286" s="40">
        <v>15.777084466070409</v>
      </c>
      <c r="W286" s="40">
        <v>18.614014479372536</v>
      </c>
      <c r="X286" s="40">
        <v>0.90900930000000002</v>
      </c>
      <c r="Y286" s="40">
        <v>0.34751019999999999</v>
      </c>
      <c r="Z286" s="142">
        <v>41697</v>
      </c>
      <c r="AA286" s="40">
        <v>9335.6386430000002</v>
      </c>
      <c r="AB286" s="40" t="s">
        <v>12447</v>
      </c>
      <c r="AC286" s="40" t="s">
        <v>13169</v>
      </c>
      <c r="AD286" s="42" t="s">
        <v>8237</v>
      </c>
      <c r="AE286" s="42" t="s">
        <v>13170</v>
      </c>
      <c r="AF286" s="42" t="s">
        <v>13541</v>
      </c>
      <c r="AG286" s="42" t="s">
        <v>13172</v>
      </c>
      <c r="AH286" s="42" t="s">
        <v>13172</v>
      </c>
    </row>
    <row r="287" spans="1:34" s="133" customFormat="1" ht="28.5">
      <c r="A287" s="33" t="s">
        <v>12828</v>
      </c>
      <c r="B287" s="32" t="s">
        <v>13749</v>
      </c>
      <c r="C287" s="33" t="s">
        <v>12610</v>
      </c>
      <c r="D287" s="33" t="s">
        <v>13750</v>
      </c>
      <c r="E287" s="33" t="s">
        <v>12448</v>
      </c>
      <c r="F287" s="35" t="s">
        <v>117</v>
      </c>
      <c r="G287" s="36" t="s">
        <v>50</v>
      </c>
      <c r="H287" s="117">
        <v>3</v>
      </c>
      <c r="I287" s="36" t="s">
        <v>12346</v>
      </c>
      <c r="J287" s="36" t="s">
        <v>12346</v>
      </c>
      <c r="K287" s="36" t="s">
        <v>12346</v>
      </c>
      <c r="L287" s="33">
        <v>2.0479664605964717E-2</v>
      </c>
      <c r="M287" s="151">
        <v>4.6521355698357914</v>
      </c>
      <c r="N287" s="151">
        <v>17.016984514411938</v>
      </c>
      <c r="O287" s="151">
        <v>18.761384388174118</v>
      </c>
      <c r="P287" s="151">
        <v>10.395107029392969</v>
      </c>
      <c r="Q287" s="152">
        <v>11.873189989913357</v>
      </c>
      <c r="R287" s="152">
        <v>24.981774025162395</v>
      </c>
      <c r="S287" s="33">
        <v>33.640218666454572</v>
      </c>
      <c r="T287" s="33">
        <v>-21.941126535296995</v>
      </c>
      <c r="U287" s="33">
        <v>-33.988335917600345</v>
      </c>
      <c r="V287" s="32">
        <v>15.964200997284831</v>
      </c>
      <c r="W287" s="32">
        <v>18.658900986893382</v>
      </c>
      <c r="X287" s="33">
        <v>0.9996427</v>
      </c>
      <c r="Y287" s="33">
        <v>0.45135150000000002</v>
      </c>
      <c r="Z287" s="141">
        <v>41765</v>
      </c>
      <c r="AA287" s="33">
        <v>9335.6386430000002</v>
      </c>
      <c r="AB287" s="33" t="s">
        <v>12447</v>
      </c>
      <c r="AC287" s="33" t="s">
        <v>13169</v>
      </c>
      <c r="AD287" s="126" t="s">
        <v>8237</v>
      </c>
      <c r="AE287" s="126" t="s">
        <v>13170</v>
      </c>
      <c r="AF287" s="126" t="s">
        <v>13203</v>
      </c>
      <c r="AG287" s="33" t="s">
        <v>13172</v>
      </c>
      <c r="AH287" s="33" t="s">
        <v>13172</v>
      </c>
    </row>
    <row r="288" spans="1:34" s="133" customFormat="1" ht="28.5">
      <c r="A288" s="40" t="s">
        <v>12828</v>
      </c>
      <c r="B288" s="39" t="s">
        <v>13751</v>
      </c>
      <c r="C288" s="39" t="s">
        <v>12611</v>
      </c>
      <c r="D288" s="40" t="s">
        <v>13752</v>
      </c>
      <c r="E288" s="40" t="s">
        <v>12447</v>
      </c>
      <c r="F288" s="41" t="s">
        <v>117</v>
      </c>
      <c r="G288" s="40" t="s">
        <v>50</v>
      </c>
      <c r="H288" s="42">
        <v>3</v>
      </c>
      <c r="I288" s="40" t="s">
        <v>12346</v>
      </c>
      <c r="J288" s="40" t="s">
        <v>12346</v>
      </c>
      <c r="K288" s="42" t="s">
        <v>12346</v>
      </c>
      <c r="L288" s="40" t="e">
        <v>#N/A</v>
      </c>
      <c r="M288" s="40">
        <v>4.6960667461263039</v>
      </c>
      <c r="N288" s="40">
        <v>17.13041159214157</v>
      </c>
      <c r="O288" s="40">
        <v>18.76322423712249</v>
      </c>
      <c r="P288" s="40">
        <v>10.178626725560047</v>
      </c>
      <c r="Q288" s="153">
        <v>11.78703827772547</v>
      </c>
      <c r="R288" s="153">
        <v>25.760477692654504</v>
      </c>
      <c r="S288" s="40">
        <v>33.720583854632011</v>
      </c>
      <c r="T288" s="40">
        <v>-21.750864468246668</v>
      </c>
      <c r="U288" s="40">
        <v>-34.423676012461158</v>
      </c>
      <c r="V288" s="40">
        <v>15.820003785625156</v>
      </c>
      <c r="W288" s="40">
        <v>18.608586382322205</v>
      </c>
      <c r="X288" s="40">
        <v>0.95581970000000005</v>
      </c>
      <c r="Y288" s="40">
        <v>0.40435989999999999</v>
      </c>
      <c r="Z288" s="142">
        <v>35433</v>
      </c>
      <c r="AA288" s="40">
        <v>9335.6386430000002</v>
      </c>
      <c r="AB288" s="40" t="s">
        <v>12447</v>
      </c>
      <c r="AC288" s="40" t="s">
        <v>13169</v>
      </c>
      <c r="AD288" s="42" t="s">
        <v>8237</v>
      </c>
      <c r="AE288" s="42" t="s">
        <v>13170</v>
      </c>
      <c r="AF288" s="42" t="s">
        <v>13175</v>
      </c>
      <c r="AG288" s="42" t="s">
        <v>13172</v>
      </c>
      <c r="AH288" s="42" t="s">
        <v>13172</v>
      </c>
    </row>
    <row r="289" spans="1:34" s="133" customFormat="1" ht="28.5">
      <c r="A289" s="33" t="s">
        <v>12828</v>
      </c>
      <c r="B289" s="32" t="s">
        <v>13753</v>
      </c>
      <c r="C289" s="33" t="s">
        <v>12612</v>
      </c>
      <c r="D289" s="33" t="s">
        <v>13754</v>
      </c>
      <c r="E289" s="33" t="s">
        <v>12447</v>
      </c>
      <c r="F289" s="35" t="s">
        <v>117</v>
      </c>
      <c r="G289" s="36" t="s">
        <v>50</v>
      </c>
      <c r="H289" s="117">
        <v>3</v>
      </c>
      <c r="I289" s="36" t="s">
        <v>12346</v>
      </c>
      <c r="J289" s="36" t="s">
        <v>12346</v>
      </c>
      <c r="K289" s="36" t="s">
        <v>12346</v>
      </c>
      <c r="L289" s="33">
        <v>2.0612107938754964E-2</v>
      </c>
      <c r="M289" s="174">
        <v>4.6911203258596323</v>
      </c>
      <c r="N289" s="174">
        <v>17.131274153935184</v>
      </c>
      <c r="O289" s="174">
        <v>18.760398940193745</v>
      </c>
      <c r="P289" s="174">
        <v>10.181776538887522</v>
      </c>
      <c r="Q289" s="175">
        <v>11.786903619826393</v>
      </c>
      <c r="R289" s="175">
        <v>25.755843286847281</v>
      </c>
      <c r="S289" s="33">
        <v>33.708840361745843</v>
      </c>
      <c r="T289" s="33">
        <v>-21.745110919003395</v>
      </c>
      <c r="U289" s="33">
        <v>-34.426326090940194</v>
      </c>
      <c r="V289" s="32">
        <v>15.818682159817635</v>
      </c>
      <c r="W289" s="32">
        <v>18.614722711356432</v>
      </c>
      <c r="X289" s="33">
        <v>0.9561653</v>
      </c>
      <c r="Y289" s="33">
        <v>0.4042499</v>
      </c>
      <c r="Z289" s="141">
        <v>41704</v>
      </c>
      <c r="AA289" s="33">
        <v>9335.6386430000002</v>
      </c>
      <c r="AB289" s="33" t="s">
        <v>12447</v>
      </c>
      <c r="AC289" s="33" t="s">
        <v>13169</v>
      </c>
      <c r="AD289" s="126" t="s">
        <v>8237</v>
      </c>
      <c r="AE289" s="126" t="s">
        <v>13170</v>
      </c>
      <c r="AF289" s="126" t="s">
        <v>13175</v>
      </c>
      <c r="AG289" s="33" t="s">
        <v>13172</v>
      </c>
      <c r="AH289" s="33" t="s">
        <v>13172</v>
      </c>
    </row>
    <row r="290" spans="1:34" s="133" customFormat="1" ht="42.75">
      <c r="A290" s="40" t="s">
        <v>12828</v>
      </c>
      <c r="B290" s="39" t="s">
        <v>13755</v>
      </c>
      <c r="C290" s="39" t="s">
        <v>12613</v>
      </c>
      <c r="D290" s="40" t="s">
        <v>13756</v>
      </c>
      <c r="E290" s="40" t="s">
        <v>12450</v>
      </c>
      <c r="F290" s="41" t="s">
        <v>381</v>
      </c>
      <c r="G290" s="40" t="s">
        <v>12434</v>
      </c>
      <c r="H290" s="42">
        <v>5</v>
      </c>
      <c r="I290" s="40" t="s">
        <v>12346</v>
      </c>
      <c r="J290" s="40" t="s">
        <v>12346</v>
      </c>
      <c r="K290" s="42" t="s">
        <v>12346</v>
      </c>
      <c r="L290" s="40">
        <v>4.340786495480798E-2</v>
      </c>
      <c r="M290" s="40">
        <v>6.3351427237561042</v>
      </c>
      <c r="N290" s="40">
        <v>41.509009595462175</v>
      </c>
      <c r="O290" s="40">
        <v>21.874717784450027</v>
      </c>
      <c r="P290" s="40">
        <v>5.2276341725477016</v>
      </c>
      <c r="Q290" s="153">
        <v>21.890728381617166</v>
      </c>
      <c r="R290" s="153">
        <v>13.347064771057759</v>
      </c>
      <c r="S290" s="40">
        <v>12.354646382074019</v>
      </c>
      <c r="T290" s="40">
        <v>-12.432033458100978</v>
      </c>
      <c r="U290" s="40">
        <v>-38.541729131787228</v>
      </c>
      <c r="V290" s="40">
        <v>12.693599320546669</v>
      </c>
      <c r="W290" s="40">
        <v>15.531321982450558</v>
      </c>
      <c r="X290" s="40">
        <v>1.248683</v>
      </c>
      <c r="Y290" s="40">
        <v>0.18175530000000001</v>
      </c>
      <c r="Z290" s="142">
        <v>41354</v>
      </c>
      <c r="AA290" s="40">
        <v>1143.847231</v>
      </c>
      <c r="AB290" s="40" t="s">
        <v>12447</v>
      </c>
      <c r="AC290" s="40" t="s">
        <v>13169</v>
      </c>
      <c r="AD290" s="42" t="s">
        <v>8237</v>
      </c>
      <c r="AE290" s="42" t="s">
        <v>13170</v>
      </c>
      <c r="AF290" s="42" t="s">
        <v>13541</v>
      </c>
      <c r="AG290" s="42" t="s">
        <v>13172</v>
      </c>
      <c r="AH290" s="42" t="s">
        <v>13172</v>
      </c>
    </row>
    <row r="291" spans="1:34" s="133" customFormat="1" ht="42.75">
      <c r="A291" s="33" t="s">
        <v>12828</v>
      </c>
      <c r="B291" s="32" t="s">
        <v>13757</v>
      </c>
      <c r="C291" s="33" t="s">
        <v>12614</v>
      </c>
      <c r="D291" s="33" t="s">
        <v>13758</v>
      </c>
      <c r="E291" s="33" t="s">
        <v>12448</v>
      </c>
      <c r="F291" s="35" t="s">
        <v>381</v>
      </c>
      <c r="G291" s="36" t="s">
        <v>12434</v>
      </c>
      <c r="H291" s="117">
        <v>5</v>
      </c>
      <c r="I291" s="36" t="s">
        <v>12346</v>
      </c>
      <c r="J291" s="36" t="s">
        <v>12346</v>
      </c>
      <c r="K291" s="36" t="s">
        <v>12346</v>
      </c>
      <c r="L291" s="33">
        <v>4.5251049082585489E-2</v>
      </c>
      <c r="M291" s="151">
        <v>6.2158979814962212</v>
      </c>
      <c r="N291" s="151">
        <v>42.714625482414228</v>
      </c>
      <c r="O291" s="151">
        <v>23.706472794897859</v>
      </c>
      <c r="P291" s="151">
        <v>7.1553165190091805</v>
      </c>
      <c r="Q291" s="152">
        <v>23.67502677060336</v>
      </c>
      <c r="R291" s="152">
        <v>14.098099730812685</v>
      </c>
      <c r="S291" s="33">
        <v>15.063513798389639</v>
      </c>
      <c r="T291" s="33">
        <v>-12.023435991026632</v>
      </c>
      <c r="U291" s="33">
        <v>-36.55620083535247</v>
      </c>
      <c r="V291" s="32">
        <v>12.557556506851819</v>
      </c>
      <c r="W291" s="32">
        <v>15.436071916208338</v>
      </c>
      <c r="X291" s="33">
        <v>1.415378</v>
      </c>
      <c r="Y291" s="33">
        <v>0.31485849999999999</v>
      </c>
      <c r="Z291" s="141">
        <v>41354</v>
      </c>
      <c r="AA291" s="33">
        <v>1143.847231</v>
      </c>
      <c r="AB291" s="33" t="s">
        <v>12447</v>
      </c>
      <c r="AC291" s="33" t="s">
        <v>13169</v>
      </c>
      <c r="AD291" s="126" t="s">
        <v>8237</v>
      </c>
      <c r="AE291" s="126" t="s">
        <v>13170</v>
      </c>
      <c r="AF291" s="126" t="s">
        <v>13203</v>
      </c>
      <c r="AG291" s="33" t="s">
        <v>13172</v>
      </c>
      <c r="AH291" s="33" t="s">
        <v>13172</v>
      </c>
    </row>
    <row r="292" spans="1:34" s="133" customFormat="1" ht="28.5">
      <c r="A292" s="40" t="s">
        <v>12828</v>
      </c>
      <c r="B292" s="39" t="s">
        <v>13759</v>
      </c>
      <c r="C292" s="39" t="s">
        <v>12615</v>
      </c>
      <c r="D292" s="40" t="s">
        <v>13760</v>
      </c>
      <c r="E292" s="40" t="s">
        <v>12447</v>
      </c>
      <c r="F292" s="41" t="s">
        <v>381</v>
      </c>
      <c r="G292" s="40" t="s">
        <v>12434</v>
      </c>
      <c r="H292" s="42">
        <v>5</v>
      </c>
      <c r="I292" s="40" t="s">
        <v>12346</v>
      </c>
      <c r="J292" s="40" t="s">
        <v>12346</v>
      </c>
      <c r="K292" s="42" t="s">
        <v>12346</v>
      </c>
      <c r="L292" s="40" t="e">
        <v>#N/A</v>
      </c>
      <c r="M292" s="40">
        <v>6.2807415815361756</v>
      </c>
      <c r="N292" s="40">
        <v>42.878942014242448</v>
      </c>
      <c r="O292" s="40">
        <v>23.704593196629276</v>
      </c>
      <c r="P292" s="40">
        <v>6.9510078838464828</v>
      </c>
      <c r="Q292" s="153">
        <v>23.579849946409581</v>
      </c>
      <c r="R292" s="153">
        <v>14.812538414259468</v>
      </c>
      <c r="S292" s="40">
        <v>15.115465360392101</v>
      </c>
      <c r="T292" s="40">
        <v>-12.010050251256278</v>
      </c>
      <c r="U292" s="40">
        <v>-37.288977159880787</v>
      </c>
      <c r="V292" s="40">
        <v>12.680198480267698</v>
      </c>
      <c r="W292" s="40">
        <v>15.594132987049663</v>
      </c>
      <c r="X292" s="40">
        <v>1.340444</v>
      </c>
      <c r="Y292" s="40">
        <v>0.25600440000000002</v>
      </c>
      <c r="Z292" s="142">
        <v>40695</v>
      </c>
      <c r="AA292" s="40">
        <v>1143.847231</v>
      </c>
      <c r="AB292" s="40" t="s">
        <v>12447</v>
      </c>
      <c r="AC292" s="40" t="s">
        <v>13169</v>
      </c>
      <c r="AD292" s="42" t="s">
        <v>8237</v>
      </c>
      <c r="AE292" s="42" t="s">
        <v>13170</v>
      </c>
      <c r="AF292" s="42" t="s">
        <v>13175</v>
      </c>
      <c r="AG292" s="42" t="s">
        <v>13172</v>
      </c>
      <c r="AH292" s="42" t="s">
        <v>13172</v>
      </c>
    </row>
    <row r="293" spans="1:34" s="133" customFormat="1" ht="42.75">
      <c r="A293" s="33" t="s">
        <v>12828</v>
      </c>
      <c r="B293" s="32" t="s">
        <v>13761</v>
      </c>
      <c r="C293" s="33" t="s">
        <v>12616</v>
      </c>
      <c r="D293" s="33" t="s">
        <v>13762</v>
      </c>
      <c r="E293" s="33" t="s">
        <v>12447</v>
      </c>
      <c r="F293" s="35" t="s">
        <v>381</v>
      </c>
      <c r="G293" s="36" t="s">
        <v>12434</v>
      </c>
      <c r="H293" s="117">
        <v>5</v>
      </c>
      <c r="I293" s="36" t="s">
        <v>12346</v>
      </c>
      <c r="J293" s="36" t="s">
        <v>12346</v>
      </c>
      <c r="K293" s="36" t="s">
        <v>12346</v>
      </c>
      <c r="L293" s="33">
        <v>4.5187377238022818E-2</v>
      </c>
      <c r="M293" s="151">
        <v>6.2789178941737189</v>
      </c>
      <c r="N293" s="151">
        <v>42.875128618822899</v>
      </c>
      <c r="O293" s="151">
        <v>23.709375875307948</v>
      </c>
      <c r="P293" s="151">
        <v>6.9492996453903721</v>
      </c>
      <c r="Q293" s="152">
        <v>23.543540921318652</v>
      </c>
      <c r="R293" s="152">
        <v>14.843163786194037</v>
      </c>
      <c r="S293" s="33">
        <v>15.185771018258709</v>
      </c>
      <c r="T293" s="33">
        <v>-12.003541634995463</v>
      </c>
      <c r="U293" s="33">
        <v>-37.284678693700315</v>
      </c>
      <c r="V293" s="32">
        <v>12.669160217170402</v>
      </c>
      <c r="W293" s="32">
        <v>15.574486051900921</v>
      </c>
      <c r="X293" s="33">
        <v>1.3441650000000001</v>
      </c>
      <c r="Y293" s="33">
        <v>0.2566137</v>
      </c>
      <c r="Z293" s="141">
        <v>41354</v>
      </c>
      <c r="AA293" s="33">
        <v>1143.847231</v>
      </c>
      <c r="AB293" s="33" t="s">
        <v>12447</v>
      </c>
      <c r="AC293" s="33" t="s">
        <v>13169</v>
      </c>
      <c r="AD293" s="126" t="s">
        <v>8237</v>
      </c>
      <c r="AE293" s="126" t="s">
        <v>13170</v>
      </c>
      <c r="AF293" s="126" t="s">
        <v>13175</v>
      </c>
      <c r="AG293" s="33" t="s">
        <v>13172</v>
      </c>
      <c r="AH293" s="33" t="s">
        <v>13172</v>
      </c>
    </row>
    <row r="294" spans="1:34" s="133" customFormat="1" ht="28.5">
      <c r="A294" s="40" t="s">
        <v>12828</v>
      </c>
      <c r="B294" s="39" t="s">
        <v>13763</v>
      </c>
      <c r="C294" s="39" t="s">
        <v>12618</v>
      </c>
      <c r="D294" s="40" t="s">
        <v>13764</v>
      </c>
      <c r="E294" s="40" t="s">
        <v>12447</v>
      </c>
      <c r="F294" s="41" t="s">
        <v>117</v>
      </c>
      <c r="G294" s="40" t="s">
        <v>13103</v>
      </c>
      <c r="H294" s="42">
        <v>3</v>
      </c>
      <c r="I294" s="40" t="s">
        <v>12346</v>
      </c>
      <c r="J294" s="40" t="s">
        <v>12346</v>
      </c>
      <c r="K294" s="42" t="s">
        <v>12346</v>
      </c>
      <c r="L294" s="40" t="e">
        <v>#N/A</v>
      </c>
      <c r="M294" s="40">
        <v>4.2943117137366871</v>
      </c>
      <c r="N294" s="40">
        <v>9.1932208536563245</v>
      </c>
      <c r="O294" s="40">
        <v>4.3682320660065832</v>
      </c>
      <c r="P294" s="40">
        <v>3.2285247755908797</v>
      </c>
      <c r="Q294" s="153">
        <v>9.6018042666469618</v>
      </c>
      <c r="R294" s="153">
        <v>-3.1283614198639231</v>
      </c>
      <c r="S294" s="40">
        <v>9.8306092124815336</v>
      </c>
      <c r="T294" s="40">
        <v>-21.705111586575111</v>
      </c>
      <c r="U294" s="40">
        <v>-21.907193801180004</v>
      </c>
      <c r="V294" s="40">
        <v>13.073442168419348</v>
      </c>
      <c r="W294" s="40">
        <v>14.689767133622347</v>
      </c>
      <c r="X294" s="40">
        <v>-0.1167546</v>
      </c>
      <c r="Y294" s="40">
        <v>5.3451989999999998E-2</v>
      </c>
      <c r="Z294" s="142">
        <v>34884</v>
      </c>
      <c r="AA294" s="40">
        <v>3800.1832509999999</v>
      </c>
      <c r="AB294" s="40" t="s">
        <v>12447</v>
      </c>
      <c r="AC294" s="40" t="s">
        <v>13169</v>
      </c>
      <c r="AD294" s="42" t="s">
        <v>8237</v>
      </c>
      <c r="AE294" s="42" t="s">
        <v>13170</v>
      </c>
      <c r="AF294" s="42" t="s">
        <v>13175</v>
      </c>
      <c r="AG294" s="42" t="s">
        <v>13172</v>
      </c>
      <c r="AH294" s="42" t="s">
        <v>13172</v>
      </c>
    </row>
    <row r="295" spans="1:34" s="133" customFormat="1" ht="28.5">
      <c r="A295" s="33" t="s">
        <v>12828</v>
      </c>
      <c r="B295" s="32" t="s">
        <v>13765</v>
      </c>
      <c r="C295" s="33" t="s">
        <v>12619</v>
      </c>
      <c r="D295" s="33" t="s">
        <v>13766</v>
      </c>
      <c r="E295" s="33" t="s">
        <v>12447</v>
      </c>
      <c r="F295" s="35" t="s">
        <v>117</v>
      </c>
      <c r="G295" s="36" t="s">
        <v>13096</v>
      </c>
      <c r="H295" s="117">
        <v>4</v>
      </c>
      <c r="I295" s="36" t="s">
        <v>12346</v>
      </c>
      <c r="J295" s="36" t="s">
        <v>12346</v>
      </c>
      <c r="K295" s="36" t="s">
        <v>12346</v>
      </c>
      <c r="L295" s="33" t="e">
        <v>#N/A</v>
      </c>
      <c r="M295" s="151">
        <v>17.475390028074877</v>
      </c>
      <c r="N295" s="151">
        <v>86.1996710452201</v>
      </c>
      <c r="O295" s="151">
        <v>40.69836351668441</v>
      </c>
      <c r="P295" s="151">
        <v>17.951891447782199</v>
      </c>
      <c r="Q295" s="152">
        <v>29.447521721415558</v>
      </c>
      <c r="R295" s="152">
        <v>35.966259978912788</v>
      </c>
      <c r="S295" s="33">
        <v>45.789742281194037</v>
      </c>
      <c r="T295" s="33">
        <v>-30.78121499704697</v>
      </c>
      <c r="U295" s="33">
        <v>-49.831192788277477</v>
      </c>
      <c r="V295" s="32">
        <v>25.538255988105135</v>
      </c>
      <c r="W295" s="32">
        <v>26.871191371592793</v>
      </c>
      <c r="X295" s="33">
        <v>1.551733</v>
      </c>
      <c r="Y295" s="33">
        <v>0.55660140000000002</v>
      </c>
      <c r="Z295" s="141">
        <v>34974</v>
      </c>
      <c r="AA295" s="33">
        <v>3338.5052682</v>
      </c>
      <c r="AB295" s="33" t="s">
        <v>12447</v>
      </c>
      <c r="AC295" s="33" t="s">
        <v>13169</v>
      </c>
      <c r="AD295" s="126" t="s">
        <v>8237</v>
      </c>
      <c r="AE295" s="126" t="s">
        <v>13170</v>
      </c>
      <c r="AF295" s="126" t="s">
        <v>13175</v>
      </c>
      <c r="AG295" s="33" t="s">
        <v>13172</v>
      </c>
      <c r="AH295" s="33" t="s">
        <v>13172</v>
      </c>
    </row>
    <row r="296" spans="1:34" s="133" customFormat="1" ht="28.5">
      <c r="A296" s="40" t="s">
        <v>12828</v>
      </c>
      <c r="B296" s="39" t="s">
        <v>13767</v>
      </c>
      <c r="C296" s="39" t="s">
        <v>12620</v>
      </c>
      <c r="D296" s="40" t="s">
        <v>13768</v>
      </c>
      <c r="E296" s="40" t="s">
        <v>12452</v>
      </c>
      <c r="F296" s="41" t="s">
        <v>117</v>
      </c>
      <c r="G296" s="40" t="s">
        <v>12411</v>
      </c>
      <c r="H296" s="42">
        <v>3</v>
      </c>
      <c r="I296" s="40" t="s">
        <v>12346</v>
      </c>
      <c r="J296" s="40" t="s">
        <v>12346</v>
      </c>
      <c r="K296" s="42" t="s">
        <v>12346</v>
      </c>
      <c r="L296" s="40">
        <v>4.5166238951865972E-2</v>
      </c>
      <c r="M296" s="40">
        <v>2.7921261627940286</v>
      </c>
      <c r="N296" s="40">
        <v>8.250161852117067</v>
      </c>
      <c r="O296" s="40">
        <v>13.191260666481774</v>
      </c>
      <c r="P296" s="40">
        <v>7.5867049548003829</v>
      </c>
      <c r="Q296" s="153">
        <v>10.743959659171809</v>
      </c>
      <c r="R296" s="153">
        <v>15.887400581022938</v>
      </c>
      <c r="S296" s="40">
        <v>17.008669872829408</v>
      </c>
      <c r="T296" s="40">
        <v>-14.325301780945399</v>
      </c>
      <c r="U296" s="40">
        <v>-21.452503430534829</v>
      </c>
      <c r="V296" s="40">
        <v>9.5942902125387413</v>
      </c>
      <c r="W296" s="40">
        <v>12.2125023653768</v>
      </c>
      <c r="X296" s="40">
        <v>0.8467633</v>
      </c>
      <c r="Y296" s="40">
        <v>0.41296440000000001</v>
      </c>
      <c r="Z296" s="142">
        <v>41718</v>
      </c>
      <c r="AA296" s="40">
        <v>7201.3990329999997</v>
      </c>
      <c r="AB296" s="40" t="s">
        <v>12447</v>
      </c>
      <c r="AC296" s="40" t="s">
        <v>13169</v>
      </c>
      <c r="AD296" s="42" t="s">
        <v>8237</v>
      </c>
      <c r="AE296" s="42" t="s">
        <v>13170</v>
      </c>
      <c r="AF296" s="42" t="s">
        <v>13352</v>
      </c>
      <c r="AG296" s="42" t="s">
        <v>13172</v>
      </c>
      <c r="AH296" s="42" t="s">
        <v>13172</v>
      </c>
    </row>
    <row r="297" spans="1:34" s="133" customFormat="1" ht="28.5">
      <c r="A297" s="33" t="s">
        <v>12828</v>
      </c>
      <c r="B297" s="32" t="s">
        <v>13769</v>
      </c>
      <c r="C297" s="33" t="s">
        <v>12621</v>
      </c>
      <c r="D297" s="33" t="s">
        <v>13770</v>
      </c>
      <c r="E297" s="33" t="s">
        <v>12448</v>
      </c>
      <c r="F297" s="35" t="s">
        <v>117</v>
      </c>
      <c r="G297" s="36" t="s">
        <v>12411</v>
      </c>
      <c r="H297" s="117">
        <v>3</v>
      </c>
      <c r="I297" s="36" t="s">
        <v>12346</v>
      </c>
      <c r="J297" s="36" t="s">
        <v>12346</v>
      </c>
      <c r="K297" s="36" t="s">
        <v>12346</v>
      </c>
      <c r="L297" s="33">
        <v>4.467015831541981E-2</v>
      </c>
      <c r="M297" s="174">
        <v>2.775080442461042</v>
      </c>
      <c r="N297" s="174">
        <v>8.608429338640434</v>
      </c>
      <c r="O297" s="174">
        <v>13.85520141008929</v>
      </c>
      <c r="P297" s="174">
        <v>8.7378635222264087</v>
      </c>
      <c r="Q297" s="175">
        <v>11.336109828538099</v>
      </c>
      <c r="R297" s="175">
        <v>15.702301749367376</v>
      </c>
      <c r="S297" s="33">
        <v>18.419761389283231</v>
      </c>
      <c r="T297" s="33">
        <v>-14.434900431207875</v>
      </c>
      <c r="U297" s="33">
        <v>-19.995315507674515</v>
      </c>
      <c r="V297" s="32">
        <v>9.7138825468787768</v>
      </c>
      <c r="W297" s="32">
        <v>12.234995673121873</v>
      </c>
      <c r="X297" s="33">
        <v>0.98078639999999995</v>
      </c>
      <c r="Y297" s="33">
        <v>0.54912839999999996</v>
      </c>
      <c r="Z297" s="141">
        <v>41696</v>
      </c>
      <c r="AA297" s="33">
        <v>7201.3990329999997</v>
      </c>
      <c r="AB297" s="33" t="s">
        <v>12447</v>
      </c>
      <c r="AC297" s="33" t="s">
        <v>13169</v>
      </c>
      <c r="AD297" s="126" t="s">
        <v>8237</v>
      </c>
      <c r="AE297" s="126" t="s">
        <v>13170</v>
      </c>
      <c r="AF297" s="126" t="s">
        <v>13203</v>
      </c>
      <c r="AG297" s="33" t="s">
        <v>13172</v>
      </c>
      <c r="AH297" s="33" t="s">
        <v>13172</v>
      </c>
    </row>
    <row r="298" spans="1:34" s="133" customFormat="1" ht="28.5">
      <c r="A298" s="40" t="s">
        <v>12828</v>
      </c>
      <c r="B298" s="39" t="s">
        <v>13771</v>
      </c>
      <c r="C298" s="39" t="s">
        <v>12622</v>
      </c>
      <c r="D298" s="40" t="s">
        <v>13772</v>
      </c>
      <c r="E298" s="40" t="s">
        <v>12447</v>
      </c>
      <c r="F298" s="41" t="s">
        <v>117</v>
      </c>
      <c r="G298" s="40" t="s">
        <v>12411</v>
      </c>
      <c r="H298" s="42">
        <v>3</v>
      </c>
      <c r="I298" s="40" t="s">
        <v>12346</v>
      </c>
      <c r="J298" s="40" t="s">
        <v>12346</v>
      </c>
      <c r="K298" s="42" t="s">
        <v>12346</v>
      </c>
      <c r="L298" s="40" t="e">
        <v>#N/A</v>
      </c>
      <c r="M298" s="40">
        <v>2.8267182962246062</v>
      </c>
      <c r="N298" s="40">
        <v>8.6983217355711684</v>
      </c>
      <c r="O298" s="40">
        <v>13.857195916949095</v>
      </c>
      <c r="P298" s="40">
        <v>8.5262251511832652</v>
      </c>
      <c r="Q298" s="153">
        <v>11.251336898395348</v>
      </c>
      <c r="R298" s="153">
        <v>16.426082628173134</v>
      </c>
      <c r="S298" s="40">
        <v>18.498973907944816</v>
      </c>
      <c r="T298" s="40">
        <v>-14.291530944625396</v>
      </c>
      <c r="U298" s="40">
        <v>-20.53777208706784</v>
      </c>
      <c r="V298" s="40">
        <v>9.6333417313042045</v>
      </c>
      <c r="W298" s="40">
        <v>12.248559198685436</v>
      </c>
      <c r="X298" s="40">
        <v>0.90571659999999998</v>
      </c>
      <c r="Y298" s="40">
        <v>0.47617999999999999</v>
      </c>
      <c r="Z298" s="142">
        <v>41254</v>
      </c>
      <c r="AA298" s="40">
        <v>7201.3990329999997</v>
      </c>
      <c r="AB298" s="40" t="s">
        <v>12447</v>
      </c>
      <c r="AC298" s="40" t="s">
        <v>13169</v>
      </c>
      <c r="AD298" s="42" t="s">
        <v>8237</v>
      </c>
      <c r="AE298" s="42" t="s">
        <v>13170</v>
      </c>
      <c r="AF298" s="42" t="s">
        <v>13175</v>
      </c>
      <c r="AG298" s="42" t="s">
        <v>13172</v>
      </c>
      <c r="AH298" s="42" t="s">
        <v>13172</v>
      </c>
    </row>
    <row r="299" spans="1:34" s="133" customFormat="1" ht="28.5">
      <c r="A299" s="33" t="s">
        <v>12828</v>
      </c>
      <c r="B299" s="32" t="s">
        <v>13773</v>
      </c>
      <c r="C299" s="33" t="s">
        <v>12623</v>
      </c>
      <c r="D299" s="33" t="s">
        <v>13774</v>
      </c>
      <c r="E299" s="33" t="s">
        <v>12447</v>
      </c>
      <c r="F299" s="35" t="s">
        <v>117</v>
      </c>
      <c r="G299" s="36" t="s">
        <v>12411</v>
      </c>
      <c r="H299" s="117">
        <v>3</v>
      </c>
      <c r="I299" s="36" t="s">
        <v>12346</v>
      </c>
      <c r="J299" s="36" t="s">
        <v>12346</v>
      </c>
      <c r="K299" s="36" t="s">
        <v>12346</v>
      </c>
      <c r="L299" s="33">
        <v>4.4837627405548953E-2</v>
      </c>
      <c r="M299" s="151">
        <v>2.8361597014946893</v>
      </c>
      <c r="N299" s="151">
        <v>8.7240478303634905</v>
      </c>
      <c r="O299" s="151">
        <v>13.858691070335816</v>
      </c>
      <c r="P299" s="151">
        <v>8.5284466620054289</v>
      </c>
      <c r="Q299" s="152">
        <v>11.226598301278944</v>
      </c>
      <c r="R299" s="152">
        <v>16.436031891894064</v>
      </c>
      <c r="S299" s="33">
        <v>18.49342589144911</v>
      </c>
      <c r="T299" s="33">
        <v>-14.26204124650069</v>
      </c>
      <c r="U299" s="33">
        <v>-20.554044129413441</v>
      </c>
      <c r="V299" s="32">
        <v>9.6286284277126413</v>
      </c>
      <c r="W299" s="32">
        <v>12.239090080556291</v>
      </c>
      <c r="X299" s="33">
        <v>0.90743169999999995</v>
      </c>
      <c r="Y299" s="33">
        <v>0.47689399999999998</v>
      </c>
      <c r="Z299" s="141">
        <v>41562</v>
      </c>
      <c r="AA299" s="33">
        <v>7201.3990329999997</v>
      </c>
      <c r="AB299" s="33" t="s">
        <v>12447</v>
      </c>
      <c r="AC299" s="33" t="s">
        <v>13169</v>
      </c>
      <c r="AD299" s="126" t="s">
        <v>8237</v>
      </c>
      <c r="AE299" s="126" t="s">
        <v>13170</v>
      </c>
      <c r="AF299" s="126" t="s">
        <v>13175</v>
      </c>
      <c r="AG299" s="33" t="s">
        <v>13172</v>
      </c>
      <c r="AH299" s="33" t="s">
        <v>13172</v>
      </c>
    </row>
    <row r="300" spans="1:34" s="133" customFormat="1" ht="28.5">
      <c r="A300" s="40" t="s">
        <v>12828</v>
      </c>
      <c r="B300" s="39" t="s">
        <v>13775</v>
      </c>
      <c r="C300" s="39" t="s">
        <v>12624</v>
      </c>
      <c r="D300" s="40" t="s">
        <v>13776</v>
      </c>
      <c r="E300" s="40" t="s">
        <v>12448</v>
      </c>
      <c r="F300" s="41" t="s">
        <v>117</v>
      </c>
      <c r="G300" s="40" t="s">
        <v>12411</v>
      </c>
      <c r="H300" s="42">
        <v>3</v>
      </c>
      <c r="I300" s="40" t="s">
        <v>12346</v>
      </c>
      <c r="J300" s="40" t="s">
        <v>12346</v>
      </c>
      <c r="K300" s="42" t="s">
        <v>12346</v>
      </c>
      <c r="L300" s="40" t="e">
        <v>#N/A</v>
      </c>
      <c r="M300" s="40">
        <v>2.7690635575426947</v>
      </c>
      <c r="N300" s="40">
        <v>8.5982772122159989</v>
      </c>
      <c r="O300" s="40">
        <v>13.849513295640946</v>
      </c>
      <c r="P300" s="40">
        <v>8.7346596369538787</v>
      </c>
      <c r="Q300" s="153">
        <v>11.324698182217951</v>
      </c>
      <c r="R300" s="153">
        <v>15.701821424022455</v>
      </c>
      <c r="S300" s="40">
        <v>18.421250093794626</v>
      </c>
      <c r="T300" s="40">
        <v>-14.438139072674494</v>
      </c>
      <c r="U300" s="40">
        <v>-19.996059242717834</v>
      </c>
      <c r="V300" s="40">
        <v>9.7140431589938956</v>
      </c>
      <c r="W300" s="40">
        <v>12.235805706620276</v>
      </c>
      <c r="X300" s="40">
        <v>0.98034849999999996</v>
      </c>
      <c r="Y300" s="40">
        <v>0.54884520000000003</v>
      </c>
      <c r="Z300" s="142">
        <v>41696</v>
      </c>
      <c r="AA300" s="40">
        <v>7201.3990329999997</v>
      </c>
      <c r="AB300" s="40" t="s">
        <v>12447</v>
      </c>
      <c r="AC300" s="40" t="s">
        <v>13169</v>
      </c>
      <c r="AD300" s="42" t="s">
        <v>8237</v>
      </c>
      <c r="AE300" s="42" t="s">
        <v>13170</v>
      </c>
      <c r="AF300" s="42" t="s">
        <v>13203</v>
      </c>
      <c r="AG300" s="42" t="s">
        <v>13172</v>
      </c>
      <c r="AH300" s="42" t="s">
        <v>13172</v>
      </c>
    </row>
    <row r="301" spans="1:34" s="133" customFormat="1" ht="42.75">
      <c r="A301" s="33" t="s">
        <v>12828</v>
      </c>
      <c r="B301" s="32" t="s">
        <v>13777</v>
      </c>
      <c r="C301" s="33" t="s">
        <v>12625</v>
      </c>
      <c r="D301" s="33" t="s">
        <v>13778</v>
      </c>
      <c r="E301" s="33" t="s">
        <v>12450</v>
      </c>
      <c r="F301" s="35" t="s">
        <v>117</v>
      </c>
      <c r="G301" s="36" t="s">
        <v>12411</v>
      </c>
      <c r="H301" s="117">
        <v>3</v>
      </c>
      <c r="I301" s="36" t="s">
        <v>12346</v>
      </c>
      <c r="J301" s="36" t="s">
        <v>12346</v>
      </c>
      <c r="K301" s="36" t="s">
        <v>12346</v>
      </c>
      <c r="L301" s="33" t="e">
        <v>#N/A</v>
      </c>
      <c r="M301" s="151">
        <v>4.9702633814783237</v>
      </c>
      <c r="N301" s="151">
        <v>7.6219512195124794</v>
      </c>
      <c r="O301" s="151">
        <v>6.7484815836806211</v>
      </c>
      <c r="P301" s="151">
        <v>-0.27677217959064526</v>
      </c>
      <c r="Q301" s="152">
        <v>3.6026200873362724</v>
      </c>
      <c r="R301" s="152">
        <v>4.8842008713598339</v>
      </c>
      <c r="S301" s="33">
        <v>11.602628918099111</v>
      </c>
      <c r="T301" s="33">
        <v>-24.072580645161267</v>
      </c>
      <c r="U301" s="33">
        <v>-38.163832002776779</v>
      </c>
      <c r="V301" s="32">
        <v>14.968709334488594</v>
      </c>
      <c r="W301" s="32">
        <v>18.201128570404531</v>
      </c>
      <c r="X301" s="33">
        <v>0.1865724</v>
      </c>
      <c r="Y301" s="33">
        <v>-0.124762</v>
      </c>
      <c r="Z301" s="141">
        <v>40337</v>
      </c>
      <c r="AA301" s="33">
        <v>1392.8160969999999</v>
      </c>
      <c r="AB301" s="33" t="s">
        <v>12447</v>
      </c>
      <c r="AC301" s="33" t="s">
        <v>13169</v>
      </c>
      <c r="AD301" s="126" t="s">
        <v>8237</v>
      </c>
      <c r="AE301" s="126" t="s">
        <v>13170</v>
      </c>
      <c r="AF301" s="126" t="s">
        <v>13541</v>
      </c>
      <c r="AG301" s="33" t="s">
        <v>13172</v>
      </c>
      <c r="AH301" s="33" t="s">
        <v>13172</v>
      </c>
    </row>
    <row r="302" spans="1:34" s="133" customFormat="1" ht="28.5">
      <c r="A302" s="40" t="s">
        <v>12828</v>
      </c>
      <c r="B302" s="39" t="s">
        <v>13779</v>
      </c>
      <c r="C302" s="39" t="s">
        <v>12626</v>
      </c>
      <c r="D302" s="40" t="s">
        <v>13780</v>
      </c>
      <c r="E302" s="40" t="s">
        <v>12447</v>
      </c>
      <c r="F302" s="41" t="s">
        <v>117</v>
      </c>
      <c r="G302" s="40" t="s">
        <v>12411</v>
      </c>
      <c r="H302" s="42">
        <v>3</v>
      </c>
      <c r="I302" s="40" t="s">
        <v>12346</v>
      </c>
      <c r="J302" s="40" t="s">
        <v>12346</v>
      </c>
      <c r="K302" s="42" t="s">
        <v>12346</v>
      </c>
      <c r="L302" s="40" t="e">
        <v>#N/A</v>
      </c>
      <c r="M302" s="40">
        <v>4.9399815327793695</v>
      </c>
      <c r="N302" s="40">
        <v>8.1865778200857378</v>
      </c>
      <c r="O302" s="40">
        <v>8.1900785935482556</v>
      </c>
      <c r="P302" s="40">
        <v>1.5033627168832497</v>
      </c>
      <c r="Q302" s="153">
        <v>4.9531137292618377</v>
      </c>
      <c r="R302" s="153">
        <v>6.4036885245899455</v>
      </c>
      <c r="S302" s="40">
        <v>14.37662713335266</v>
      </c>
      <c r="T302" s="40">
        <v>-23.273942093541176</v>
      </c>
      <c r="U302" s="40">
        <v>-36.451480263157919</v>
      </c>
      <c r="V302" s="40">
        <v>15.033316474744266</v>
      </c>
      <c r="W302" s="40">
        <v>18.257002711954055</v>
      </c>
      <c r="X302" s="40">
        <v>0.24380470000000001</v>
      </c>
      <c r="Y302" s="40">
        <v>-5.6036900000000001E-2</v>
      </c>
      <c r="Z302" s="142">
        <v>35277</v>
      </c>
      <c r="AA302" s="40">
        <v>1392.8160969999999</v>
      </c>
      <c r="AB302" s="40" t="s">
        <v>12447</v>
      </c>
      <c r="AC302" s="40" t="s">
        <v>13169</v>
      </c>
      <c r="AD302" s="42" t="s">
        <v>8237</v>
      </c>
      <c r="AE302" s="42" t="s">
        <v>13170</v>
      </c>
      <c r="AF302" s="42" t="s">
        <v>13175</v>
      </c>
      <c r="AG302" s="42" t="s">
        <v>13172</v>
      </c>
      <c r="AH302" s="42" t="s">
        <v>13172</v>
      </c>
    </row>
    <row r="303" spans="1:34" s="133" customFormat="1" ht="28.5">
      <c r="A303" s="33" t="s">
        <v>12828</v>
      </c>
      <c r="B303" s="32" t="s">
        <v>13781</v>
      </c>
      <c r="C303" s="33" t="s">
        <v>12627</v>
      </c>
      <c r="D303" s="33" t="s">
        <v>13782</v>
      </c>
      <c r="E303" s="33" t="s">
        <v>12447</v>
      </c>
      <c r="F303" s="35" t="s">
        <v>117</v>
      </c>
      <c r="G303" s="36" t="s">
        <v>50</v>
      </c>
      <c r="H303" s="117">
        <v>3</v>
      </c>
      <c r="I303" s="36" t="s">
        <v>12346</v>
      </c>
      <c r="J303" s="36" t="s">
        <v>12346</v>
      </c>
      <c r="K303" s="36" t="s">
        <v>12346</v>
      </c>
      <c r="L303" s="33" t="e">
        <v>#N/A</v>
      </c>
      <c r="M303" s="174">
        <v>5.3959786622896688</v>
      </c>
      <c r="N303" s="174">
        <v>14.104842292314723</v>
      </c>
      <c r="O303" s="174">
        <v>11.22790890575882</v>
      </c>
      <c r="P303" s="174">
        <v>5.038823381623514</v>
      </c>
      <c r="Q303" s="175">
        <v>5.7692307692310152</v>
      </c>
      <c r="R303" s="175">
        <v>10.493679942761979</v>
      </c>
      <c r="S303" s="33">
        <v>19.468776490533891</v>
      </c>
      <c r="T303" s="33">
        <v>-23.702351987023473</v>
      </c>
      <c r="U303" s="33">
        <v>-31.791044776119335</v>
      </c>
      <c r="V303" s="32">
        <v>14.971972484255847</v>
      </c>
      <c r="W303" s="32">
        <v>17.637926099416536</v>
      </c>
      <c r="X303" s="33">
        <v>0.44761659999999998</v>
      </c>
      <c r="Y303" s="33">
        <v>0.11583889999999999</v>
      </c>
      <c r="Z303" s="141">
        <v>37005</v>
      </c>
      <c r="AA303" s="33">
        <v>348.1156082</v>
      </c>
      <c r="AB303" s="33" t="s">
        <v>12447</v>
      </c>
      <c r="AC303" s="33" t="s">
        <v>13169</v>
      </c>
      <c r="AD303" s="126" t="s">
        <v>8237</v>
      </c>
      <c r="AE303" s="126" t="s">
        <v>13170</v>
      </c>
      <c r="AF303" s="126" t="s">
        <v>13175</v>
      </c>
      <c r="AG303" s="33" t="s">
        <v>13172</v>
      </c>
      <c r="AH303" s="33" t="s">
        <v>13172</v>
      </c>
    </row>
    <row r="304" spans="1:34" s="133" customFormat="1" ht="28.5">
      <c r="A304" s="40" t="s">
        <v>12828</v>
      </c>
      <c r="B304" s="39" t="s">
        <v>13783</v>
      </c>
      <c r="C304" s="39" t="s">
        <v>12628</v>
      </c>
      <c r="D304" s="40" t="s">
        <v>13784</v>
      </c>
      <c r="E304" s="40" t="s">
        <v>12450</v>
      </c>
      <c r="F304" s="41" t="s">
        <v>422</v>
      </c>
      <c r="G304" s="40" t="s">
        <v>13141</v>
      </c>
      <c r="H304" s="42">
        <v>3</v>
      </c>
      <c r="I304" s="40" t="s">
        <v>12346</v>
      </c>
      <c r="J304" s="40" t="s">
        <v>12346</v>
      </c>
      <c r="K304" s="42" t="s">
        <v>12346</v>
      </c>
      <c r="L304" s="40">
        <v>5.9980505507359498E-2</v>
      </c>
      <c r="M304" s="40">
        <v>0.54838709677418329</v>
      </c>
      <c r="N304" s="40">
        <v>4.3774011581236394</v>
      </c>
      <c r="O304" s="40">
        <v>4.5323875965612048</v>
      </c>
      <c r="P304" s="40">
        <v>-0.15905025230535941</v>
      </c>
      <c r="Q304" s="153">
        <v>6.7160108160200682</v>
      </c>
      <c r="R304" s="153">
        <v>2.197156718023674</v>
      </c>
      <c r="S304" s="40">
        <v>6.0891002443218101</v>
      </c>
      <c r="T304" s="40">
        <v>-5.3277215306724024</v>
      </c>
      <c r="U304" s="40">
        <v>-19.94959540782526</v>
      </c>
      <c r="V304" s="40">
        <v>5.260659071487483</v>
      </c>
      <c r="W304" s="40">
        <v>6.6025919255432814</v>
      </c>
      <c r="X304" s="40">
        <v>3.5703989999999998E-2</v>
      </c>
      <c r="Y304" s="40">
        <v>-0.42439280000000001</v>
      </c>
      <c r="Z304" s="142">
        <v>40387</v>
      </c>
      <c r="AA304" s="40">
        <v>21075.752383999999</v>
      </c>
      <c r="AB304" s="40" t="s">
        <v>12447</v>
      </c>
      <c r="AC304" s="40" t="s">
        <v>13169</v>
      </c>
      <c r="AD304" s="42" t="s">
        <v>8237</v>
      </c>
      <c r="AE304" s="42" t="s">
        <v>13170</v>
      </c>
      <c r="AF304" s="42" t="s">
        <v>13196</v>
      </c>
      <c r="AG304" s="42" t="s">
        <v>13172</v>
      </c>
      <c r="AH304" s="42" t="s">
        <v>13172</v>
      </c>
    </row>
    <row r="305" spans="1:34" s="133" customFormat="1" ht="28.5">
      <c r="A305" s="33" t="s">
        <v>12828</v>
      </c>
      <c r="B305" s="32" t="s">
        <v>13785</v>
      </c>
      <c r="C305" s="33" t="s">
        <v>12629</v>
      </c>
      <c r="D305" s="33" t="s">
        <v>13786</v>
      </c>
      <c r="E305" s="33" t="s">
        <v>12451</v>
      </c>
      <c r="F305" s="35" t="s">
        <v>422</v>
      </c>
      <c r="G305" s="36" t="s">
        <v>13141</v>
      </c>
      <c r="H305" s="117">
        <v>3</v>
      </c>
      <c r="I305" s="36" t="s">
        <v>12346</v>
      </c>
      <c r="J305" s="36" t="s">
        <v>12346</v>
      </c>
      <c r="K305" s="36" t="s">
        <v>12346</v>
      </c>
      <c r="L305" s="33">
        <v>4.6692605960229956E-2</v>
      </c>
      <c r="M305" s="174">
        <v>0.3894839337877265</v>
      </c>
      <c r="N305" s="174">
        <v>2.8815999923589519</v>
      </c>
      <c r="O305" s="174">
        <v>4.1762263780962039</v>
      </c>
      <c r="P305" s="174">
        <v>-6.639691422601901E-2</v>
      </c>
      <c r="Q305" s="175">
        <v>5.6521658060161739</v>
      </c>
      <c r="R305" s="175">
        <v>2.4216699195338309</v>
      </c>
      <c r="S305" s="33">
        <v>7.2729880603297214</v>
      </c>
      <c r="T305" s="33">
        <v>-5.1106527997709978</v>
      </c>
      <c r="U305" s="33">
        <v>-19.379598352616988</v>
      </c>
      <c r="V305" s="32">
        <v>5.2790870922157396</v>
      </c>
      <c r="W305" s="32">
        <v>6.6050031985319029</v>
      </c>
      <c r="X305" s="33">
        <v>3.72124E-2</v>
      </c>
      <c r="Y305" s="33">
        <v>-0.41160229999999998</v>
      </c>
      <c r="Z305" s="141">
        <v>40648</v>
      </c>
      <c r="AA305" s="33">
        <v>21075.752383999999</v>
      </c>
      <c r="AB305" s="33" t="s">
        <v>12447</v>
      </c>
      <c r="AC305" s="33" t="s">
        <v>13169</v>
      </c>
      <c r="AD305" s="126" t="s">
        <v>8237</v>
      </c>
      <c r="AE305" s="126" t="s">
        <v>13170</v>
      </c>
      <c r="AF305" s="126" t="s">
        <v>13198</v>
      </c>
      <c r="AG305" s="33" t="s">
        <v>13172</v>
      </c>
      <c r="AH305" s="33" t="s">
        <v>13172</v>
      </c>
    </row>
    <row r="306" spans="1:34" s="133" customFormat="1" ht="28.5">
      <c r="A306" s="40" t="s">
        <v>12828</v>
      </c>
      <c r="B306" s="39" t="s">
        <v>13787</v>
      </c>
      <c r="C306" s="39" t="s">
        <v>12630</v>
      </c>
      <c r="D306" s="40" t="s">
        <v>13788</v>
      </c>
      <c r="E306" s="40" t="s">
        <v>12452</v>
      </c>
      <c r="F306" s="41" t="s">
        <v>422</v>
      </c>
      <c r="G306" s="40" t="s">
        <v>13141</v>
      </c>
      <c r="H306" s="42">
        <v>3</v>
      </c>
      <c r="I306" s="40" t="s">
        <v>12346</v>
      </c>
      <c r="J306" s="40" t="s">
        <v>12346</v>
      </c>
      <c r="K306" s="42" t="s">
        <v>12346</v>
      </c>
      <c r="L306" s="40">
        <v>8.0903684199919459E-2</v>
      </c>
      <c r="M306" s="40">
        <v>0.43695327290440567</v>
      </c>
      <c r="N306" s="40">
        <v>4.496175156462745</v>
      </c>
      <c r="O306" s="40">
        <v>5.0975604873001679</v>
      </c>
      <c r="P306" s="40">
        <v>0.21687150691658275</v>
      </c>
      <c r="Q306" s="153">
        <v>7.1101455502990518</v>
      </c>
      <c r="R306" s="153">
        <v>2.9617510362861754</v>
      </c>
      <c r="S306" s="40">
        <v>7.1442270827368315</v>
      </c>
      <c r="T306" s="40">
        <v>-5.0042273598622682</v>
      </c>
      <c r="U306" s="40">
        <v>-19.906672773268664</v>
      </c>
      <c r="V306" s="40">
        <v>5.2662983270941686</v>
      </c>
      <c r="W306" s="40">
        <v>6.6390871824956887</v>
      </c>
      <c r="X306" s="40">
        <v>4.4835060000000003E-2</v>
      </c>
      <c r="Y306" s="40">
        <v>-0.42333710000000002</v>
      </c>
      <c r="Z306" s="142">
        <v>41778</v>
      </c>
      <c r="AA306" s="40">
        <v>21075.752383999999</v>
      </c>
      <c r="AB306" s="40" t="s">
        <v>12447</v>
      </c>
      <c r="AC306" s="40" t="s">
        <v>13169</v>
      </c>
      <c r="AD306" s="42" t="s">
        <v>8237</v>
      </c>
      <c r="AE306" s="42" t="s">
        <v>13170</v>
      </c>
      <c r="AF306" s="42" t="s">
        <v>13352</v>
      </c>
      <c r="AG306" s="42" t="s">
        <v>13172</v>
      </c>
      <c r="AH306" s="42" t="s">
        <v>13172</v>
      </c>
    </row>
    <row r="307" spans="1:34" s="133" customFormat="1" ht="28.5">
      <c r="A307" s="33" t="s">
        <v>12828</v>
      </c>
      <c r="B307" s="32" t="s">
        <v>13789</v>
      </c>
      <c r="C307" s="33" t="s">
        <v>12631</v>
      </c>
      <c r="D307" s="33" t="s">
        <v>13790</v>
      </c>
      <c r="E307" s="33" t="s">
        <v>12452</v>
      </c>
      <c r="F307" s="35" t="s">
        <v>422</v>
      </c>
      <c r="G307" s="36" t="s">
        <v>13141</v>
      </c>
      <c r="H307" s="117">
        <v>3</v>
      </c>
      <c r="I307" s="36" t="s">
        <v>12346</v>
      </c>
      <c r="J307" s="36" t="s">
        <v>12346</v>
      </c>
      <c r="K307" s="36" t="s">
        <v>12346</v>
      </c>
      <c r="L307" s="33">
        <v>6.337611102163497E-2</v>
      </c>
      <c r="M307" s="174">
        <v>0.4300378284628259</v>
      </c>
      <c r="N307" s="174">
        <v>4.5147836915185646</v>
      </c>
      <c r="O307" s="174">
        <v>5.1002414616537095</v>
      </c>
      <c r="P307" s="174">
        <v>0.22830449259481078</v>
      </c>
      <c r="Q307" s="175">
        <v>7.212784254799276</v>
      </c>
      <c r="R307" s="175">
        <v>2.8376370430325482</v>
      </c>
      <c r="S307" s="33">
        <v>7.1525067037301104</v>
      </c>
      <c r="T307" s="33">
        <v>-5.0126618033038088</v>
      </c>
      <c r="U307" s="33">
        <v>-19.909949025643257</v>
      </c>
      <c r="V307" s="32">
        <v>5.3125335645893719</v>
      </c>
      <c r="W307" s="32">
        <v>6.6759336057592131</v>
      </c>
      <c r="X307" s="33">
        <v>4.3155659999999998E-2</v>
      </c>
      <c r="Y307" s="33">
        <v>-0.41884959999999999</v>
      </c>
      <c r="Z307" s="141">
        <v>40896</v>
      </c>
      <c r="AA307" s="33">
        <v>21075.752383999999</v>
      </c>
      <c r="AB307" s="33" t="s">
        <v>12447</v>
      </c>
      <c r="AC307" s="33" t="s">
        <v>13169</v>
      </c>
      <c r="AD307" s="126" t="s">
        <v>8237</v>
      </c>
      <c r="AE307" s="126" t="s">
        <v>13170</v>
      </c>
      <c r="AF307" s="126" t="s">
        <v>13352</v>
      </c>
      <c r="AG307" s="33" t="s">
        <v>13172</v>
      </c>
      <c r="AH307" s="33" t="s">
        <v>13172</v>
      </c>
    </row>
    <row r="308" spans="1:34" s="133" customFormat="1" ht="28.5">
      <c r="A308" s="40" t="s">
        <v>12828</v>
      </c>
      <c r="B308" s="39" t="s">
        <v>13791</v>
      </c>
      <c r="C308" s="39" t="s">
        <v>12632</v>
      </c>
      <c r="D308" s="40" t="s">
        <v>13792</v>
      </c>
      <c r="E308" s="40" t="s">
        <v>12448</v>
      </c>
      <c r="F308" s="41" t="s">
        <v>422</v>
      </c>
      <c r="G308" s="40" t="s">
        <v>13141</v>
      </c>
      <c r="H308" s="42">
        <v>3</v>
      </c>
      <c r="I308" s="40" t="s">
        <v>12346</v>
      </c>
      <c r="J308" s="40" t="s">
        <v>12346</v>
      </c>
      <c r="K308" s="42" t="s">
        <v>12346</v>
      </c>
      <c r="L308" s="40">
        <v>8.0191493202215927E-2</v>
      </c>
      <c r="M308" s="40">
        <v>0.41517488105298206</v>
      </c>
      <c r="N308" s="40">
        <v>4.62479311666677</v>
      </c>
      <c r="O308" s="40">
        <v>5.5115948676172977</v>
      </c>
      <c r="P308" s="40">
        <v>1.0837437182102727</v>
      </c>
      <c r="Q308" s="153">
        <v>7.5192208087550005</v>
      </c>
      <c r="R308" s="153">
        <v>2.6574239008555267</v>
      </c>
      <c r="S308" s="40">
        <v>8.0433203649727716</v>
      </c>
      <c r="T308" s="40">
        <v>-4.8034523892620529</v>
      </c>
      <c r="U308" s="40">
        <v>-18.332679362551485</v>
      </c>
      <c r="V308" s="40">
        <v>5.1964577260532305</v>
      </c>
      <c r="W308" s="40">
        <v>6.5390431884096394</v>
      </c>
      <c r="X308" s="40">
        <v>0.26762079999999999</v>
      </c>
      <c r="Y308" s="40">
        <v>-0.2211381</v>
      </c>
      <c r="Z308" s="142">
        <v>41765</v>
      </c>
      <c r="AA308" s="40">
        <v>21075.752383999999</v>
      </c>
      <c r="AB308" s="40" t="s">
        <v>12447</v>
      </c>
      <c r="AC308" s="40" t="s">
        <v>13169</v>
      </c>
      <c r="AD308" s="42" t="s">
        <v>8237</v>
      </c>
      <c r="AE308" s="42" t="s">
        <v>13170</v>
      </c>
      <c r="AF308" s="42" t="s">
        <v>13203</v>
      </c>
      <c r="AG308" s="42" t="s">
        <v>13172</v>
      </c>
      <c r="AH308" s="42" t="s">
        <v>13172</v>
      </c>
    </row>
    <row r="309" spans="1:34" s="133" customFormat="1" ht="28.5">
      <c r="A309" s="33" t="s">
        <v>12828</v>
      </c>
      <c r="B309" s="32" t="s">
        <v>13793</v>
      </c>
      <c r="C309" s="33" t="s">
        <v>12633</v>
      </c>
      <c r="D309" s="33" t="s">
        <v>13794</v>
      </c>
      <c r="E309" s="33" t="s">
        <v>12448</v>
      </c>
      <c r="F309" s="35" t="s">
        <v>422</v>
      </c>
      <c r="G309" s="36" t="s">
        <v>13141</v>
      </c>
      <c r="H309" s="117">
        <v>3</v>
      </c>
      <c r="I309" s="36" t="s">
        <v>12346</v>
      </c>
      <c r="J309" s="36" t="s">
        <v>12346</v>
      </c>
      <c r="K309" s="36" t="s">
        <v>12346</v>
      </c>
      <c r="L309" s="33">
        <v>6.1995565975368372E-2</v>
      </c>
      <c r="M309" s="151">
        <v>0.39625060035697324</v>
      </c>
      <c r="N309" s="151">
        <v>4.6114702941985053</v>
      </c>
      <c r="O309" s="151">
        <v>5.5090554244815015</v>
      </c>
      <c r="P309" s="151">
        <v>1.0845210581574616</v>
      </c>
      <c r="Q309" s="152">
        <v>7.5069196803409177</v>
      </c>
      <c r="R309" s="152">
        <v>2.6700576089994987</v>
      </c>
      <c r="S309" s="33">
        <v>8.0685625353131627</v>
      </c>
      <c r="T309" s="33">
        <v>-4.8186698065037277</v>
      </c>
      <c r="U309" s="33">
        <v>-18.333131749789743</v>
      </c>
      <c r="V309" s="32">
        <v>5.1993994271622501</v>
      </c>
      <c r="W309" s="32">
        <v>6.5366714436415121</v>
      </c>
      <c r="X309" s="33">
        <v>0.26760450000000002</v>
      </c>
      <c r="Y309" s="33">
        <v>-0.2216205</v>
      </c>
      <c r="Z309" s="141">
        <v>39881</v>
      </c>
      <c r="AA309" s="33">
        <v>21075.752383999999</v>
      </c>
      <c r="AB309" s="33" t="s">
        <v>12447</v>
      </c>
      <c r="AC309" s="33" t="s">
        <v>13169</v>
      </c>
      <c r="AD309" s="126" t="s">
        <v>8237</v>
      </c>
      <c r="AE309" s="126" t="s">
        <v>13170</v>
      </c>
      <c r="AF309" s="126" t="s">
        <v>13203</v>
      </c>
      <c r="AG309" s="33" t="s">
        <v>13172</v>
      </c>
      <c r="AH309" s="33" t="s">
        <v>13172</v>
      </c>
    </row>
    <row r="310" spans="1:34" s="133" customFormat="1" ht="28.5">
      <c r="A310" s="40" t="s">
        <v>12828</v>
      </c>
      <c r="B310" s="39" t="s">
        <v>13795</v>
      </c>
      <c r="C310" s="39" t="s">
        <v>12634</v>
      </c>
      <c r="D310" s="40" t="s">
        <v>13796</v>
      </c>
      <c r="E310" s="40" t="s">
        <v>12455</v>
      </c>
      <c r="F310" s="41" t="s">
        <v>422</v>
      </c>
      <c r="G310" s="40" t="s">
        <v>13141</v>
      </c>
      <c r="H310" s="42">
        <v>3</v>
      </c>
      <c r="I310" s="40" t="s">
        <v>12346</v>
      </c>
      <c r="J310" s="40" t="s">
        <v>12346</v>
      </c>
      <c r="K310" s="42" t="s">
        <v>12346</v>
      </c>
      <c r="L310" s="40">
        <v>5.49618583611741E-2</v>
      </c>
      <c r="M310" s="40">
        <v>0.20406233477805458</v>
      </c>
      <c r="N310" s="40">
        <v>1.9021993940459669</v>
      </c>
      <c r="O310" s="40">
        <v>2.6510667831060486</v>
      </c>
      <c r="P310" s="40">
        <v>-0.74747780583716006</v>
      </c>
      <c r="Q310" s="153">
        <v>4.5416311681623966</v>
      </c>
      <c r="R310" s="153">
        <v>0.35467158531241605</v>
      </c>
      <c r="S310" s="40">
        <v>4.9292535120981862</v>
      </c>
      <c r="T310" s="40">
        <v>-5.5658691438655872</v>
      </c>
      <c r="U310" s="40">
        <v>-17.977935393015976</v>
      </c>
      <c r="V310" s="40">
        <v>5.234678394420504</v>
      </c>
      <c r="W310" s="40">
        <v>6.4654971532950549</v>
      </c>
      <c r="X310" s="40">
        <v>-1.4174320000000001E-2</v>
      </c>
      <c r="Y310" s="40">
        <v>-0.4578449</v>
      </c>
      <c r="Z310" s="142">
        <v>41778</v>
      </c>
      <c r="AA310" s="40">
        <v>21075.752383999999</v>
      </c>
      <c r="AB310" s="40" t="s">
        <v>12447</v>
      </c>
      <c r="AC310" s="40" t="s">
        <v>13169</v>
      </c>
      <c r="AD310" s="42" t="s">
        <v>8237</v>
      </c>
      <c r="AE310" s="42" t="s">
        <v>13170</v>
      </c>
      <c r="AF310" s="42" t="s">
        <v>13171</v>
      </c>
      <c r="AG310" s="42" t="s">
        <v>13172</v>
      </c>
      <c r="AH310" s="42" t="s">
        <v>13172</v>
      </c>
    </row>
    <row r="311" spans="1:34" s="133" customFormat="1" ht="28.5">
      <c r="A311" s="33" t="s">
        <v>12828</v>
      </c>
      <c r="B311" s="32" t="s">
        <v>13797</v>
      </c>
      <c r="C311" s="33" t="s">
        <v>12635</v>
      </c>
      <c r="D311" s="33" t="s">
        <v>13798</v>
      </c>
      <c r="E311" s="33" t="s">
        <v>12447</v>
      </c>
      <c r="F311" s="35" t="s">
        <v>422</v>
      </c>
      <c r="G311" s="36" t="s">
        <v>13141</v>
      </c>
      <c r="H311" s="117">
        <v>3</v>
      </c>
      <c r="I311" s="36" t="s">
        <v>12346</v>
      </c>
      <c r="J311" s="36" t="s">
        <v>12346</v>
      </c>
      <c r="K311" s="36" t="s">
        <v>12346</v>
      </c>
      <c r="L311" s="33" t="e">
        <v>#N/A</v>
      </c>
      <c r="M311" s="151">
        <v>0.44576523031203408</v>
      </c>
      <c r="N311" s="151">
        <v>4.708798017348137</v>
      </c>
      <c r="O311" s="151">
        <v>5.5126013168073751</v>
      </c>
      <c r="P311" s="151">
        <v>0.88030749729595126</v>
      </c>
      <c r="Q311" s="152">
        <v>7.4522292993630668</v>
      </c>
      <c r="R311" s="152">
        <v>3.2927230819887576</v>
      </c>
      <c r="S311" s="33">
        <v>8.1148121899362167</v>
      </c>
      <c r="T311" s="33">
        <v>-4.9315068493150704</v>
      </c>
      <c r="U311" s="33">
        <v>-19.051959890610647</v>
      </c>
      <c r="V311" s="32">
        <v>5.3200579706822282</v>
      </c>
      <c r="W311" s="32">
        <v>6.6500840712321221</v>
      </c>
      <c r="X311" s="33">
        <v>0.1118116</v>
      </c>
      <c r="Y311" s="33">
        <v>-0.3473311</v>
      </c>
      <c r="Z311" s="141">
        <v>36094</v>
      </c>
      <c r="AA311" s="33">
        <v>21075.752383999999</v>
      </c>
      <c r="AB311" s="33" t="s">
        <v>12447</v>
      </c>
      <c r="AC311" s="33" t="s">
        <v>13169</v>
      </c>
      <c r="AD311" s="126" t="s">
        <v>8237</v>
      </c>
      <c r="AE311" s="126" t="s">
        <v>13170</v>
      </c>
      <c r="AF311" s="126" t="s">
        <v>13175</v>
      </c>
      <c r="AG311" s="33" t="s">
        <v>13172</v>
      </c>
      <c r="AH311" s="33" t="s">
        <v>13172</v>
      </c>
    </row>
    <row r="312" spans="1:34" s="133" customFormat="1" ht="28.5">
      <c r="A312" s="40" t="s">
        <v>12828</v>
      </c>
      <c r="B312" s="39" t="s">
        <v>13799</v>
      </c>
      <c r="C312" s="39" t="s">
        <v>12636</v>
      </c>
      <c r="D312" s="40" t="s">
        <v>13800</v>
      </c>
      <c r="E312" s="40" t="s">
        <v>12447</v>
      </c>
      <c r="F312" s="41" t="s">
        <v>422</v>
      </c>
      <c r="G312" s="40" t="s">
        <v>13141</v>
      </c>
      <c r="H312" s="42">
        <v>3</v>
      </c>
      <c r="I312" s="40" t="s">
        <v>12346</v>
      </c>
      <c r="J312" s="40" t="s">
        <v>12346</v>
      </c>
      <c r="K312" s="42" t="s">
        <v>12346</v>
      </c>
      <c r="L312" s="40">
        <v>8.0044100999569281E-2</v>
      </c>
      <c r="M312" s="40">
        <v>0.44627917537887196</v>
      </c>
      <c r="N312" s="40">
        <v>4.6320528176461595</v>
      </c>
      <c r="O312" s="40">
        <v>5.5086929494722492</v>
      </c>
      <c r="P312" s="40">
        <v>0.87889428631608979</v>
      </c>
      <c r="Q312" s="153">
        <v>7.4510539017905275</v>
      </c>
      <c r="R312" s="153">
        <v>3.2499806866902903</v>
      </c>
      <c r="S312" s="40">
        <v>8.0946501166017981</v>
      </c>
      <c r="T312" s="40">
        <v>-4.8780547694460052</v>
      </c>
      <c r="U312" s="40">
        <v>-19.03997226247256</v>
      </c>
      <c r="V312" s="40">
        <v>5.3083761068223971</v>
      </c>
      <c r="W312" s="40">
        <v>6.6561310472309438</v>
      </c>
      <c r="X312" s="40">
        <v>0.1163399</v>
      </c>
      <c r="Y312" s="40">
        <v>-0.34581129999999999</v>
      </c>
      <c r="Z312" s="142">
        <v>41648</v>
      </c>
      <c r="AA312" s="40">
        <v>21075.752383999999</v>
      </c>
      <c r="AB312" s="40" t="s">
        <v>12447</v>
      </c>
      <c r="AC312" s="40" t="s">
        <v>13169</v>
      </c>
      <c r="AD312" s="42" t="s">
        <v>8237</v>
      </c>
      <c r="AE312" s="42" t="s">
        <v>13170</v>
      </c>
      <c r="AF312" s="42" t="s">
        <v>13175</v>
      </c>
      <c r="AG312" s="42" t="s">
        <v>13172</v>
      </c>
      <c r="AH312" s="42" t="s">
        <v>13172</v>
      </c>
    </row>
    <row r="313" spans="1:34" s="133" customFormat="1" ht="28.5">
      <c r="A313" s="33" t="s">
        <v>12828</v>
      </c>
      <c r="B313" s="32" t="s">
        <v>13801</v>
      </c>
      <c r="C313" s="33" t="s">
        <v>12637</v>
      </c>
      <c r="D313" s="33" t="s">
        <v>13802</v>
      </c>
      <c r="E313" s="33" t="s">
        <v>12447</v>
      </c>
      <c r="F313" s="35" t="s">
        <v>422</v>
      </c>
      <c r="G313" s="36" t="s">
        <v>13141</v>
      </c>
      <c r="H313" s="117">
        <v>3</v>
      </c>
      <c r="I313" s="36" t="s">
        <v>12346</v>
      </c>
      <c r="J313" s="36" t="s">
        <v>12346</v>
      </c>
      <c r="K313" s="36" t="s">
        <v>12346</v>
      </c>
      <c r="L313" s="33">
        <v>6.2658227508581132E-2</v>
      </c>
      <c r="M313" s="174">
        <v>0.5229793977813646</v>
      </c>
      <c r="N313" s="174">
        <v>4.6367805146391161</v>
      </c>
      <c r="O313" s="174">
        <v>5.5131088519086768</v>
      </c>
      <c r="P313" s="174">
        <v>0.89120231722905618</v>
      </c>
      <c r="Q313" s="175">
        <v>7.4905468742702208</v>
      </c>
      <c r="R313" s="175">
        <v>3.3949143316042374</v>
      </c>
      <c r="S313" s="33">
        <v>8.1518224589770973</v>
      </c>
      <c r="T313" s="33">
        <v>-4.9945394753243777</v>
      </c>
      <c r="U313" s="33">
        <v>-18.974262606927262</v>
      </c>
      <c r="V313" s="32">
        <v>5.2866458168766748</v>
      </c>
      <c r="W313" s="32">
        <v>6.6304326940221161</v>
      </c>
      <c r="X313" s="33">
        <v>0.11762450000000001</v>
      </c>
      <c r="Y313" s="33">
        <v>-0.34810279999999999</v>
      </c>
      <c r="Z313" s="141">
        <v>37515</v>
      </c>
      <c r="AA313" s="33">
        <v>21075.752383999999</v>
      </c>
      <c r="AB313" s="33" t="s">
        <v>12447</v>
      </c>
      <c r="AC313" s="33" t="s">
        <v>13169</v>
      </c>
      <c r="AD313" s="126" t="s">
        <v>8237</v>
      </c>
      <c r="AE313" s="126" t="s">
        <v>13170</v>
      </c>
      <c r="AF313" s="126" t="s">
        <v>13175</v>
      </c>
      <c r="AG313" s="33" t="s">
        <v>13172</v>
      </c>
      <c r="AH313" s="33" t="s">
        <v>13172</v>
      </c>
    </row>
    <row r="314" spans="1:34" s="133" customFormat="1" ht="28.5">
      <c r="A314" s="40" t="s">
        <v>12828</v>
      </c>
      <c r="B314" s="39" t="s">
        <v>13803</v>
      </c>
      <c r="C314" s="39" t="s">
        <v>12638</v>
      </c>
      <c r="D314" s="40" t="s">
        <v>13804</v>
      </c>
      <c r="E314" s="40" t="s">
        <v>12447</v>
      </c>
      <c r="F314" s="41" t="s">
        <v>117</v>
      </c>
      <c r="G314" s="40" t="s">
        <v>56</v>
      </c>
      <c r="H314" s="42">
        <v>5</v>
      </c>
      <c r="I314" s="40" t="s">
        <v>12346</v>
      </c>
      <c r="J314" s="40" t="s">
        <v>12346</v>
      </c>
      <c r="K314" s="42" t="s">
        <v>12346</v>
      </c>
      <c r="L314" s="40" t="e">
        <v>#N/A</v>
      </c>
      <c r="M314" s="40">
        <v>8.8548975582374734</v>
      </c>
      <c r="N314" s="40">
        <v>57.470564352415934</v>
      </c>
      <c r="O314" s="40">
        <v>23.257933098694593</v>
      </c>
      <c r="P314" s="40">
        <v>5.3558755474544251</v>
      </c>
      <c r="Q314" s="153">
        <v>26.360655737705208</v>
      </c>
      <c r="R314" s="153">
        <v>8.8158208243982017</v>
      </c>
      <c r="S314" s="40">
        <v>5.1307350764674853</v>
      </c>
      <c r="T314" s="40">
        <v>-15.910012160518793</v>
      </c>
      <c r="U314" s="40">
        <v>-40.502092050209214</v>
      </c>
      <c r="V314" s="40">
        <v>18.045040686948386</v>
      </c>
      <c r="W314" s="40">
        <v>19.396600394200142</v>
      </c>
      <c r="X314" s="40">
        <v>0.95597929999999998</v>
      </c>
      <c r="Y314" s="40">
        <v>0.1265838</v>
      </c>
      <c r="Z314" s="142">
        <v>33906</v>
      </c>
      <c r="AA314" s="40">
        <v>764.70752870000001</v>
      </c>
      <c r="AB314" s="40" t="s">
        <v>12447</v>
      </c>
      <c r="AC314" s="40" t="s">
        <v>13169</v>
      </c>
      <c r="AD314" s="42" t="s">
        <v>8237</v>
      </c>
      <c r="AE314" s="42" t="s">
        <v>13170</v>
      </c>
      <c r="AF314" s="42" t="s">
        <v>13175</v>
      </c>
      <c r="AG314" s="42" t="s">
        <v>13172</v>
      </c>
      <c r="AH314" s="42" t="s">
        <v>13172</v>
      </c>
    </row>
    <row r="315" spans="1:34" s="133" customFormat="1" ht="28.5">
      <c r="A315" s="33" t="s">
        <v>12828</v>
      </c>
      <c r="B315" s="32" t="s">
        <v>13805</v>
      </c>
      <c r="C315" s="33" t="s">
        <v>12641</v>
      </c>
      <c r="D315" s="33" t="s">
        <v>13806</v>
      </c>
      <c r="E315" s="33" t="s">
        <v>12448</v>
      </c>
      <c r="F315" s="35" t="s">
        <v>422</v>
      </c>
      <c r="G315" s="36" t="s">
        <v>13135</v>
      </c>
      <c r="H315" s="117">
        <v>4</v>
      </c>
      <c r="I315" s="36" t="s">
        <v>12346</v>
      </c>
      <c r="J315" s="36" t="s">
        <v>12346</v>
      </c>
      <c r="K315" s="36" t="s">
        <v>12346</v>
      </c>
      <c r="L315" s="33">
        <v>7.258223761853419E-2</v>
      </c>
      <c r="M315" s="151">
        <v>0.60785123966946575</v>
      </c>
      <c r="N315" s="151">
        <v>6.737452916587805</v>
      </c>
      <c r="O315" s="151">
        <v>8.7087528569204089</v>
      </c>
      <c r="P315" s="151">
        <v>3.3474720611668785</v>
      </c>
      <c r="Q315" s="152">
        <v>7.380298912413874</v>
      </c>
      <c r="R315" s="152">
        <v>6.7052798217663634</v>
      </c>
      <c r="S315" s="33">
        <v>12.278653572112198</v>
      </c>
      <c r="T315" s="33">
        <v>-4.6296167659784508</v>
      </c>
      <c r="U315" s="33">
        <v>-17.465059861520682</v>
      </c>
      <c r="V315" s="32">
        <v>4.7371476667632235</v>
      </c>
      <c r="W315" s="32">
        <v>7.0212754267979518</v>
      </c>
      <c r="X315" s="33">
        <v>0.95520110000000003</v>
      </c>
      <c r="Y315" s="33">
        <v>0.12516150000000001</v>
      </c>
      <c r="Z315" s="141">
        <v>39881</v>
      </c>
      <c r="AA315" s="33">
        <v>12448.8844923</v>
      </c>
      <c r="AB315" s="33" t="s">
        <v>12447</v>
      </c>
      <c r="AC315" s="33" t="s">
        <v>13169</v>
      </c>
      <c r="AD315" s="126" t="s">
        <v>8237</v>
      </c>
      <c r="AE315" s="126" t="s">
        <v>13170</v>
      </c>
      <c r="AF315" s="126" t="s">
        <v>13203</v>
      </c>
      <c r="AG315" s="33" t="s">
        <v>13172</v>
      </c>
      <c r="AH315" s="33" t="s">
        <v>13172</v>
      </c>
    </row>
    <row r="316" spans="1:34" s="133" customFormat="1" ht="28.5">
      <c r="A316" s="40" t="s">
        <v>12828</v>
      </c>
      <c r="B316" s="39" t="s">
        <v>13807</v>
      </c>
      <c r="C316" s="39" t="s">
        <v>12642</v>
      </c>
      <c r="D316" s="40" t="s">
        <v>13808</v>
      </c>
      <c r="E316" s="40" t="s">
        <v>12455</v>
      </c>
      <c r="F316" s="41" t="s">
        <v>422</v>
      </c>
      <c r="G316" s="40" t="s">
        <v>13135</v>
      </c>
      <c r="H316" s="42">
        <v>4</v>
      </c>
      <c r="I316" s="40" t="s">
        <v>12346</v>
      </c>
      <c r="J316" s="40" t="s">
        <v>12346</v>
      </c>
      <c r="K316" s="42" t="s">
        <v>12346</v>
      </c>
      <c r="L316" s="40">
        <v>8.4234124003925381E-2</v>
      </c>
      <c r="M316" s="40">
        <v>0.39156228776153768</v>
      </c>
      <c r="N316" s="40">
        <v>3.952653459082911</v>
      </c>
      <c r="O316" s="40">
        <v>5.7745984477169721</v>
      </c>
      <c r="P316" s="40">
        <v>1.4824856471428616</v>
      </c>
      <c r="Q316" s="153">
        <v>4.4179744651024588</v>
      </c>
      <c r="R316" s="153">
        <v>4.3771341452382817</v>
      </c>
      <c r="S316" s="40">
        <v>9.8992976185725787</v>
      </c>
      <c r="T316" s="40">
        <v>-4.8819308822330321</v>
      </c>
      <c r="U316" s="40">
        <v>-17.191962175335686</v>
      </c>
      <c r="V316" s="40">
        <v>4.5806515383138917</v>
      </c>
      <c r="W316" s="40">
        <v>6.8520821047332561</v>
      </c>
      <c r="X316" s="40">
        <v>0.6581861</v>
      </c>
      <c r="Y316" s="40">
        <v>-0.1015093</v>
      </c>
      <c r="Z316" s="142">
        <v>41778</v>
      </c>
      <c r="AA316" s="40">
        <v>12448.8844923</v>
      </c>
      <c r="AB316" s="40" t="s">
        <v>12447</v>
      </c>
      <c r="AC316" s="40" t="s">
        <v>13169</v>
      </c>
      <c r="AD316" s="42" t="s">
        <v>8237</v>
      </c>
      <c r="AE316" s="42" t="s">
        <v>13170</v>
      </c>
      <c r="AF316" s="42" t="s">
        <v>13171</v>
      </c>
      <c r="AG316" s="42" t="s">
        <v>13172</v>
      </c>
      <c r="AH316" s="42" t="s">
        <v>13172</v>
      </c>
    </row>
    <row r="317" spans="1:34" s="133" customFormat="1" ht="28.5">
      <c r="A317" s="33" t="s">
        <v>12828</v>
      </c>
      <c r="B317" s="32" t="s">
        <v>13809</v>
      </c>
      <c r="C317" s="33" t="s">
        <v>12643</v>
      </c>
      <c r="D317" s="33" t="s">
        <v>13810</v>
      </c>
      <c r="E317" s="33" t="s">
        <v>12447</v>
      </c>
      <c r="F317" s="35" t="s">
        <v>422</v>
      </c>
      <c r="G317" s="36" t="s">
        <v>13135</v>
      </c>
      <c r="H317" s="117">
        <v>4</v>
      </c>
      <c r="I317" s="36" t="s">
        <v>12346</v>
      </c>
      <c r="J317" s="36" t="s">
        <v>12346</v>
      </c>
      <c r="K317" s="36" t="s">
        <v>12346</v>
      </c>
      <c r="L317" s="33" t="e">
        <v>#N/A</v>
      </c>
      <c r="M317" s="151">
        <v>0.65195586760280477</v>
      </c>
      <c r="N317" s="151">
        <v>6.8690095846643651</v>
      </c>
      <c r="O317" s="151">
        <v>8.7065394730964982</v>
      </c>
      <c r="P317" s="151">
        <v>3.1447033101528632</v>
      </c>
      <c r="Q317" s="152">
        <v>7.3210412147505455</v>
      </c>
      <c r="R317" s="152">
        <v>7.3469387755100257</v>
      </c>
      <c r="S317" s="33">
        <v>12.303664921466062</v>
      </c>
      <c r="T317" s="33">
        <v>-4.5260915867944345</v>
      </c>
      <c r="U317" s="33">
        <v>-18.176638176638214</v>
      </c>
      <c r="V317" s="32">
        <v>4.7052017702980935</v>
      </c>
      <c r="W317" s="32">
        <v>7.0459214009503919</v>
      </c>
      <c r="X317" s="33">
        <v>0.79867580000000005</v>
      </c>
      <c r="Y317" s="33">
        <v>-8.1863580000000001E-4</v>
      </c>
      <c r="Z317" s="141">
        <v>37329</v>
      </c>
      <c r="AA317" s="33">
        <v>12448.8844923</v>
      </c>
      <c r="AB317" s="33" t="s">
        <v>12447</v>
      </c>
      <c r="AC317" s="33" t="s">
        <v>13169</v>
      </c>
      <c r="AD317" s="126" t="s">
        <v>8237</v>
      </c>
      <c r="AE317" s="126" t="s">
        <v>13170</v>
      </c>
      <c r="AF317" s="126" t="s">
        <v>13175</v>
      </c>
      <c r="AG317" s="33" t="s">
        <v>13172</v>
      </c>
      <c r="AH317" s="33" t="s">
        <v>13172</v>
      </c>
    </row>
    <row r="318" spans="1:34" s="133" customFormat="1" ht="28.5">
      <c r="A318" s="40" t="s">
        <v>12828</v>
      </c>
      <c r="B318" s="39" t="s">
        <v>13811</v>
      </c>
      <c r="C318" s="39" t="s">
        <v>12644</v>
      </c>
      <c r="D318" s="40" t="s">
        <v>13812</v>
      </c>
      <c r="E318" s="40" t="s">
        <v>12447</v>
      </c>
      <c r="F318" s="41" t="s">
        <v>422</v>
      </c>
      <c r="G318" s="40" t="s">
        <v>13135</v>
      </c>
      <c r="H318" s="42">
        <v>4</v>
      </c>
      <c r="I318" s="40" t="s">
        <v>12346</v>
      </c>
      <c r="J318" s="40" t="s">
        <v>12346</v>
      </c>
      <c r="K318" s="42" t="s">
        <v>12346</v>
      </c>
      <c r="L318" s="40">
        <v>0.10930850626306332</v>
      </c>
      <c r="M318" s="40">
        <v>0.64687487826384782</v>
      </c>
      <c r="N318" s="40">
        <v>6.835539666464796</v>
      </c>
      <c r="O318" s="40">
        <v>8.7006283509710958</v>
      </c>
      <c r="P318" s="40">
        <v>3.1299269114934303</v>
      </c>
      <c r="Q318" s="153">
        <v>7.2896705526082739</v>
      </c>
      <c r="R318" s="153">
        <v>7.4383240761958458</v>
      </c>
      <c r="S318" s="40">
        <v>12.403552596289469</v>
      </c>
      <c r="T318" s="40">
        <v>-4.5822133451313469</v>
      </c>
      <c r="U318" s="40">
        <v>-18.197779119603787</v>
      </c>
      <c r="V318" s="40">
        <v>4.6998491633056725</v>
      </c>
      <c r="W318" s="40">
        <v>7.0155240429315855</v>
      </c>
      <c r="X318" s="40">
        <v>0.79814070000000004</v>
      </c>
      <c r="Y318" s="40">
        <v>-6.4424700000000003E-4</v>
      </c>
      <c r="Z318" s="142">
        <v>41648</v>
      </c>
      <c r="AA318" s="40">
        <v>12448.8844923</v>
      </c>
      <c r="AB318" s="40" t="s">
        <v>12447</v>
      </c>
      <c r="AC318" s="40" t="s">
        <v>13169</v>
      </c>
      <c r="AD318" s="42" t="s">
        <v>8237</v>
      </c>
      <c r="AE318" s="42" t="s">
        <v>13170</v>
      </c>
      <c r="AF318" s="42" t="s">
        <v>13175</v>
      </c>
      <c r="AG318" s="42" t="s">
        <v>13172</v>
      </c>
      <c r="AH318" s="42" t="s">
        <v>13172</v>
      </c>
    </row>
    <row r="319" spans="1:34" s="133" customFormat="1" ht="28.5">
      <c r="A319" s="33" t="s">
        <v>12828</v>
      </c>
      <c r="B319" s="32" t="s">
        <v>13813</v>
      </c>
      <c r="C319" s="33" t="s">
        <v>12645</v>
      </c>
      <c r="D319" s="33" t="s">
        <v>13814</v>
      </c>
      <c r="E319" s="33" t="s">
        <v>12447</v>
      </c>
      <c r="F319" s="35" t="s">
        <v>422</v>
      </c>
      <c r="G319" s="36" t="s">
        <v>13135</v>
      </c>
      <c r="H319" s="117">
        <v>4</v>
      </c>
      <c r="I319" s="36" t="s">
        <v>12346</v>
      </c>
      <c r="J319" s="36" t="s">
        <v>12346</v>
      </c>
      <c r="K319" s="36" t="s">
        <v>12346</v>
      </c>
      <c r="L319" s="33">
        <v>7.3161288615195982E-2</v>
      </c>
      <c r="M319" s="174">
        <v>0.61363636363640506</v>
      </c>
      <c r="N319" s="174">
        <v>6.8615257398806584</v>
      </c>
      <c r="O319" s="174">
        <v>8.7349085540297864</v>
      </c>
      <c r="P319" s="174">
        <v>3.1557563132277089</v>
      </c>
      <c r="Q319" s="175">
        <v>7.1497479267952579</v>
      </c>
      <c r="R319" s="175">
        <v>7.1355338895634279</v>
      </c>
      <c r="S319" s="33">
        <v>12.412789089814069</v>
      </c>
      <c r="T319" s="33">
        <v>-4.8357983431178253</v>
      </c>
      <c r="U319" s="33">
        <v>-18.319787873932615</v>
      </c>
      <c r="V319" s="32">
        <v>4.6990606460903388</v>
      </c>
      <c r="W319" s="32">
        <v>7.0349490832073345</v>
      </c>
      <c r="X319" s="33">
        <v>0.77105020000000002</v>
      </c>
      <c r="Y319" s="33">
        <v>-3.4992759999999999E-3</v>
      </c>
      <c r="Z319" s="141">
        <v>37525</v>
      </c>
      <c r="AA319" s="33">
        <v>12448.8844923</v>
      </c>
      <c r="AB319" s="33" t="s">
        <v>12447</v>
      </c>
      <c r="AC319" s="33" t="s">
        <v>13169</v>
      </c>
      <c r="AD319" s="126" t="s">
        <v>8237</v>
      </c>
      <c r="AE319" s="126" t="s">
        <v>13170</v>
      </c>
      <c r="AF319" s="126" t="s">
        <v>13175</v>
      </c>
      <c r="AG319" s="33" t="s">
        <v>13172</v>
      </c>
      <c r="AH319" s="33" t="s">
        <v>13172</v>
      </c>
    </row>
    <row r="320" spans="1:34" s="133" customFormat="1" ht="28.5">
      <c r="A320" s="40" t="s">
        <v>12828</v>
      </c>
      <c r="B320" s="39" t="s">
        <v>13815</v>
      </c>
      <c r="C320" s="39" t="s">
        <v>12646</v>
      </c>
      <c r="D320" s="40" t="s">
        <v>13816</v>
      </c>
      <c r="E320" s="40" t="s">
        <v>12448</v>
      </c>
      <c r="F320" s="41" t="s">
        <v>422</v>
      </c>
      <c r="G320" s="40" t="s">
        <v>13135</v>
      </c>
      <c r="H320" s="42">
        <v>4</v>
      </c>
      <c r="I320" s="40" t="s">
        <v>12346</v>
      </c>
      <c r="J320" s="40" t="s">
        <v>12346</v>
      </c>
      <c r="K320" s="42" t="s">
        <v>12346</v>
      </c>
      <c r="L320" s="40">
        <v>0.10847756259023487</v>
      </c>
      <c r="M320" s="40">
        <v>0.60162620684469648</v>
      </c>
      <c r="N320" s="40">
        <v>6.7464190610224239</v>
      </c>
      <c r="O320" s="40">
        <v>8.7074778315587853</v>
      </c>
      <c r="P320" s="40">
        <v>3.3365060284733961</v>
      </c>
      <c r="Q320" s="153">
        <v>7.3944122415906754</v>
      </c>
      <c r="R320" s="153">
        <v>6.6817027657646966</v>
      </c>
      <c r="S320" s="40">
        <v>12.267045702825197</v>
      </c>
      <c r="T320" s="40">
        <v>-4.6311558457186486</v>
      </c>
      <c r="U320" s="40">
        <v>-17.464550467342331</v>
      </c>
      <c r="V320" s="40">
        <v>4.7306930993953697</v>
      </c>
      <c r="W320" s="40">
        <v>7.0249506712223377</v>
      </c>
      <c r="X320" s="40">
        <v>0.95751980000000003</v>
      </c>
      <c r="Y320" s="40">
        <v>0.12321029999999999</v>
      </c>
      <c r="Z320" s="142">
        <v>41765</v>
      </c>
      <c r="AA320" s="40">
        <v>12448.8844923</v>
      </c>
      <c r="AB320" s="40" t="s">
        <v>12447</v>
      </c>
      <c r="AC320" s="40" t="s">
        <v>13169</v>
      </c>
      <c r="AD320" s="42" t="s">
        <v>8237</v>
      </c>
      <c r="AE320" s="42" t="s">
        <v>13170</v>
      </c>
      <c r="AF320" s="42" t="s">
        <v>13203</v>
      </c>
      <c r="AG320" s="42" t="s">
        <v>13172</v>
      </c>
      <c r="AH320" s="42" t="s">
        <v>13172</v>
      </c>
    </row>
    <row r="321" spans="1:34" s="133" customFormat="1" ht="28.5">
      <c r="A321" s="33" t="s">
        <v>12828</v>
      </c>
      <c r="B321" s="32" t="s">
        <v>13817</v>
      </c>
      <c r="C321" s="33" t="s">
        <v>12647</v>
      </c>
      <c r="D321" s="33" t="s">
        <v>13816</v>
      </c>
      <c r="E321" s="33" t="s">
        <v>12453</v>
      </c>
      <c r="F321" s="35" t="s">
        <v>422</v>
      </c>
      <c r="G321" s="36" t="s">
        <v>13135</v>
      </c>
      <c r="H321" s="117">
        <v>4</v>
      </c>
      <c r="I321" s="36" t="s">
        <v>12346</v>
      </c>
      <c r="J321" s="36" t="s">
        <v>12346</v>
      </c>
      <c r="K321" s="36" t="s">
        <v>12346</v>
      </c>
      <c r="L321" s="33">
        <v>8.9426574173507148E-2</v>
      </c>
      <c r="M321" s="151">
        <v>0.49449259713505445</v>
      </c>
      <c r="N321" s="151">
        <v>4.4703433837828488</v>
      </c>
      <c r="O321" s="151">
        <v>6.5608262101920722</v>
      </c>
      <c r="P321" s="151">
        <v>1.0555171363949345</v>
      </c>
      <c r="Q321" s="152">
        <v>5.0804543068948105</v>
      </c>
      <c r="R321" s="152">
        <v>5.5527364077494701</v>
      </c>
      <c r="S321" s="33">
        <v>9.7853788870331915</v>
      </c>
      <c r="T321" s="33">
        <v>-4.7101411676839566</v>
      </c>
      <c r="U321" s="33">
        <v>-20.043272001983624</v>
      </c>
      <c r="V321" s="32">
        <v>4.6639815628550974</v>
      </c>
      <c r="W321" s="32">
        <v>7.0020490773167356</v>
      </c>
      <c r="X321" s="33">
        <v>0.72021409999999997</v>
      </c>
      <c r="Y321" s="33">
        <v>-6.8992990000000004E-2</v>
      </c>
      <c r="Z321" s="141">
        <v>41778</v>
      </c>
      <c r="AA321" s="33">
        <v>12448.8844923</v>
      </c>
      <c r="AB321" s="33" t="s">
        <v>12447</v>
      </c>
      <c r="AC321" s="33" t="s">
        <v>13169</v>
      </c>
      <c r="AD321" s="126" t="s">
        <v>8237</v>
      </c>
      <c r="AE321" s="126" t="s">
        <v>13170</v>
      </c>
      <c r="AF321" s="126" t="s">
        <v>13240</v>
      </c>
      <c r="AG321" s="33" t="s">
        <v>13172</v>
      </c>
      <c r="AH321" s="33" t="s">
        <v>13172</v>
      </c>
    </row>
    <row r="322" spans="1:34" s="133" customFormat="1" ht="28.5">
      <c r="A322" s="40" t="s">
        <v>12828</v>
      </c>
      <c r="B322" s="39" t="s">
        <v>13818</v>
      </c>
      <c r="C322" s="39" t="s">
        <v>12648</v>
      </c>
      <c r="D322" s="40" t="s">
        <v>13819</v>
      </c>
      <c r="E322" s="40" t="s">
        <v>12448</v>
      </c>
      <c r="F322" s="41" t="s">
        <v>422</v>
      </c>
      <c r="G322" s="40" t="s">
        <v>13142</v>
      </c>
      <c r="H322" s="42">
        <v>2</v>
      </c>
      <c r="I322" s="40" t="s">
        <v>12346</v>
      </c>
      <c r="J322" s="40" t="s">
        <v>12346</v>
      </c>
      <c r="K322" s="42" t="s">
        <v>12346</v>
      </c>
      <c r="L322" s="40">
        <v>8.6796460628834116E-2</v>
      </c>
      <c r="M322" s="40">
        <v>0.30776977862587707</v>
      </c>
      <c r="N322" s="40">
        <v>5.1513422369287021</v>
      </c>
      <c r="O322" s="40">
        <v>8.2055432944832418</v>
      </c>
      <c r="P322" s="40">
        <v>5.4563286732855154</v>
      </c>
      <c r="Q322" s="153">
        <v>6.2819855291724291</v>
      </c>
      <c r="R322" s="153">
        <v>8.1027687442686513</v>
      </c>
      <c r="S322" s="40">
        <v>12.669568385873276</v>
      </c>
      <c r="T322" s="40">
        <v>-1.4423713113669079</v>
      </c>
      <c r="U322" s="40">
        <v>-5.3440714940394152</v>
      </c>
      <c r="V322" s="40">
        <v>2.1132761412532233</v>
      </c>
      <c r="W322" s="40">
        <v>3.0214654149499465</v>
      </c>
      <c r="X322" s="40">
        <v>2.122986</v>
      </c>
      <c r="Y322" s="40">
        <v>0.89639190000000002</v>
      </c>
      <c r="Z322" s="142">
        <v>41939</v>
      </c>
      <c r="AA322" s="40">
        <v>1739.436162</v>
      </c>
      <c r="AB322" s="40" t="s">
        <v>12447</v>
      </c>
      <c r="AC322" s="40" t="s">
        <v>13169</v>
      </c>
      <c r="AD322" s="42" t="s">
        <v>8237</v>
      </c>
      <c r="AE322" s="42" t="s">
        <v>13170</v>
      </c>
      <c r="AF322" s="42" t="s">
        <v>13203</v>
      </c>
      <c r="AG322" s="42" t="s">
        <v>13172</v>
      </c>
      <c r="AH322" s="42" t="s">
        <v>13172</v>
      </c>
    </row>
    <row r="323" spans="1:34" s="133" customFormat="1" ht="28.5">
      <c r="A323" s="33" t="s">
        <v>12828</v>
      </c>
      <c r="B323" s="32" t="s">
        <v>13820</v>
      </c>
      <c r="C323" s="33" t="s">
        <v>12649</v>
      </c>
      <c r="D323" s="33" t="s">
        <v>13821</v>
      </c>
      <c r="E323" s="33" t="s">
        <v>12447</v>
      </c>
      <c r="F323" s="35" t="s">
        <v>422</v>
      </c>
      <c r="G323" s="36" t="s">
        <v>13142</v>
      </c>
      <c r="H323" s="117">
        <v>2</v>
      </c>
      <c r="I323" s="36" t="s">
        <v>12346</v>
      </c>
      <c r="J323" s="36" t="s">
        <v>12346</v>
      </c>
      <c r="K323" s="36" t="s">
        <v>12346</v>
      </c>
      <c r="L323" s="33" t="e">
        <v>#N/A</v>
      </c>
      <c r="M323" s="174">
        <v>0.34158838599485097</v>
      </c>
      <c r="N323" s="174">
        <v>5.2395879982087168</v>
      </c>
      <c r="O323" s="174">
        <v>8.215149605879347</v>
      </c>
      <c r="P323" s="174">
        <v>5.2530886752457873</v>
      </c>
      <c r="Q323" s="175">
        <v>6.1898211829434668</v>
      </c>
      <c r="R323" s="175">
        <v>8.7824351297405947</v>
      </c>
      <c r="S323" s="33">
        <v>12.718064153067154</v>
      </c>
      <c r="T323" s="33">
        <v>-1.1281588447653479</v>
      </c>
      <c r="U323" s="33">
        <v>-6.0836501901140654</v>
      </c>
      <c r="V323" s="32">
        <v>1.9412471716936366</v>
      </c>
      <c r="W323" s="32">
        <v>2.9575516743746526</v>
      </c>
      <c r="X323" s="33">
        <v>1.8804799999999999</v>
      </c>
      <c r="Y323" s="33">
        <v>0.61857899999999999</v>
      </c>
      <c r="Z323" s="141">
        <v>41690</v>
      </c>
      <c r="AA323" s="33">
        <v>1739.436162</v>
      </c>
      <c r="AB323" s="33" t="s">
        <v>12447</v>
      </c>
      <c r="AC323" s="33" t="s">
        <v>13169</v>
      </c>
      <c r="AD323" s="126" t="s">
        <v>8237</v>
      </c>
      <c r="AE323" s="126" t="s">
        <v>13170</v>
      </c>
      <c r="AF323" s="126" t="s">
        <v>13175</v>
      </c>
      <c r="AG323" s="33" t="s">
        <v>13172</v>
      </c>
      <c r="AH323" s="33" t="s">
        <v>13172</v>
      </c>
    </row>
    <row r="324" spans="1:34" s="133" customFormat="1" ht="28.5">
      <c r="A324" s="40" t="s">
        <v>12828</v>
      </c>
      <c r="B324" s="39" t="s">
        <v>13822</v>
      </c>
      <c r="C324" s="39" t="s">
        <v>12650</v>
      </c>
      <c r="D324" s="40" t="s">
        <v>13823</v>
      </c>
      <c r="E324" s="40" t="s">
        <v>12447</v>
      </c>
      <c r="F324" s="41" t="s">
        <v>422</v>
      </c>
      <c r="G324" s="40" t="s">
        <v>13142</v>
      </c>
      <c r="H324" s="42">
        <v>2</v>
      </c>
      <c r="I324" s="40" t="s">
        <v>12346</v>
      </c>
      <c r="J324" s="40" t="s">
        <v>12346</v>
      </c>
      <c r="K324" s="42" t="s">
        <v>12346</v>
      </c>
      <c r="L324" s="40">
        <v>8.8304903572683391E-2</v>
      </c>
      <c r="M324" s="40">
        <v>0.34431001267283268</v>
      </c>
      <c r="N324" s="40">
        <v>5.3266227682178702</v>
      </c>
      <c r="O324" s="40">
        <v>8.2307074058187943</v>
      </c>
      <c r="P324" s="40">
        <v>5.258898730647843</v>
      </c>
      <c r="Q324" s="153">
        <v>6.189800251027755</v>
      </c>
      <c r="R324" s="153">
        <v>8.7408688016179958</v>
      </c>
      <c r="S324" s="40">
        <v>12.748824624328382</v>
      </c>
      <c r="T324" s="40">
        <v>-1.1316872427983293</v>
      </c>
      <c r="U324" s="40">
        <v>-6.098047113039506</v>
      </c>
      <c r="V324" s="40">
        <v>1.9895930333458933</v>
      </c>
      <c r="W324" s="40">
        <v>2.9840606715440843</v>
      </c>
      <c r="X324" s="40">
        <v>1.844563</v>
      </c>
      <c r="Y324" s="40">
        <v>0.61615059999999999</v>
      </c>
      <c r="Z324" s="142">
        <v>41690</v>
      </c>
      <c r="AA324" s="40">
        <v>1739.436162</v>
      </c>
      <c r="AB324" s="40" t="s">
        <v>12447</v>
      </c>
      <c r="AC324" s="40" t="s">
        <v>13169</v>
      </c>
      <c r="AD324" s="42" t="s">
        <v>8237</v>
      </c>
      <c r="AE324" s="42" t="s">
        <v>13170</v>
      </c>
      <c r="AF324" s="42" t="s">
        <v>13175</v>
      </c>
      <c r="AG324" s="42" t="s">
        <v>13172</v>
      </c>
      <c r="AH324" s="42" t="s">
        <v>13172</v>
      </c>
    </row>
    <row r="325" spans="1:34" s="133" customFormat="1" ht="28.5">
      <c r="A325" s="33" t="s">
        <v>12828</v>
      </c>
      <c r="B325" s="32" t="s">
        <v>13824</v>
      </c>
      <c r="C325" s="33" t="s">
        <v>12651</v>
      </c>
      <c r="D325" s="33" t="s">
        <v>948</v>
      </c>
      <c r="E325" s="33" t="s">
        <v>12447</v>
      </c>
      <c r="F325" s="35" t="s">
        <v>422</v>
      </c>
      <c r="G325" s="36" t="s">
        <v>13142</v>
      </c>
      <c r="H325" s="117">
        <v>2</v>
      </c>
      <c r="I325" s="36" t="s">
        <v>12346</v>
      </c>
      <c r="J325" s="36" t="s">
        <v>12346</v>
      </c>
      <c r="K325" s="36" t="s">
        <v>12346</v>
      </c>
      <c r="L325" s="33">
        <v>7.352940937414526E-2</v>
      </c>
      <c r="M325" s="174">
        <v>0.37296042118935002</v>
      </c>
      <c r="N325" s="174">
        <v>5.2709975653893348</v>
      </c>
      <c r="O325" s="174">
        <v>8.2410644592114668</v>
      </c>
      <c r="P325" s="174">
        <v>5.2525962719228048</v>
      </c>
      <c r="Q325" s="175">
        <v>6.2008784359733449</v>
      </c>
      <c r="R325" s="175">
        <v>8.7503063427045724</v>
      </c>
      <c r="S325" s="33">
        <v>12.796737006691927</v>
      </c>
      <c r="T325" s="33">
        <v>-1.1353711790393128</v>
      </c>
      <c r="U325" s="33">
        <v>-6.121705426871193</v>
      </c>
      <c r="V325" s="32">
        <v>1.9370473611082597</v>
      </c>
      <c r="W325" s="32">
        <v>2.97600939168131</v>
      </c>
      <c r="X325" s="33">
        <v>1.8908100000000001</v>
      </c>
      <c r="Y325" s="33">
        <v>0.61248789999999997</v>
      </c>
      <c r="Z325" s="141">
        <v>41690</v>
      </c>
      <c r="AA325" s="33">
        <v>1739.436162</v>
      </c>
      <c r="AB325" s="33" t="s">
        <v>12447</v>
      </c>
      <c r="AC325" s="33" t="s">
        <v>13169</v>
      </c>
      <c r="AD325" s="126" t="s">
        <v>8237</v>
      </c>
      <c r="AE325" s="126" t="s">
        <v>13170</v>
      </c>
      <c r="AF325" s="126" t="s">
        <v>13175</v>
      </c>
      <c r="AG325" s="33" t="s">
        <v>13172</v>
      </c>
      <c r="AH325" s="33" t="s">
        <v>13172</v>
      </c>
    </row>
    <row r="326" spans="1:34" s="133" customFormat="1" ht="28.5">
      <c r="A326" s="40" t="s">
        <v>12828</v>
      </c>
      <c r="B326" s="39" t="s">
        <v>13825</v>
      </c>
      <c r="C326" s="39" t="s">
        <v>12652</v>
      </c>
      <c r="D326" s="40" t="s">
        <v>13826</v>
      </c>
      <c r="E326" s="40" t="s">
        <v>12447</v>
      </c>
      <c r="F326" s="41" t="s">
        <v>422</v>
      </c>
      <c r="G326" s="40" t="s">
        <v>13133</v>
      </c>
      <c r="H326" s="42">
        <v>2</v>
      </c>
      <c r="I326" s="40" t="s">
        <v>12346</v>
      </c>
      <c r="J326" s="40" t="s">
        <v>12346</v>
      </c>
      <c r="K326" s="42" t="s">
        <v>12346</v>
      </c>
      <c r="L326" s="40" t="e">
        <v>#N/A</v>
      </c>
      <c r="M326" s="40">
        <v>0.55027513756880087</v>
      </c>
      <c r="N326" s="40">
        <v>2.8659160696007158</v>
      </c>
      <c r="O326" s="40">
        <v>3.8586938708582874</v>
      </c>
      <c r="P326" s="40">
        <v>1.715894686444086</v>
      </c>
      <c r="Q326" s="153">
        <v>4.0688575899839874</v>
      </c>
      <c r="R326" s="153">
        <v>3.6796536796538826</v>
      </c>
      <c r="S326" s="40">
        <v>4.739461910858922</v>
      </c>
      <c r="T326" s="40">
        <v>-1.1437095972152478</v>
      </c>
      <c r="U326" s="40">
        <v>-5.4112554112554445</v>
      </c>
      <c r="V326" s="40">
        <v>1.3832517287365838</v>
      </c>
      <c r="W326" s="40">
        <v>1.7521972561117778</v>
      </c>
      <c r="X326" s="40">
        <v>-0.73663809999999996</v>
      </c>
      <c r="Y326" s="40">
        <v>-1.0267580000000001</v>
      </c>
      <c r="Z326" s="142">
        <v>36292</v>
      </c>
      <c r="AA326" s="40">
        <v>424.492774</v>
      </c>
      <c r="AB326" s="40" t="s">
        <v>12447</v>
      </c>
      <c r="AC326" s="40" t="s">
        <v>13169</v>
      </c>
      <c r="AD326" s="42" t="s">
        <v>8237</v>
      </c>
      <c r="AE326" s="42" t="s">
        <v>13170</v>
      </c>
      <c r="AF326" s="42" t="s">
        <v>13175</v>
      </c>
      <c r="AG326" s="42" t="s">
        <v>13172</v>
      </c>
      <c r="AH326" s="42" t="s">
        <v>13172</v>
      </c>
    </row>
    <row r="327" spans="1:34" s="133" customFormat="1" ht="28.5">
      <c r="A327" s="33" t="s">
        <v>12828</v>
      </c>
      <c r="B327" s="32" t="s">
        <v>13827</v>
      </c>
      <c r="C327" s="33" t="s">
        <v>12653</v>
      </c>
      <c r="D327" s="33" t="s">
        <v>13828</v>
      </c>
      <c r="E327" s="33" t="s">
        <v>12447</v>
      </c>
      <c r="F327" s="35" t="s">
        <v>422</v>
      </c>
      <c r="G327" s="36" t="s">
        <v>13133</v>
      </c>
      <c r="H327" s="117">
        <v>2</v>
      </c>
      <c r="I327" s="36" t="s">
        <v>12346</v>
      </c>
      <c r="J327" s="36" t="s">
        <v>12346</v>
      </c>
      <c r="K327" s="36" t="s">
        <v>12346</v>
      </c>
      <c r="L327" s="33">
        <v>3.2908587079299126E-2</v>
      </c>
      <c r="M327" s="151">
        <v>0.6160543875573854</v>
      </c>
      <c r="N327" s="151">
        <v>2.9092599352923632</v>
      </c>
      <c r="O327" s="151">
        <v>1.8293833299792173</v>
      </c>
      <c r="P327" s="151">
        <v>-0.4607206425124688</v>
      </c>
      <c r="Q327" s="152">
        <v>2.7457335023119311</v>
      </c>
      <c r="R327" s="152">
        <v>0.6983240223463083</v>
      </c>
      <c r="S327" s="33">
        <v>1.7021276595742485</v>
      </c>
      <c r="T327" s="33">
        <v>-1.1626440775594382</v>
      </c>
      <c r="U327" s="33">
        <v>-8.2460732984293017</v>
      </c>
      <c r="V327" s="32" t="e">
        <v>#N/A</v>
      </c>
      <c r="W327" s="32" t="e">
        <v>#N/A</v>
      </c>
      <c r="X327" s="33">
        <v>-2.276303</v>
      </c>
      <c r="Y327" s="33">
        <v>-2.2786230000000001</v>
      </c>
      <c r="Z327" s="141">
        <v>35339</v>
      </c>
      <c r="AA327" s="33">
        <v>424.492774</v>
      </c>
      <c r="AB327" s="33" t="s">
        <v>12447</v>
      </c>
      <c r="AC327" s="33" t="s">
        <v>13169</v>
      </c>
      <c r="AD327" s="126" t="s">
        <v>8237</v>
      </c>
      <c r="AE327" s="126" t="s">
        <v>13170</v>
      </c>
      <c r="AF327" s="126" t="s">
        <v>13253</v>
      </c>
      <c r="AG327" s="33" t="s">
        <v>13172</v>
      </c>
      <c r="AH327" s="33" t="s">
        <v>13172</v>
      </c>
    </row>
    <row r="328" spans="1:34" s="133" customFormat="1" ht="28.5">
      <c r="A328" s="40" t="s">
        <v>12443</v>
      </c>
      <c r="B328" s="39" t="s">
        <v>13829</v>
      </c>
      <c r="C328" s="39" t="s">
        <v>12675</v>
      </c>
      <c r="D328" s="40" t="s">
        <v>13518</v>
      </c>
      <c r="E328" s="40" t="s">
        <v>12447</v>
      </c>
      <c r="F328" s="41" t="s">
        <v>422</v>
      </c>
      <c r="G328" s="40" t="s">
        <v>13132</v>
      </c>
      <c r="H328" s="42">
        <v>3</v>
      </c>
      <c r="I328" s="40" t="s">
        <v>12346</v>
      </c>
      <c r="J328" s="40" t="s">
        <v>12346</v>
      </c>
      <c r="K328" s="42" t="s">
        <v>12346</v>
      </c>
      <c r="L328" s="40" t="e">
        <v>#N/A</v>
      </c>
      <c r="M328" s="40">
        <v>0.787401574803126</v>
      </c>
      <c r="N328" s="40">
        <v>9.1684434968017037</v>
      </c>
      <c r="O328" s="40">
        <v>9.4878264164940607</v>
      </c>
      <c r="P328" s="40">
        <v>-3.5662712676086228</v>
      </c>
      <c r="Q328" s="153">
        <v>9.8576122672508149</v>
      </c>
      <c r="R328" s="153">
        <v>14.447236180904444</v>
      </c>
      <c r="S328" s="40">
        <v>-2.822085889570769</v>
      </c>
      <c r="T328" s="40">
        <v>-9.3711467324291693</v>
      </c>
      <c r="U328" s="40">
        <v>-47.355573637103333</v>
      </c>
      <c r="V328" s="40">
        <v>5.9673667979171574</v>
      </c>
      <c r="W328" s="40">
        <v>13.252678242282661</v>
      </c>
      <c r="X328" s="40">
        <v>0.46072669999999999</v>
      </c>
      <c r="Y328" s="40">
        <v>-0.47197800000000001</v>
      </c>
      <c r="Z328" s="142">
        <v>43070</v>
      </c>
      <c r="AA328" s="40">
        <v>1075.3953097900001</v>
      </c>
      <c r="AB328" s="40" t="s">
        <v>12447</v>
      </c>
      <c r="AC328" s="40" t="s">
        <v>13169</v>
      </c>
      <c r="AD328" s="42" t="s">
        <v>8237</v>
      </c>
      <c r="AE328" s="42" t="s">
        <v>13180</v>
      </c>
      <c r="AF328" s="42" t="s">
        <v>13181</v>
      </c>
      <c r="AG328" s="42" t="s">
        <v>13181</v>
      </c>
      <c r="AH328" s="42" t="s">
        <v>13181</v>
      </c>
    </row>
    <row r="329" spans="1:34" s="133" customFormat="1" ht="28.5">
      <c r="A329" s="33" t="s">
        <v>12443</v>
      </c>
      <c r="B329" s="32" t="s">
        <v>13830</v>
      </c>
      <c r="C329" s="33" t="s">
        <v>12676</v>
      </c>
      <c r="D329" s="33" t="s">
        <v>13540</v>
      </c>
      <c r="E329" s="33" t="s">
        <v>12454</v>
      </c>
      <c r="F329" s="35" t="s">
        <v>381</v>
      </c>
      <c r="G329" s="36" t="s">
        <v>75</v>
      </c>
      <c r="H329" s="117">
        <v>4</v>
      </c>
      <c r="I329" s="36" t="s">
        <v>12346</v>
      </c>
      <c r="J329" s="36" t="s">
        <v>12346</v>
      </c>
      <c r="K329" s="36" t="s">
        <v>12346</v>
      </c>
      <c r="L329" s="33">
        <v>7.6844262295081969E-2</v>
      </c>
      <c r="M329" s="151">
        <v>1.9039591977869641</v>
      </c>
      <c r="N329" s="151">
        <v>9.9235667489006474</v>
      </c>
      <c r="O329" s="151">
        <v>6.7710216013113556</v>
      </c>
      <c r="P329" s="151">
        <v>6.7710216013113556</v>
      </c>
      <c r="Q329" s="152">
        <v>7.0465676896813045</v>
      </c>
      <c r="R329" s="152">
        <v>4.105315387284536</v>
      </c>
      <c r="S329" s="33" t="s">
        <v>13056</v>
      </c>
      <c r="T329" s="33">
        <v>-11.315980938844671</v>
      </c>
      <c r="U329" s="33">
        <v>-11.315980938844671</v>
      </c>
      <c r="V329" s="32">
        <v>8.1191458451155381</v>
      </c>
      <c r="W329" s="32">
        <v>8.1191458451155381</v>
      </c>
      <c r="X329" s="33">
        <v>0.77016130000000005</v>
      </c>
      <c r="Y329" s="33" t="s">
        <v>13363</v>
      </c>
      <c r="Z329" s="141">
        <v>45175</v>
      </c>
      <c r="AA329" s="33">
        <v>2949.8556116</v>
      </c>
      <c r="AB329" s="33" t="s">
        <v>12447</v>
      </c>
      <c r="AC329" s="33" t="s">
        <v>13169</v>
      </c>
      <c r="AD329" s="126" t="s">
        <v>8237</v>
      </c>
      <c r="AE329" s="126" t="s">
        <v>13170</v>
      </c>
      <c r="AF329" s="126" t="s">
        <v>13413</v>
      </c>
      <c r="AG329" s="33" t="s">
        <v>13172</v>
      </c>
      <c r="AH329" s="33" t="s">
        <v>13172</v>
      </c>
    </row>
    <row r="330" spans="1:34" s="133" customFormat="1" ht="42.75">
      <c r="A330" s="40" t="s">
        <v>12679</v>
      </c>
      <c r="B330" s="39" t="s">
        <v>13831</v>
      </c>
      <c r="C330" s="39" t="s">
        <v>12677</v>
      </c>
      <c r="D330" s="40" t="s">
        <v>13832</v>
      </c>
      <c r="E330" s="40" t="s">
        <v>12447</v>
      </c>
      <c r="F330" s="41" t="s">
        <v>381</v>
      </c>
      <c r="G330" s="40" t="s">
        <v>12434</v>
      </c>
      <c r="H330" s="42">
        <v>4</v>
      </c>
      <c r="I330" s="40" t="s">
        <v>12346</v>
      </c>
      <c r="J330" s="40" t="s">
        <v>12346</v>
      </c>
      <c r="K330" s="42" t="s">
        <v>12346</v>
      </c>
      <c r="L330" s="40" t="e">
        <v>#N/A</v>
      </c>
      <c r="M330" s="40">
        <v>1.6296665835204394</v>
      </c>
      <c r="N330" s="40">
        <v>15.616723420355672</v>
      </c>
      <c r="O330" s="40">
        <v>9.6981081479234454</v>
      </c>
      <c r="P330" s="40">
        <v>1.9230902810144501</v>
      </c>
      <c r="Q330" s="153">
        <v>16.737032569360654</v>
      </c>
      <c r="R330" s="153">
        <v>1.6508712931824876</v>
      </c>
      <c r="S330" s="40">
        <v>9.3988708070408933</v>
      </c>
      <c r="T330" s="40">
        <v>-7.2170791611562706</v>
      </c>
      <c r="U330" s="40">
        <v>-26.532077164647884</v>
      </c>
      <c r="V330" s="40">
        <v>7.9010838889253812</v>
      </c>
      <c r="W330" s="40">
        <v>9.4137433021684309</v>
      </c>
      <c r="X330" s="40">
        <v>0.51434340000000001</v>
      </c>
      <c r="Y330" s="40">
        <v>-0.1122317</v>
      </c>
      <c r="Z330" s="142">
        <v>43669</v>
      </c>
      <c r="AA330" s="40">
        <v>39.655497159999996</v>
      </c>
      <c r="AB330" s="40" t="s">
        <v>12447</v>
      </c>
      <c r="AC330" s="40" t="s">
        <v>13169</v>
      </c>
      <c r="AD330" s="42" t="s">
        <v>8237</v>
      </c>
      <c r="AE330" s="42" t="s">
        <v>13180</v>
      </c>
      <c r="AF330" s="42" t="s">
        <v>13181</v>
      </c>
      <c r="AG330" s="42" t="s">
        <v>13181</v>
      </c>
      <c r="AH330" s="42" t="s">
        <v>13181</v>
      </c>
    </row>
    <row r="331" spans="1:34" s="133" customFormat="1" ht="28.5">
      <c r="A331" s="33" t="s">
        <v>12679</v>
      </c>
      <c r="B331" s="32" t="s">
        <v>13833</v>
      </c>
      <c r="C331" s="33" t="s">
        <v>12678</v>
      </c>
      <c r="D331" s="33" t="s">
        <v>4255</v>
      </c>
      <c r="E331" s="33" t="s">
        <v>12455</v>
      </c>
      <c r="F331" s="35" t="s">
        <v>422</v>
      </c>
      <c r="G331" s="36" t="s">
        <v>13133</v>
      </c>
      <c r="H331" s="117">
        <v>2</v>
      </c>
      <c r="I331" s="36" t="s">
        <v>12346</v>
      </c>
      <c r="J331" s="36" t="s">
        <v>12346</v>
      </c>
      <c r="K331" s="36" t="s">
        <v>12346</v>
      </c>
      <c r="L331" s="33">
        <v>2.4182300286186897E-2</v>
      </c>
      <c r="M331" s="151">
        <v>0.34147430533006951</v>
      </c>
      <c r="N331" s="151">
        <v>1.2547681522572907</v>
      </c>
      <c r="O331" s="151">
        <v>2.7143962093335805</v>
      </c>
      <c r="P331" s="151">
        <v>1.0393676219192072</v>
      </c>
      <c r="Q331" s="152">
        <v>2.5985994584538874</v>
      </c>
      <c r="R331" s="152">
        <v>2.6231247757054321</v>
      </c>
      <c r="S331" s="33">
        <v>3.4267891817069129</v>
      </c>
      <c r="T331" s="33">
        <v>-1.5603728139072182</v>
      </c>
      <c r="U331" s="33">
        <v>-5.8950821569169642</v>
      </c>
      <c r="V331" s="32">
        <v>1.9737742761891028</v>
      </c>
      <c r="W331" s="32">
        <v>2.1910184114926721</v>
      </c>
      <c r="X331" s="33">
        <v>-7.7479710000000002E-3</v>
      </c>
      <c r="Y331" s="33">
        <v>-0.67882140000000002</v>
      </c>
      <c r="Z331" s="141">
        <v>43446</v>
      </c>
      <c r="AA331" s="33">
        <v>5485.7856820200004</v>
      </c>
      <c r="AB331" s="33" t="s">
        <v>12447</v>
      </c>
      <c r="AC331" s="33" t="s">
        <v>13169</v>
      </c>
      <c r="AD331" s="126" t="s">
        <v>8237</v>
      </c>
      <c r="AE331" s="126" t="s">
        <v>13180</v>
      </c>
      <c r="AF331" s="126" t="s">
        <v>13181</v>
      </c>
      <c r="AG331" s="33" t="s">
        <v>13181</v>
      </c>
      <c r="AH331" s="33" t="s">
        <v>13181</v>
      </c>
    </row>
    <row r="332" spans="1:34" s="133" customFormat="1" ht="42.75">
      <c r="A332" s="40" t="s">
        <v>12753</v>
      </c>
      <c r="B332" s="39" t="s">
        <v>13834</v>
      </c>
      <c r="C332" s="39" t="s">
        <v>12578</v>
      </c>
      <c r="D332" s="40" t="s">
        <v>13835</v>
      </c>
      <c r="E332" s="40" t="s">
        <v>12447</v>
      </c>
      <c r="F332" s="41" t="s">
        <v>117</v>
      </c>
      <c r="G332" s="40" t="s">
        <v>52</v>
      </c>
      <c r="H332" s="42">
        <v>5</v>
      </c>
      <c r="I332" s="40" t="s">
        <v>12346</v>
      </c>
      <c r="J332" s="40" t="s">
        <v>12346</v>
      </c>
      <c r="K332" s="42" t="s">
        <v>12551</v>
      </c>
      <c r="L332" s="40" t="e">
        <v>#N/A</v>
      </c>
      <c r="M332" s="40">
        <v>-0.53146119021063587</v>
      </c>
      <c r="N332" s="40">
        <v>17.207114460454065</v>
      </c>
      <c r="O332" s="40">
        <v>7.6590615001400852</v>
      </c>
      <c r="P332" s="40">
        <v>-8.5207615277446465</v>
      </c>
      <c r="Q332" s="153">
        <v>32.157892810074593</v>
      </c>
      <c r="R332" s="153">
        <v>9.9431526066073861</v>
      </c>
      <c r="S332" s="40">
        <v>-22.415322791086169</v>
      </c>
      <c r="T332" s="40">
        <v>-27.007039863275672</v>
      </c>
      <c r="U332" s="40">
        <v>-59.696039651986823</v>
      </c>
      <c r="V332" s="40">
        <v>23.983165948099298</v>
      </c>
      <c r="W332" s="40">
        <v>27.485998583571003</v>
      </c>
      <c r="X332" s="40">
        <v>0.1268253</v>
      </c>
      <c r="Y332" s="40">
        <v>-0.2885742</v>
      </c>
      <c r="Z332" s="142">
        <v>33721</v>
      </c>
      <c r="AA332" s="40">
        <v>332.93984403000002</v>
      </c>
      <c r="AB332" s="40" t="s">
        <v>12447</v>
      </c>
      <c r="AC332" s="40" t="s">
        <v>13169</v>
      </c>
      <c r="AD332" s="42" t="s">
        <v>8237</v>
      </c>
      <c r="AE332" s="42" t="s">
        <v>13170</v>
      </c>
      <c r="AF332" s="42" t="s">
        <v>13175</v>
      </c>
      <c r="AG332" s="42" t="s">
        <v>13172</v>
      </c>
      <c r="AH332" s="42" t="s">
        <v>13172</v>
      </c>
    </row>
    <row r="333" spans="1:34" s="133" customFormat="1" ht="42.75">
      <c r="A333" s="33" t="s">
        <v>12753</v>
      </c>
      <c r="B333" s="32" t="s">
        <v>13836</v>
      </c>
      <c r="C333" s="33" t="s">
        <v>12681</v>
      </c>
      <c r="D333" s="33" t="s">
        <v>13837</v>
      </c>
      <c r="E333" s="33" t="s">
        <v>12455</v>
      </c>
      <c r="F333" s="35" t="s">
        <v>117</v>
      </c>
      <c r="G333" s="36" t="s">
        <v>52</v>
      </c>
      <c r="H333" s="117">
        <v>5</v>
      </c>
      <c r="I333" s="36" t="s">
        <v>12346</v>
      </c>
      <c r="J333" s="36" t="s">
        <v>12346</v>
      </c>
      <c r="K333" s="36" t="s">
        <v>12551</v>
      </c>
      <c r="L333" s="33" t="e">
        <v>#N/A</v>
      </c>
      <c r="M333" s="151">
        <v>0</v>
      </c>
      <c r="N333" s="151">
        <v>23.301888401154947</v>
      </c>
      <c r="O333" s="151">
        <v>12.793287416214859</v>
      </c>
      <c r="P333" s="151">
        <v>12.793287416214859</v>
      </c>
      <c r="Q333" s="152">
        <v>36.055449811740914</v>
      </c>
      <c r="R333" s="152">
        <v>12.529878765921133</v>
      </c>
      <c r="S333" s="33" t="s">
        <v>13056</v>
      </c>
      <c r="T333" s="33">
        <v>-19.214981290953435</v>
      </c>
      <c r="U333" s="33">
        <v>-19.214981290953435</v>
      </c>
      <c r="V333" s="32">
        <v>24.009840660025525</v>
      </c>
      <c r="W333" s="32">
        <v>24.009840660025525</v>
      </c>
      <c r="X333" s="33" t="s">
        <v>13363</v>
      </c>
      <c r="Y333" s="33" t="s">
        <v>13363</v>
      </c>
      <c r="Z333" s="141">
        <v>45208</v>
      </c>
      <c r="AA333" s="33">
        <v>332.93984403000002</v>
      </c>
      <c r="AB333" s="33" t="s">
        <v>12447</v>
      </c>
      <c r="AC333" s="33" t="s">
        <v>13838</v>
      </c>
      <c r="AD333" s="126" t="s">
        <v>8237</v>
      </c>
      <c r="AE333" s="126" t="s">
        <v>13170</v>
      </c>
      <c r="AF333" s="126" t="s">
        <v>13175</v>
      </c>
      <c r="AG333" s="33" t="s">
        <v>13172</v>
      </c>
      <c r="AH333" s="33" t="s">
        <v>13172</v>
      </c>
    </row>
    <row r="334" spans="1:34" s="133" customFormat="1" ht="42.75">
      <c r="A334" s="40" t="s">
        <v>12753</v>
      </c>
      <c r="B334" s="39" t="s">
        <v>13839</v>
      </c>
      <c r="C334" s="39" t="s">
        <v>12682</v>
      </c>
      <c r="D334" s="40" t="s">
        <v>13837</v>
      </c>
      <c r="E334" s="40" t="s">
        <v>12452</v>
      </c>
      <c r="F334" s="41" t="s">
        <v>117</v>
      </c>
      <c r="G334" s="40" t="s">
        <v>52</v>
      </c>
      <c r="H334" s="42">
        <v>5</v>
      </c>
      <c r="I334" s="40" t="s">
        <v>12346</v>
      </c>
      <c r="J334" s="40" t="s">
        <v>12346</v>
      </c>
      <c r="K334" s="42" t="s">
        <v>12551</v>
      </c>
      <c r="L334" s="40" t="e">
        <v>#N/A</v>
      </c>
      <c r="M334" s="40">
        <v>0.3788427312178877</v>
      </c>
      <c r="N334" s="40">
        <v>17.921054508936773</v>
      </c>
      <c r="O334" s="40">
        <v>5.0205569439829567</v>
      </c>
      <c r="P334" s="40">
        <v>-7.4743281390749932</v>
      </c>
      <c r="Q334" s="153">
        <v>21.910945773233557</v>
      </c>
      <c r="R334" s="153">
        <v>10.49280434904032</v>
      </c>
      <c r="S334" s="40">
        <v>-26.770932466646325</v>
      </c>
      <c r="T334" s="40">
        <v>-26.402151499724891</v>
      </c>
      <c r="U334" s="40">
        <v>-55.237347611511765</v>
      </c>
      <c r="V334" s="40">
        <v>21.96011949859215</v>
      </c>
      <c r="W334" s="40">
        <v>25.369890362356141</v>
      </c>
      <c r="X334" s="40">
        <v>-6.4912850000000003E-3</v>
      </c>
      <c r="Y334" s="40">
        <v>-0.30415759999999997</v>
      </c>
      <c r="Z334" s="142">
        <v>33721</v>
      </c>
      <c r="AA334" s="40">
        <v>332.93984403000002</v>
      </c>
      <c r="AB334" s="40" t="s">
        <v>12447</v>
      </c>
      <c r="AC334" s="40" t="s">
        <v>13169</v>
      </c>
      <c r="AD334" s="42" t="s">
        <v>8237</v>
      </c>
      <c r="AE334" s="42" t="s">
        <v>13170</v>
      </c>
      <c r="AF334" s="42" t="s">
        <v>13175</v>
      </c>
      <c r="AG334" s="42" t="s">
        <v>13172</v>
      </c>
      <c r="AH334" s="42" t="s">
        <v>13172</v>
      </c>
    </row>
    <row r="335" spans="1:34" s="133" customFormat="1" ht="42.75">
      <c r="A335" s="33" t="s">
        <v>12753</v>
      </c>
      <c r="B335" s="32" t="s">
        <v>13840</v>
      </c>
      <c r="C335" s="33" t="s">
        <v>12579</v>
      </c>
      <c r="D335" s="33" t="s">
        <v>13841</v>
      </c>
      <c r="E335" s="33" t="s">
        <v>12447</v>
      </c>
      <c r="F335" s="35" t="s">
        <v>117</v>
      </c>
      <c r="G335" s="36" t="s">
        <v>58</v>
      </c>
      <c r="H335" s="117">
        <v>3</v>
      </c>
      <c r="I335" s="36" t="s">
        <v>12346</v>
      </c>
      <c r="J335" s="36" t="s">
        <v>12346</v>
      </c>
      <c r="K335" s="36" t="s">
        <v>12346</v>
      </c>
      <c r="L335" s="33" t="e">
        <v>#N/A</v>
      </c>
      <c r="M335" s="151">
        <v>9.1115352756870216</v>
      </c>
      <c r="N335" s="151">
        <v>47.923816302417066</v>
      </c>
      <c r="O335" s="151">
        <v>16.752027056927421</v>
      </c>
      <c r="P335" s="151">
        <v>2.6521387574383049</v>
      </c>
      <c r="Q335" s="152">
        <v>23.110742577659991</v>
      </c>
      <c r="R335" s="152">
        <v>8.3219046114594963</v>
      </c>
      <c r="S335" s="33">
        <v>-3.8965649871297803</v>
      </c>
      <c r="T335" s="33">
        <v>-21.170383435721352</v>
      </c>
      <c r="U335" s="33">
        <v>-38.414837780314478</v>
      </c>
      <c r="V335" s="32">
        <v>17.976003344028175</v>
      </c>
      <c r="W335" s="32">
        <v>19.060120835407236</v>
      </c>
      <c r="X335" s="33">
        <v>0.54379420000000001</v>
      </c>
      <c r="Y335" s="33">
        <v>-4.334027E-2</v>
      </c>
      <c r="Z335" s="141">
        <v>32259</v>
      </c>
      <c r="AA335" s="33">
        <v>1440.3419115199999</v>
      </c>
      <c r="AB335" s="33" t="s">
        <v>12447</v>
      </c>
      <c r="AC335" s="33" t="s">
        <v>13169</v>
      </c>
      <c r="AD335" s="126" t="s">
        <v>8237</v>
      </c>
      <c r="AE335" s="126" t="s">
        <v>13170</v>
      </c>
      <c r="AF335" s="126" t="s">
        <v>13175</v>
      </c>
      <c r="AG335" s="33" t="s">
        <v>13172</v>
      </c>
      <c r="AH335" s="33" t="s">
        <v>13172</v>
      </c>
    </row>
    <row r="336" spans="1:34" s="133" customFormat="1" ht="42.75">
      <c r="A336" s="40" t="s">
        <v>12753</v>
      </c>
      <c r="B336" s="39" t="s">
        <v>13842</v>
      </c>
      <c r="C336" s="39" t="s">
        <v>12683</v>
      </c>
      <c r="D336" s="40" t="s">
        <v>13843</v>
      </c>
      <c r="E336" s="40" t="s">
        <v>12453</v>
      </c>
      <c r="F336" s="41" t="s">
        <v>117</v>
      </c>
      <c r="G336" s="40" t="s">
        <v>58</v>
      </c>
      <c r="H336" s="42">
        <v>3</v>
      </c>
      <c r="I336" s="40" t="s">
        <v>12346</v>
      </c>
      <c r="J336" s="40" t="s">
        <v>12346</v>
      </c>
      <c r="K336" s="42" t="s">
        <v>12346</v>
      </c>
      <c r="L336" s="40" t="e">
        <v>#N/A</v>
      </c>
      <c r="M336" s="40">
        <v>10.065792396116624</v>
      </c>
      <c r="N336" s="40">
        <v>44.388617307132286</v>
      </c>
      <c r="O336" s="40">
        <v>13.750618034865102</v>
      </c>
      <c r="P336" s="40">
        <v>3.6648861639086316</v>
      </c>
      <c r="Q336" s="153">
        <v>8.1171593562753266</v>
      </c>
      <c r="R336" s="153">
        <v>14.138417493050049</v>
      </c>
      <c r="S336" s="40">
        <v>-7.4035687094937463</v>
      </c>
      <c r="T336" s="40">
        <v>-21.31204786320804</v>
      </c>
      <c r="U336" s="40">
        <v>-28.776273507875484</v>
      </c>
      <c r="V336" s="40">
        <v>16.289827912884611</v>
      </c>
      <c r="W336" s="40">
        <v>16.132946400025226</v>
      </c>
      <c r="X336" s="40">
        <v>0.55362389999999995</v>
      </c>
      <c r="Y336" s="40">
        <v>5.9353540000000003E-2</v>
      </c>
      <c r="Z336" s="142">
        <v>40556</v>
      </c>
      <c r="AA336" s="40">
        <v>1440.3419115199999</v>
      </c>
      <c r="AB336" s="40" t="s">
        <v>12447</v>
      </c>
      <c r="AC336" s="40" t="s">
        <v>13169</v>
      </c>
      <c r="AD336" s="42" t="s">
        <v>8237</v>
      </c>
      <c r="AE336" s="42" t="s">
        <v>13170</v>
      </c>
      <c r="AF336" s="42" t="s">
        <v>13175</v>
      </c>
      <c r="AG336" s="42" t="s">
        <v>13172</v>
      </c>
      <c r="AH336" s="42" t="s">
        <v>13172</v>
      </c>
    </row>
    <row r="337" spans="1:34" s="133" customFormat="1" ht="42.75">
      <c r="A337" s="33" t="s">
        <v>12753</v>
      </c>
      <c r="B337" s="32" t="s">
        <v>13844</v>
      </c>
      <c r="C337" s="33" t="s">
        <v>12684</v>
      </c>
      <c r="D337" s="33" t="s">
        <v>13843</v>
      </c>
      <c r="E337" s="33" t="s">
        <v>12452</v>
      </c>
      <c r="F337" s="35" t="s">
        <v>117</v>
      </c>
      <c r="G337" s="36" t="s">
        <v>58</v>
      </c>
      <c r="H337" s="117">
        <v>3</v>
      </c>
      <c r="I337" s="36" t="s">
        <v>12346</v>
      </c>
      <c r="J337" s="36" t="s">
        <v>12346</v>
      </c>
      <c r="K337" s="36" t="s">
        <v>12346</v>
      </c>
      <c r="L337" s="33" t="e">
        <v>#N/A</v>
      </c>
      <c r="M337" s="151">
        <v>10.109768132905185</v>
      </c>
      <c r="N337" s="151">
        <v>48.828289756930566</v>
      </c>
      <c r="O337" s="151">
        <v>13.890002608268448</v>
      </c>
      <c r="P337" s="151">
        <v>3.8261152516620323</v>
      </c>
      <c r="Q337" s="152">
        <v>13.564574831807775</v>
      </c>
      <c r="R337" s="152">
        <v>9.3629020911843099</v>
      </c>
      <c r="S337" s="33">
        <v>-9.2952472067517675</v>
      </c>
      <c r="T337" s="33">
        <v>-19.317571092367171</v>
      </c>
      <c r="U337" s="33">
        <v>-28.35917546318051</v>
      </c>
      <c r="V337" s="32">
        <v>16.323732444561969</v>
      </c>
      <c r="W337" s="32">
        <v>16.127972814810548</v>
      </c>
      <c r="X337" s="33">
        <v>0.39931929999999999</v>
      </c>
      <c r="Y337" s="33">
        <v>-3.893808E-2</v>
      </c>
      <c r="Z337" s="141">
        <v>38804</v>
      </c>
      <c r="AA337" s="33">
        <v>1440.3419115199999</v>
      </c>
      <c r="AB337" s="33" t="s">
        <v>12447</v>
      </c>
      <c r="AC337" s="33" t="s">
        <v>13169</v>
      </c>
      <c r="AD337" s="126" t="s">
        <v>8237</v>
      </c>
      <c r="AE337" s="126" t="s">
        <v>13170</v>
      </c>
      <c r="AF337" s="126" t="s">
        <v>13175</v>
      </c>
      <c r="AG337" s="33" t="s">
        <v>13172</v>
      </c>
      <c r="AH337" s="33" t="s">
        <v>13172</v>
      </c>
    </row>
    <row r="338" spans="1:34" s="133" customFormat="1" ht="28.5">
      <c r="A338" s="40" t="s">
        <v>12753</v>
      </c>
      <c r="B338" s="39" t="s">
        <v>13845</v>
      </c>
      <c r="C338" s="39" t="s">
        <v>12580</v>
      </c>
      <c r="D338" s="40" t="s">
        <v>13846</v>
      </c>
      <c r="E338" s="40" t="s">
        <v>12447</v>
      </c>
      <c r="F338" s="41" t="s">
        <v>117</v>
      </c>
      <c r="G338" s="40" t="s">
        <v>13108</v>
      </c>
      <c r="H338" s="42">
        <v>5</v>
      </c>
      <c r="I338" s="40" t="s">
        <v>12346</v>
      </c>
      <c r="J338" s="40" t="s">
        <v>12346</v>
      </c>
      <c r="K338" s="42" t="s">
        <v>12346</v>
      </c>
      <c r="L338" s="40" t="e">
        <v>#N/A</v>
      </c>
      <c r="M338" s="40">
        <v>3.8584692960998757</v>
      </c>
      <c r="N338" s="40">
        <v>33.595379725866678</v>
      </c>
      <c r="O338" s="40">
        <v>20.809465457958744</v>
      </c>
      <c r="P338" s="40">
        <v>6.4964680319108625</v>
      </c>
      <c r="Q338" s="153">
        <v>19.605070846719698</v>
      </c>
      <c r="R338" s="153">
        <v>13.255918234812114</v>
      </c>
      <c r="S338" s="40">
        <v>12.82164894673552</v>
      </c>
      <c r="T338" s="40">
        <v>-20.629447906997221</v>
      </c>
      <c r="U338" s="40">
        <v>-35.422151275433102</v>
      </c>
      <c r="V338" s="40">
        <v>18.134524904201594</v>
      </c>
      <c r="W338" s="40">
        <v>18.740740291758133</v>
      </c>
      <c r="X338" s="40">
        <v>0.89001459999999999</v>
      </c>
      <c r="Y338" s="40">
        <v>0.2513763</v>
      </c>
      <c r="Z338" s="142">
        <v>38121</v>
      </c>
      <c r="AA338" s="40">
        <v>481.84324350999998</v>
      </c>
      <c r="AB338" s="40" t="s">
        <v>12447</v>
      </c>
      <c r="AC338" s="40" t="s">
        <v>13169</v>
      </c>
      <c r="AD338" s="42" t="s">
        <v>8237</v>
      </c>
      <c r="AE338" s="42" t="s">
        <v>13170</v>
      </c>
      <c r="AF338" s="42" t="s">
        <v>13175</v>
      </c>
      <c r="AG338" s="42" t="s">
        <v>13172</v>
      </c>
      <c r="AH338" s="42" t="s">
        <v>13172</v>
      </c>
    </row>
    <row r="339" spans="1:34" s="133" customFormat="1" ht="28.5">
      <c r="A339" s="33" t="s">
        <v>12753</v>
      </c>
      <c r="B339" s="32" t="s">
        <v>13847</v>
      </c>
      <c r="C339" s="33" t="s">
        <v>12685</v>
      </c>
      <c r="D339" s="33" t="s">
        <v>13848</v>
      </c>
      <c r="E339" s="33" t="s">
        <v>12452</v>
      </c>
      <c r="F339" s="35" t="s">
        <v>117</v>
      </c>
      <c r="G339" s="36" t="s">
        <v>13108</v>
      </c>
      <c r="H339" s="117">
        <v>5</v>
      </c>
      <c r="I339" s="36" t="s">
        <v>12346</v>
      </c>
      <c r="J339" s="36" t="s">
        <v>12346</v>
      </c>
      <c r="K339" s="36" t="s">
        <v>12346</v>
      </c>
      <c r="L339" s="33" t="e">
        <v>#N/A</v>
      </c>
      <c r="M339" s="174">
        <v>4.8086826745889155</v>
      </c>
      <c r="N339" s="174">
        <v>34.417655886343866</v>
      </c>
      <c r="O339" s="174">
        <v>17.850602721631816</v>
      </c>
      <c r="P339" s="174">
        <v>7.7135505304613883</v>
      </c>
      <c r="Q339" s="175">
        <v>10.715636728396394</v>
      </c>
      <c r="R339" s="175">
        <v>14.345731968870545</v>
      </c>
      <c r="S339" s="33">
        <v>6.4851317197868852</v>
      </c>
      <c r="T339" s="33">
        <v>-20.941984237463817</v>
      </c>
      <c r="U339" s="33">
        <v>-23.651644827429052</v>
      </c>
      <c r="V339" s="32">
        <v>15.674404701803441</v>
      </c>
      <c r="W339" s="32">
        <v>15.784773675916117</v>
      </c>
      <c r="X339" s="33">
        <v>0.8051372</v>
      </c>
      <c r="Y339" s="33">
        <v>0.31446950000000001</v>
      </c>
      <c r="Z339" s="141">
        <v>38124</v>
      </c>
      <c r="AA339" s="33">
        <v>481.84324350999998</v>
      </c>
      <c r="AB339" s="33" t="s">
        <v>12447</v>
      </c>
      <c r="AC339" s="33" t="s">
        <v>13169</v>
      </c>
      <c r="AD339" s="126" t="s">
        <v>8237</v>
      </c>
      <c r="AE339" s="126" t="s">
        <v>13170</v>
      </c>
      <c r="AF339" s="126" t="s">
        <v>13175</v>
      </c>
      <c r="AG339" s="33" t="s">
        <v>13172</v>
      </c>
      <c r="AH339" s="33" t="s">
        <v>13172</v>
      </c>
    </row>
    <row r="340" spans="1:34" s="133" customFormat="1" ht="42.75">
      <c r="A340" s="40" t="s">
        <v>12753</v>
      </c>
      <c r="B340" s="39" t="s">
        <v>13849</v>
      </c>
      <c r="C340" s="39" t="s">
        <v>12581</v>
      </c>
      <c r="D340" s="40" t="s">
        <v>13850</v>
      </c>
      <c r="E340" s="40" t="s">
        <v>12447</v>
      </c>
      <c r="F340" s="41" t="s">
        <v>117</v>
      </c>
      <c r="G340" s="40" t="s">
        <v>52</v>
      </c>
      <c r="H340" s="42">
        <v>5</v>
      </c>
      <c r="I340" s="40" t="s">
        <v>12346</v>
      </c>
      <c r="J340" s="40" t="s">
        <v>12346</v>
      </c>
      <c r="K340" s="42" t="s">
        <v>12346</v>
      </c>
      <c r="L340" s="40" t="e">
        <v>#N/A</v>
      </c>
      <c r="M340" s="40">
        <v>3.8109500670240992</v>
      </c>
      <c r="N340" s="40">
        <v>46.697251100669909</v>
      </c>
      <c r="O340" s="40">
        <v>9.1437087210442627</v>
      </c>
      <c r="P340" s="40">
        <v>-5.488531517689033</v>
      </c>
      <c r="Q340" s="153">
        <v>31.440722856419011</v>
      </c>
      <c r="R340" s="153">
        <v>5.128930372884577</v>
      </c>
      <c r="S340" s="40">
        <v>-25.124500849130136</v>
      </c>
      <c r="T340" s="40">
        <v>-29.342658219908369</v>
      </c>
      <c r="U340" s="40">
        <v>-57.158884333665405</v>
      </c>
      <c r="V340" s="40">
        <v>22.701656567104749</v>
      </c>
      <c r="W340" s="40">
        <v>24.453151117882076</v>
      </c>
      <c r="X340" s="40">
        <v>0.1102803</v>
      </c>
      <c r="Y340" s="40">
        <v>-0.22991130000000001</v>
      </c>
      <c r="Z340" s="142">
        <v>42079</v>
      </c>
      <c r="AA340" s="40">
        <v>908.03484730000002</v>
      </c>
      <c r="AB340" s="40" t="s">
        <v>12447</v>
      </c>
      <c r="AC340" s="40" t="s">
        <v>13169</v>
      </c>
      <c r="AD340" s="42" t="s">
        <v>8237</v>
      </c>
      <c r="AE340" s="42" t="s">
        <v>13170</v>
      </c>
      <c r="AF340" s="42" t="s">
        <v>13228</v>
      </c>
      <c r="AG340" s="42" t="s">
        <v>13172</v>
      </c>
      <c r="AH340" s="42" t="s">
        <v>13172</v>
      </c>
    </row>
    <row r="341" spans="1:34" s="133" customFormat="1" ht="42.75">
      <c r="A341" s="33" t="s">
        <v>12753</v>
      </c>
      <c r="B341" s="32" t="s">
        <v>13851</v>
      </c>
      <c r="C341" s="33" t="s">
        <v>12686</v>
      </c>
      <c r="D341" s="33" t="s">
        <v>13852</v>
      </c>
      <c r="E341" s="33" t="s">
        <v>12449</v>
      </c>
      <c r="F341" s="35" t="s">
        <v>117</v>
      </c>
      <c r="G341" s="36" t="s">
        <v>52</v>
      </c>
      <c r="H341" s="117">
        <v>5</v>
      </c>
      <c r="I341" s="36" t="s">
        <v>12346</v>
      </c>
      <c r="J341" s="36" t="s">
        <v>12346</v>
      </c>
      <c r="K341" s="36" t="s">
        <v>12346</v>
      </c>
      <c r="L341" s="33" t="e">
        <v>#N/A</v>
      </c>
      <c r="M341" s="151">
        <v>2.9873612579873976</v>
      </c>
      <c r="N341" s="151">
        <v>38.205082193939056</v>
      </c>
      <c r="O341" s="151">
        <v>7.5418744651724046</v>
      </c>
      <c r="P341" s="151">
        <v>-4.3034286295054454</v>
      </c>
      <c r="Q341" s="152">
        <v>25.015732709891168</v>
      </c>
      <c r="R341" s="152">
        <v>7.9013417549411713</v>
      </c>
      <c r="S341" s="33">
        <v>-22.966845869436504</v>
      </c>
      <c r="T341" s="33">
        <v>-28.971817828021294</v>
      </c>
      <c r="U341" s="33">
        <v>-51.714104804213811</v>
      </c>
      <c r="V341" s="32">
        <v>20.918418899320589</v>
      </c>
      <c r="W341" s="32">
        <v>21.649635967685402</v>
      </c>
      <c r="X341" s="33">
        <v>0.20780270000000001</v>
      </c>
      <c r="Y341" s="33">
        <v>-0.17139589999999999</v>
      </c>
      <c r="Z341" s="141">
        <v>43705</v>
      </c>
      <c r="AA341" s="33">
        <v>908.03484730000002</v>
      </c>
      <c r="AB341" s="33" t="s">
        <v>12447</v>
      </c>
      <c r="AC341" s="33" t="s">
        <v>13169</v>
      </c>
      <c r="AD341" s="126" t="s">
        <v>8237</v>
      </c>
      <c r="AE341" s="126" t="s">
        <v>13170</v>
      </c>
      <c r="AF341" s="126" t="s">
        <v>13171</v>
      </c>
      <c r="AG341" s="33" t="s">
        <v>13172</v>
      </c>
      <c r="AH341" s="33" t="s">
        <v>13172</v>
      </c>
    </row>
    <row r="342" spans="1:34" s="133" customFormat="1" ht="28.5">
      <c r="A342" s="40" t="s">
        <v>12753</v>
      </c>
      <c r="B342" s="39" t="s">
        <v>13853</v>
      </c>
      <c r="C342" s="39" t="s">
        <v>12582</v>
      </c>
      <c r="D342" s="40" t="s">
        <v>13854</v>
      </c>
      <c r="E342" s="40" t="s">
        <v>12447</v>
      </c>
      <c r="F342" s="41" t="s">
        <v>381</v>
      </c>
      <c r="G342" s="40" t="s">
        <v>75</v>
      </c>
      <c r="H342" s="42">
        <v>3</v>
      </c>
      <c r="I342" s="40" t="s">
        <v>12346</v>
      </c>
      <c r="J342" s="40" t="s">
        <v>12346</v>
      </c>
      <c r="K342" s="42" t="s">
        <v>12346</v>
      </c>
      <c r="L342" s="40" t="e">
        <v>#N/A</v>
      </c>
      <c r="M342" s="40">
        <v>1.7265327759399041</v>
      </c>
      <c r="N342" s="40">
        <v>9.0129866394375249</v>
      </c>
      <c r="O342" s="40">
        <v>7.2290253428997753</v>
      </c>
      <c r="P342" s="40">
        <v>4.7231087753279555</v>
      </c>
      <c r="Q342" s="153">
        <v>8.7434990179562799</v>
      </c>
      <c r="R342" s="153">
        <v>5.6959168106603286</v>
      </c>
      <c r="S342" s="40">
        <v>9.0975446220176615</v>
      </c>
      <c r="T342" s="40">
        <v>-6.2715827728750178</v>
      </c>
      <c r="U342" s="40">
        <v>-11.872634330978926</v>
      </c>
      <c r="V342" s="40">
        <v>6.3002259880015385</v>
      </c>
      <c r="W342" s="40">
        <v>6.4746756920137472</v>
      </c>
      <c r="X342" s="40">
        <v>0.31317329999999999</v>
      </c>
      <c r="Y342" s="40">
        <v>0.2078999</v>
      </c>
      <c r="Z342" s="142">
        <v>42830</v>
      </c>
      <c r="AA342" s="40">
        <v>548.10794394000004</v>
      </c>
      <c r="AB342" s="40" t="s">
        <v>12447</v>
      </c>
      <c r="AC342" s="40" t="s">
        <v>13169</v>
      </c>
      <c r="AD342" s="42" t="s">
        <v>8237</v>
      </c>
      <c r="AE342" s="42" t="s">
        <v>13170</v>
      </c>
      <c r="AF342" s="42" t="s">
        <v>13175</v>
      </c>
      <c r="AG342" s="42" t="s">
        <v>13172</v>
      </c>
      <c r="AH342" s="42" t="s">
        <v>13172</v>
      </c>
    </row>
    <row r="343" spans="1:34" s="133" customFormat="1" ht="28.5">
      <c r="A343" s="33" t="s">
        <v>12753</v>
      </c>
      <c r="B343" s="32" t="s">
        <v>13855</v>
      </c>
      <c r="C343" s="33" t="s">
        <v>12583</v>
      </c>
      <c r="D343" s="33" t="s">
        <v>13856</v>
      </c>
      <c r="E343" s="33" t="s">
        <v>12447</v>
      </c>
      <c r="F343" s="35" t="s">
        <v>381</v>
      </c>
      <c r="G343" s="36" t="s">
        <v>75</v>
      </c>
      <c r="H343" s="117">
        <v>3</v>
      </c>
      <c r="I343" s="36" t="s">
        <v>12346</v>
      </c>
      <c r="J343" s="36" t="s">
        <v>12346</v>
      </c>
      <c r="K343" s="36" t="s">
        <v>12346</v>
      </c>
      <c r="L343" s="33">
        <v>5.1935441499459147E-2</v>
      </c>
      <c r="M343" s="174">
        <v>1.7262356035760318</v>
      </c>
      <c r="N343" s="174">
        <v>9.0128350258717802</v>
      </c>
      <c r="O343" s="174">
        <v>7.231598108083892</v>
      </c>
      <c r="P343" s="174">
        <v>4.726488643681015</v>
      </c>
      <c r="Q343" s="175">
        <v>8.742312726073532</v>
      </c>
      <c r="R343" s="175">
        <v>5.7243551123831837</v>
      </c>
      <c r="S343" s="33">
        <v>9.0868260226384159</v>
      </c>
      <c r="T343" s="33">
        <v>-6.2727477401075538</v>
      </c>
      <c r="U343" s="33">
        <v>-11.874121230004908</v>
      </c>
      <c r="V343" s="32">
        <v>6.3030030440943881</v>
      </c>
      <c r="W343" s="32">
        <v>6.4772696903119762</v>
      </c>
      <c r="X343" s="33">
        <v>0.31348169999999997</v>
      </c>
      <c r="Y343" s="33">
        <v>0.20837420000000001</v>
      </c>
      <c r="Z343" s="141">
        <v>42156</v>
      </c>
      <c r="AA343" s="33">
        <v>548.10794394000004</v>
      </c>
      <c r="AB343" s="33" t="s">
        <v>12447</v>
      </c>
      <c r="AC343" s="33" t="s">
        <v>13169</v>
      </c>
      <c r="AD343" s="126" t="s">
        <v>8237</v>
      </c>
      <c r="AE343" s="126" t="s">
        <v>13170</v>
      </c>
      <c r="AF343" s="126" t="s">
        <v>13175</v>
      </c>
      <c r="AG343" s="33" t="s">
        <v>13172</v>
      </c>
      <c r="AH343" s="33" t="s">
        <v>13172</v>
      </c>
    </row>
    <row r="344" spans="1:34" s="133" customFormat="1" ht="28.5">
      <c r="A344" s="40" t="s">
        <v>12753</v>
      </c>
      <c r="B344" s="39" t="s">
        <v>13857</v>
      </c>
      <c r="C344" s="39" t="s">
        <v>12687</v>
      </c>
      <c r="D344" s="40" t="s">
        <v>13858</v>
      </c>
      <c r="E344" s="40" t="s">
        <v>12448</v>
      </c>
      <c r="F344" s="41" t="s">
        <v>381</v>
      </c>
      <c r="G344" s="40" t="s">
        <v>75</v>
      </c>
      <c r="H344" s="42">
        <v>3</v>
      </c>
      <c r="I344" s="40" t="s">
        <v>12346</v>
      </c>
      <c r="J344" s="40" t="s">
        <v>12346</v>
      </c>
      <c r="K344" s="42" t="s">
        <v>12346</v>
      </c>
      <c r="L344" s="40">
        <v>5.1796925001846926E-2</v>
      </c>
      <c r="M344" s="40">
        <v>1.6846980548184343</v>
      </c>
      <c r="N344" s="40">
        <v>8.8845737369885889</v>
      </c>
      <c r="O344" s="40">
        <v>7.2341761721330666</v>
      </c>
      <c r="P344" s="40">
        <v>4.9302469693500051</v>
      </c>
      <c r="Q344" s="153">
        <v>8.843939996933802</v>
      </c>
      <c r="R344" s="153">
        <v>5.0652671867811305</v>
      </c>
      <c r="S344" s="40">
        <v>9.1740326103578731</v>
      </c>
      <c r="T344" s="40">
        <v>-6.545095530050582</v>
      </c>
      <c r="U344" s="40">
        <v>-11.23060910396555</v>
      </c>
      <c r="V344" s="40">
        <v>6.3619390730506513</v>
      </c>
      <c r="W344" s="40">
        <v>6.5057001168140562</v>
      </c>
      <c r="X344" s="40">
        <v>0.44047789999999998</v>
      </c>
      <c r="Y344" s="40">
        <v>0.34553800000000001</v>
      </c>
      <c r="Z344" s="142">
        <v>43581</v>
      </c>
      <c r="AA344" s="40">
        <v>548.10794394000004</v>
      </c>
      <c r="AB344" s="40" t="s">
        <v>12447</v>
      </c>
      <c r="AC344" s="40" t="s">
        <v>13169</v>
      </c>
      <c r="AD344" s="42" t="s">
        <v>8237</v>
      </c>
      <c r="AE344" s="42" t="s">
        <v>13170</v>
      </c>
      <c r="AF344" s="42" t="s">
        <v>13175</v>
      </c>
      <c r="AG344" s="42" t="s">
        <v>13172</v>
      </c>
      <c r="AH344" s="42" t="s">
        <v>13172</v>
      </c>
    </row>
    <row r="345" spans="1:34" s="133" customFormat="1" ht="42.75">
      <c r="A345" s="33" t="s">
        <v>12753</v>
      </c>
      <c r="B345" s="32" t="s">
        <v>13859</v>
      </c>
      <c r="C345" s="33" t="s">
        <v>12584</v>
      </c>
      <c r="D345" s="33" t="s">
        <v>13860</v>
      </c>
      <c r="E345" s="33" t="s">
        <v>12447</v>
      </c>
      <c r="F345" s="35" t="s">
        <v>422</v>
      </c>
      <c r="G345" s="36" t="s">
        <v>13140</v>
      </c>
      <c r="H345" s="117">
        <v>4</v>
      </c>
      <c r="I345" s="36" t="s">
        <v>12346</v>
      </c>
      <c r="J345" s="36" t="s">
        <v>12346</v>
      </c>
      <c r="K345" s="36" t="s">
        <v>12346</v>
      </c>
      <c r="L345" s="33" t="e">
        <v>#N/A</v>
      </c>
      <c r="M345" s="151">
        <v>0.15818373211187176</v>
      </c>
      <c r="N345" s="151">
        <v>7.3330609706274252</v>
      </c>
      <c r="O345" s="151">
        <v>8.2592798360636479</v>
      </c>
      <c r="P345" s="151">
        <v>1.7740905555134079</v>
      </c>
      <c r="Q345" s="152">
        <v>8.5910244707588124</v>
      </c>
      <c r="R345" s="152">
        <v>7.724234583872569</v>
      </c>
      <c r="S345" s="33">
        <v>7.8472843032511674</v>
      </c>
      <c r="T345" s="33">
        <v>-4.2443441451037618</v>
      </c>
      <c r="U345" s="33">
        <v>-21.974024393953172</v>
      </c>
      <c r="V345" s="32">
        <v>4.1467553579218821</v>
      </c>
      <c r="W345" s="32">
        <v>6.1421198018630099</v>
      </c>
      <c r="X345" s="33">
        <v>0.80978859999999997</v>
      </c>
      <c r="Y345" s="33">
        <v>-0.25863589999999997</v>
      </c>
      <c r="Z345" s="141">
        <v>40609</v>
      </c>
      <c r="AA345" s="33">
        <v>1359.1887525699999</v>
      </c>
      <c r="AB345" s="33" t="s">
        <v>12447</v>
      </c>
      <c r="AC345" s="33" t="s">
        <v>13169</v>
      </c>
      <c r="AD345" s="126" t="s">
        <v>8237</v>
      </c>
      <c r="AE345" s="126" t="s">
        <v>13170</v>
      </c>
      <c r="AF345" s="126" t="s">
        <v>13175</v>
      </c>
      <c r="AG345" s="33" t="s">
        <v>13172</v>
      </c>
      <c r="AH345" s="33" t="s">
        <v>13172</v>
      </c>
    </row>
    <row r="346" spans="1:34" s="133" customFormat="1" ht="42.75">
      <c r="A346" s="40" t="s">
        <v>12753</v>
      </c>
      <c r="B346" s="39" t="s">
        <v>13861</v>
      </c>
      <c r="C346" s="39" t="s">
        <v>12688</v>
      </c>
      <c r="D346" s="40" t="s">
        <v>13862</v>
      </c>
      <c r="E346" s="40" t="s">
        <v>12447</v>
      </c>
      <c r="F346" s="41" t="s">
        <v>422</v>
      </c>
      <c r="G346" s="40" t="s">
        <v>13140</v>
      </c>
      <c r="H346" s="42">
        <v>4</v>
      </c>
      <c r="I346" s="40" t="s">
        <v>12346</v>
      </c>
      <c r="J346" s="40" t="s">
        <v>12346</v>
      </c>
      <c r="K346" s="42" t="s">
        <v>12346</v>
      </c>
      <c r="L346" s="40">
        <v>4.9252041310700795E-2</v>
      </c>
      <c r="M346" s="40">
        <v>0.1575486028564832</v>
      </c>
      <c r="N346" s="40">
        <v>7.3336073250049871</v>
      </c>
      <c r="O346" s="40">
        <v>8.2591186713112599</v>
      </c>
      <c r="P346" s="40">
        <v>1.7742177496200995</v>
      </c>
      <c r="Q346" s="153">
        <v>8.591492377567933</v>
      </c>
      <c r="R346" s="153">
        <v>7.7237359590185628</v>
      </c>
      <c r="S346" s="40">
        <v>7.8477299096514352</v>
      </c>
      <c r="T346" s="40">
        <v>-4.244180790074525</v>
      </c>
      <c r="U346" s="40">
        <v>-21.972785369833257</v>
      </c>
      <c r="V346" s="40">
        <v>4.1486687090008836</v>
      </c>
      <c r="W346" s="40">
        <v>6.1431124018413872</v>
      </c>
      <c r="X346" s="40">
        <v>0.80948920000000002</v>
      </c>
      <c r="Y346" s="40">
        <v>-0.25838359999999999</v>
      </c>
      <c r="Z346" s="142">
        <v>40609</v>
      </c>
      <c r="AA346" s="40">
        <v>1359.1887525699999</v>
      </c>
      <c r="AB346" s="40" t="s">
        <v>12447</v>
      </c>
      <c r="AC346" s="40" t="s">
        <v>13169</v>
      </c>
      <c r="AD346" s="42" t="s">
        <v>8237</v>
      </c>
      <c r="AE346" s="42" t="s">
        <v>13170</v>
      </c>
      <c r="AF346" s="42" t="s">
        <v>13175</v>
      </c>
      <c r="AG346" s="42" t="s">
        <v>13172</v>
      </c>
      <c r="AH346" s="42" t="s">
        <v>13172</v>
      </c>
    </row>
    <row r="347" spans="1:34" s="133" customFormat="1" ht="28.5">
      <c r="A347" s="33" t="s">
        <v>12753</v>
      </c>
      <c r="B347" s="32" t="s">
        <v>13863</v>
      </c>
      <c r="C347" s="33" t="s">
        <v>12585</v>
      </c>
      <c r="D347" s="33" t="s">
        <v>13864</v>
      </c>
      <c r="E347" s="33" t="s">
        <v>12447</v>
      </c>
      <c r="F347" s="35" t="s">
        <v>117</v>
      </c>
      <c r="G347" s="36" t="s">
        <v>56</v>
      </c>
      <c r="H347" s="117">
        <v>4</v>
      </c>
      <c r="I347" s="36" t="s">
        <v>12346</v>
      </c>
      <c r="J347" s="36" t="s">
        <v>12346</v>
      </c>
      <c r="K347" s="36" t="s">
        <v>12346</v>
      </c>
      <c r="L347" s="33" t="e">
        <v>#N/A</v>
      </c>
      <c r="M347" s="151">
        <v>9.2828986632466304</v>
      </c>
      <c r="N347" s="151">
        <v>66.141253462804642</v>
      </c>
      <c r="O347" s="151">
        <v>22.722767396411548</v>
      </c>
      <c r="P347" s="151">
        <v>4.3350126112902121</v>
      </c>
      <c r="Q347" s="152">
        <v>34.014650266255472</v>
      </c>
      <c r="R347" s="152">
        <v>2.956182180002398</v>
      </c>
      <c r="S347" s="33">
        <v>5.1266883718897871</v>
      </c>
      <c r="T347" s="33">
        <v>-19.70683550967588</v>
      </c>
      <c r="U347" s="33">
        <v>-42.535470358262295</v>
      </c>
      <c r="V347" s="32">
        <v>19.332980016584951</v>
      </c>
      <c r="W347" s="32">
        <v>19.720456890063705</v>
      </c>
      <c r="X347" s="33">
        <v>0.85822699999999996</v>
      </c>
      <c r="Y347" s="33">
        <v>5.574171E-2</v>
      </c>
      <c r="Z347" s="141">
        <v>37118</v>
      </c>
      <c r="AA347" s="33">
        <v>873.49782966999999</v>
      </c>
      <c r="AB347" s="33" t="s">
        <v>12447</v>
      </c>
      <c r="AC347" s="33" t="s">
        <v>13169</v>
      </c>
      <c r="AD347" s="126" t="s">
        <v>8237</v>
      </c>
      <c r="AE347" s="126" t="s">
        <v>13170</v>
      </c>
      <c r="AF347" s="126" t="s">
        <v>13175</v>
      </c>
      <c r="AG347" s="33" t="s">
        <v>13172</v>
      </c>
      <c r="AH347" s="33" t="s">
        <v>13172</v>
      </c>
    </row>
    <row r="348" spans="1:34" s="133" customFormat="1" ht="28.5">
      <c r="A348" s="40" t="s">
        <v>12753</v>
      </c>
      <c r="B348" s="39" t="s">
        <v>13865</v>
      </c>
      <c r="C348" s="39" t="s">
        <v>12689</v>
      </c>
      <c r="D348" s="40" t="s">
        <v>13866</v>
      </c>
      <c r="E348" s="40" t="s">
        <v>12452</v>
      </c>
      <c r="F348" s="41" t="s">
        <v>117</v>
      </c>
      <c r="G348" s="40" t="s">
        <v>56</v>
      </c>
      <c r="H348" s="42">
        <v>4</v>
      </c>
      <c r="I348" s="40" t="s">
        <v>12346</v>
      </c>
      <c r="J348" s="40" t="s">
        <v>12346</v>
      </c>
      <c r="K348" s="42" t="s">
        <v>12346</v>
      </c>
      <c r="L348" s="40" t="e">
        <v>#N/A</v>
      </c>
      <c r="M348" s="40">
        <v>10.282674386249212</v>
      </c>
      <c r="N348" s="40">
        <v>67.163607572691092</v>
      </c>
      <c r="O348" s="40">
        <v>19.715885203092643</v>
      </c>
      <c r="P348" s="40">
        <v>5.529611594398931</v>
      </c>
      <c r="Q348" s="153">
        <v>23.623727422301389</v>
      </c>
      <c r="R348" s="153">
        <v>3.9456467607523305</v>
      </c>
      <c r="S348" s="40">
        <v>-0.77905761511518623</v>
      </c>
      <c r="T348" s="40">
        <v>-17.949493576235596</v>
      </c>
      <c r="U348" s="40">
        <v>-31.912307223682557</v>
      </c>
      <c r="V348" s="40">
        <v>17.465804796659384</v>
      </c>
      <c r="W348" s="40">
        <v>16.611276793776479</v>
      </c>
      <c r="X348" s="40">
        <v>0.75745709999999999</v>
      </c>
      <c r="Y348" s="40">
        <v>7.7120809999999998E-2</v>
      </c>
      <c r="Z348" s="142">
        <v>38804</v>
      </c>
      <c r="AA348" s="40">
        <v>873.49782966999999</v>
      </c>
      <c r="AB348" s="40" t="s">
        <v>12447</v>
      </c>
      <c r="AC348" s="40" t="s">
        <v>13169</v>
      </c>
      <c r="AD348" s="42" t="s">
        <v>8237</v>
      </c>
      <c r="AE348" s="42" t="s">
        <v>13170</v>
      </c>
      <c r="AF348" s="42" t="s">
        <v>13175</v>
      </c>
      <c r="AG348" s="42" t="s">
        <v>13172</v>
      </c>
      <c r="AH348" s="42" t="s">
        <v>13172</v>
      </c>
    </row>
    <row r="349" spans="1:34" s="133" customFormat="1" ht="42.75">
      <c r="A349" s="33" t="s">
        <v>12753</v>
      </c>
      <c r="B349" s="32" t="s">
        <v>13867</v>
      </c>
      <c r="C349" s="33" t="s">
        <v>12586</v>
      </c>
      <c r="D349" s="33" t="s">
        <v>13868</v>
      </c>
      <c r="E349" s="33" t="s">
        <v>12447</v>
      </c>
      <c r="F349" s="35" t="s">
        <v>117</v>
      </c>
      <c r="G349" s="36" t="s">
        <v>13109</v>
      </c>
      <c r="H349" s="117">
        <v>4</v>
      </c>
      <c r="I349" s="36" t="s">
        <v>12346</v>
      </c>
      <c r="J349" s="36" t="s">
        <v>12346</v>
      </c>
      <c r="K349" s="36" t="s">
        <v>12346</v>
      </c>
      <c r="L349" s="33" t="e">
        <v>#N/A</v>
      </c>
      <c r="M349" s="174">
        <v>3.1124960459063544</v>
      </c>
      <c r="N349" s="174">
        <v>34.544684333056907</v>
      </c>
      <c r="O349" s="174">
        <v>19.535572809072875</v>
      </c>
      <c r="P349" s="174">
        <v>6.9605366079730446</v>
      </c>
      <c r="Q349" s="175">
        <v>17.131634340700728</v>
      </c>
      <c r="R349" s="175">
        <v>4.6446569502397228</v>
      </c>
      <c r="S349" s="33">
        <v>26.365774420504941</v>
      </c>
      <c r="T349" s="33">
        <v>-20.364869530193619</v>
      </c>
      <c r="U349" s="33">
        <v>-32.157770065553969</v>
      </c>
      <c r="V349" s="32">
        <v>18.696633141134321</v>
      </c>
      <c r="W349" s="32">
        <v>18.087268827492213</v>
      </c>
      <c r="X349" s="33">
        <v>0.91669129999999999</v>
      </c>
      <c r="Y349" s="33">
        <v>0.28335949999999999</v>
      </c>
      <c r="Z349" s="141">
        <v>39154</v>
      </c>
      <c r="AA349" s="33">
        <v>158.39081783</v>
      </c>
      <c r="AB349" s="33" t="s">
        <v>12447</v>
      </c>
      <c r="AC349" s="33" t="s">
        <v>13169</v>
      </c>
      <c r="AD349" s="126" t="s">
        <v>8237</v>
      </c>
      <c r="AE349" s="126" t="s">
        <v>13170</v>
      </c>
      <c r="AF349" s="126" t="s">
        <v>13175</v>
      </c>
      <c r="AG349" s="33" t="s">
        <v>13172</v>
      </c>
      <c r="AH349" s="33" t="s">
        <v>13172</v>
      </c>
    </row>
    <row r="350" spans="1:34" s="133" customFormat="1" ht="42.75">
      <c r="A350" s="40" t="s">
        <v>12753</v>
      </c>
      <c r="B350" s="39" t="s">
        <v>13869</v>
      </c>
      <c r="C350" s="39" t="s">
        <v>12690</v>
      </c>
      <c r="D350" s="40" t="s">
        <v>13870</v>
      </c>
      <c r="E350" s="40" t="s">
        <v>12452</v>
      </c>
      <c r="F350" s="41" t="s">
        <v>117</v>
      </c>
      <c r="G350" s="40" t="s">
        <v>13109</v>
      </c>
      <c r="H350" s="42">
        <v>4</v>
      </c>
      <c r="I350" s="40" t="s">
        <v>12346</v>
      </c>
      <c r="J350" s="40" t="s">
        <v>12346</v>
      </c>
      <c r="K350" s="42" t="s">
        <v>12346</v>
      </c>
      <c r="L350" s="40" t="e">
        <v>#N/A</v>
      </c>
      <c r="M350" s="40">
        <v>4.0560660520656766</v>
      </c>
      <c r="N350" s="40">
        <v>35.373357724929534</v>
      </c>
      <c r="O350" s="40">
        <v>16.609314779232776</v>
      </c>
      <c r="P350" s="40">
        <v>8.185111314512227</v>
      </c>
      <c r="Q350" s="153">
        <v>8.4254312247062035</v>
      </c>
      <c r="R350" s="153">
        <v>5.6503816946640972</v>
      </c>
      <c r="S350" s="40">
        <v>19.273654029945853</v>
      </c>
      <c r="T350" s="40">
        <v>-20.740951995436909</v>
      </c>
      <c r="U350" s="40">
        <v>-22.030124882596436</v>
      </c>
      <c r="V350" s="40">
        <v>15.733448050201909</v>
      </c>
      <c r="W350" s="40">
        <v>14.86234719548561</v>
      </c>
      <c r="X350" s="40">
        <v>0.85229449999999995</v>
      </c>
      <c r="Y350" s="40">
        <v>0.36035149999999999</v>
      </c>
      <c r="Z350" s="142">
        <v>39154</v>
      </c>
      <c r="AA350" s="40">
        <v>158.39081783</v>
      </c>
      <c r="AB350" s="40" t="s">
        <v>12447</v>
      </c>
      <c r="AC350" s="40" t="s">
        <v>13169</v>
      </c>
      <c r="AD350" s="42" t="s">
        <v>8237</v>
      </c>
      <c r="AE350" s="42" t="s">
        <v>13170</v>
      </c>
      <c r="AF350" s="42" t="s">
        <v>13175</v>
      </c>
      <c r="AG350" s="42" t="s">
        <v>13172</v>
      </c>
      <c r="AH350" s="42" t="s">
        <v>13172</v>
      </c>
    </row>
    <row r="351" spans="1:34" s="133" customFormat="1" ht="28.5">
      <c r="A351" s="33" t="s">
        <v>12753</v>
      </c>
      <c r="B351" s="32" t="s">
        <v>13871</v>
      </c>
      <c r="C351" s="33" t="s">
        <v>12588</v>
      </c>
      <c r="D351" s="33" t="s">
        <v>13872</v>
      </c>
      <c r="E351" s="33" t="s">
        <v>12447</v>
      </c>
      <c r="F351" s="35" t="s">
        <v>117</v>
      </c>
      <c r="G351" s="36" t="s">
        <v>12411</v>
      </c>
      <c r="H351" s="117">
        <v>3</v>
      </c>
      <c r="I351" s="36" t="s">
        <v>12346</v>
      </c>
      <c r="J351" s="36" t="s">
        <v>12346</v>
      </c>
      <c r="K351" s="36" t="s">
        <v>12346</v>
      </c>
      <c r="L351" s="33">
        <v>5.111663953071862E-2</v>
      </c>
      <c r="M351" s="174">
        <v>4.0813761600702936</v>
      </c>
      <c r="N351" s="174">
        <v>26.014884469270804</v>
      </c>
      <c r="O351" s="174">
        <v>14.7322795953436</v>
      </c>
      <c r="P351" s="174">
        <v>7.3924964129176152</v>
      </c>
      <c r="Q351" s="175">
        <v>20.530191429602105</v>
      </c>
      <c r="R351" s="175">
        <v>7.114023330776087</v>
      </c>
      <c r="S351" s="33">
        <v>12.137542088205123</v>
      </c>
      <c r="T351" s="33">
        <v>-13.231972208390285</v>
      </c>
      <c r="U351" s="33">
        <v>-24.29194074404959</v>
      </c>
      <c r="V351" s="32">
        <v>11.301061206956183</v>
      </c>
      <c r="W351" s="32">
        <v>12.709954584193969</v>
      </c>
      <c r="X351" s="33">
        <v>0.77792810000000001</v>
      </c>
      <c r="Y351" s="33">
        <v>0.32816250000000002</v>
      </c>
      <c r="Z351" s="141">
        <v>44118</v>
      </c>
      <c r="AA351" s="33">
        <v>920.33332000999997</v>
      </c>
      <c r="AB351" s="33" t="s">
        <v>12447</v>
      </c>
      <c r="AC351" s="33" t="s">
        <v>13169</v>
      </c>
      <c r="AD351" s="126" t="s">
        <v>8237</v>
      </c>
      <c r="AE351" s="126" t="s">
        <v>13170</v>
      </c>
      <c r="AF351" s="126" t="s">
        <v>13175</v>
      </c>
      <c r="AG351" s="33" t="s">
        <v>13172</v>
      </c>
      <c r="AH351" s="33" t="s">
        <v>13172</v>
      </c>
    </row>
    <row r="352" spans="1:34" s="133" customFormat="1" ht="28.5">
      <c r="A352" s="40" t="s">
        <v>12753</v>
      </c>
      <c r="B352" s="39" t="s">
        <v>13873</v>
      </c>
      <c r="C352" s="39" t="s">
        <v>12692</v>
      </c>
      <c r="D352" s="40" t="s">
        <v>13874</v>
      </c>
      <c r="E352" s="40" t="s">
        <v>12447</v>
      </c>
      <c r="F352" s="41" t="s">
        <v>117</v>
      </c>
      <c r="G352" s="40" t="s">
        <v>12411</v>
      </c>
      <c r="H352" s="42">
        <v>3</v>
      </c>
      <c r="I352" s="40" t="s">
        <v>12346</v>
      </c>
      <c r="J352" s="40" t="s">
        <v>12346</v>
      </c>
      <c r="K352" s="42" t="s">
        <v>12346</v>
      </c>
      <c r="L352" s="40" t="e">
        <v>#N/A</v>
      </c>
      <c r="M352" s="40">
        <v>4.0810013325718764</v>
      </c>
      <c r="N352" s="40">
        <v>26.013584079401397</v>
      </c>
      <c r="O352" s="40">
        <v>14.736559831049846</v>
      </c>
      <c r="P352" s="40">
        <v>7.3908084465019952</v>
      </c>
      <c r="Q352" s="153">
        <v>20.526491422330515</v>
      </c>
      <c r="R352" s="153">
        <v>7.128956927867014</v>
      </c>
      <c r="S352" s="40">
        <v>12.131301798704142</v>
      </c>
      <c r="T352" s="40">
        <v>-13.232612284027557</v>
      </c>
      <c r="U352" s="40">
        <v>-24.294263908824863</v>
      </c>
      <c r="V352" s="40">
        <v>11.299160702353545</v>
      </c>
      <c r="W352" s="40">
        <v>12.709853257076844</v>
      </c>
      <c r="X352" s="40">
        <v>0.77839429999999998</v>
      </c>
      <c r="Y352" s="40">
        <v>0.32793879999999997</v>
      </c>
      <c r="Z352" s="142">
        <v>44118</v>
      </c>
      <c r="AA352" s="40">
        <v>920.33332000999997</v>
      </c>
      <c r="AB352" s="40" t="s">
        <v>12447</v>
      </c>
      <c r="AC352" s="40" t="s">
        <v>13169</v>
      </c>
      <c r="AD352" s="42" t="s">
        <v>8237</v>
      </c>
      <c r="AE352" s="42" t="s">
        <v>13170</v>
      </c>
      <c r="AF352" s="42" t="s">
        <v>13175</v>
      </c>
      <c r="AG352" s="42" t="s">
        <v>13172</v>
      </c>
      <c r="AH352" s="42" t="s">
        <v>13172</v>
      </c>
    </row>
    <row r="353" spans="1:34" s="133" customFormat="1" ht="28.5">
      <c r="A353" s="33" t="s">
        <v>12753</v>
      </c>
      <c r="B353" s="32" t="s">
        <v>13875</v>
      </c>
      <c r="C353" s="33" t="s">
        <v>12693</v>
      </c>
      <c r="D353" s="33" t="s">
        <v>13874</v>
      </c>
      <c r="E353" s="33" t="s">
        <v>12448</v>
      </c>
      <c r="F353" s="35" t="s">
        <v>117</v>
      </c>
      <c r="G353" s="36" t="s">
        <v>12411</v>
      </c>
      <c r="H353" s="117">
        <v>3</v>
      </c>
      <c r="I353" s="36" t="s">
        <v>12346</v>
      </c>
      <c r="J353" s="36" t="s">
        <v>12346</v>
      </c>
      <c r="K353" s="36" t="s">
        <v>12346</v>
      </c>
      <c r="L353" s="33" t="e">
        <v>#N/A</v>
      </c>
      <c r="M353" s="151">
        <v>4.0385258133306401</v>
      </c>
      <c r="N353" s="151">
        <v>25.863428885465645</v>
      </c>
      <c r="O353" s="151">
        <v>14.737345712996518</v>
      </c>
      <c r="P353" s="151">
        <v>7.5948241043770404</v>
      </c>
      <c r="Q353" s="152">
        <v>20.638385848050422</v>
      </c>
      <c r="R353" s="152">
        <v>6.4567212843149147</v>
      </c>
      <c r="S353" s="33">
        <v>12.227502715874895</v>
      </c>
      <c r="T353" s="33">
        <v>-13.362242209019682</v>
      </c>
      <c r="U353" s="33">
        <v>-23.723522888756865</v>
      </c>
      <c r="V353" s="32">
        <v>11.295902454946351</v>
      </c>
      <c r="W353" s="32">
        <v>12.632214476302725</v>
      </c>
      <c r="X353" s="33">
        <v>0.84957539999999998</v>
      </c>
      <c r="Y353" s="33">
        <v>0.40028540000000001</v>
      </c>
      <c r="Z353" s="141">
        <v>44118</v>
      </c>
      <c r="AA353" s="33">
        <v>920.33332000999997</v>
      </c>
      <c r="AB353" s="33" t="s">
        <v>12447</v>
      </c>
      <c r="AC353" s="33" t="s">
        <v>13169</v>
      </c>
      <c r="AD353" s="126" t="s">
        <v>8237</v>
      </c>
      <c r="AE353" s="126" t="s">
        <v>13170</v>
      </c>
      <c r="AF353" s="126" t="s">
        <v>13386</v>
      </c>
      <c r="AG353" s="33" t="s">
        <v>13172</v>
      </c>
      <c r="AH353" s="33" t="s">
        <v>13172</v>
      </c>
    </row>
    <row r="354" spans="1:34" s="133" customFormat="1" ht="28.5">
      <c r="A354" s="40" t="s">
        <v>12753</v>
      </c>
      <c r="B354" s="39" t="s">
        <v>13876</v>
      </c>
      <c r="C354" s="39" t="s">
        <v>12694</v>
      </c>
      <c r="D354" s="40" t="s">
        <v>13874</v>
      </c>
      <c r="E354" s="40" t="s">
        <v>12448</v>
      </c>
      <c r="F354" s="41" t="s">
        <v>117</v>
      </c>
      <c r="G354" s="40" t="s">
        <v>12411</v>
      </c>
      <c r="H354" s="42">
        <v>3</v>
      </c>
      <c r="I354" s="40" t="s">
        <v>12346</v>
      </c>
      <c r="J354" s="40" t="s">
        <v>12346</v>
      </c>
      <c r="K354" s="42" t="s">
        <v>12346</v>
      </c>
      <c r="L354" s="40">
        <v>5.0430219111608228E-2</v>
      </c>
      <c r="M354" s="40">
        <v>4.0385846099366685</v>
      </c>
      <c r="N354" s="40">
        <v>25.86857945683181</v>
      </c>
      <c r="O354" s="40">
        <v>14.736858235930161</v>
      </c>
      <c r="P354" s="40">
        <v>7.5966737248059024</v>
      </c>
      <c r="Q354" s="153">
        <v>20.637837162917272</v>
      </c>
      <c r="R354" s="153">
        <v>6.4449110503879803</v>
      </c>
      <c r="S354" s="40">
        <v>12.238136954823432</v>
      </c>
      <c r="T354" s="40">
        <v>-13.362203607352562</v>
      </c>
      <c r="U354" s="40">
        <v>-23.720970183444003</v>
      </c>
      <c r="V354" s="40">
        <v>11.296467523318086</v>
      </c>
      <c r="W354" s="40">
        <v>12.632201741048856</v>
      </c>
      <c r="X354" s="40">
        <v>0.84950440000000005</v>
      </c>
      <c r="Y354" s="40">
        <v>0.40045619999999998</v>
      </c>
      <c r="Z354" s="142">
        <v>44118</v>
      </c>
      <c r="AA354" s="40">
        <v>920.33332000999997</v>
      </c>
      <c r="AB354" s="40" t="s">
        <v>12447</v>
      </c>
      <c r="AC354" s="40" t="s">
        <v>13169</v>
      </c>
      <c r="AD354" s="42" t="s">
        <v>8237</v>
      </c>
      <c r="AE354" s="42" t="s">
        <v>13170</v>
      </c>
      <c r="AF354" s="42" t="s">
        <v>13386</v>
      </c>
      <c r="AG354" s="42" t="s">
        <v>13172</v>
      </c>
      <c r="AH354" s="42" t="s">
        <v>13172</v>
      </c>
    </row>
    <row r="355" spans="1:34" s="133" customFormat="1" ht="28.5">
      <c r="A355" s="33" t="s">
        <v>12753</v>
      </c>
      <c r="B355" s="32" t="s">
        <v>13877</v>
      </c>
      <c r="C355" s="33" t="s">
        <v>12695</v>
      </c>
      <c r="D355" s="33" t="s">
        <v>13874</v>
      </c>
      <c r="E355" s="33" t="s">
        <v>12455</v>
      </c>
      <c r="F355" s="35" t="s">
        <v>117</v>
      </c>
      <c r="G355" s="36" t="s">
        <v>12411</v>
      </c>
      <c r="H355" s="117">
        <v>3</v>
      </c>
      <c r="I355" s="36" t="s">
        <v>12346</v>
      </c>
      <c r="J355" s="36" t="s">
        <v>12346</v>
      </c>
      <c r="K355" s="36" t="s">
        <v>12346</v>
      </c>
      <c r="L355" s="33">
        <v>5.4330062376516074E-2</v>
      </c>
      <c r="M355" s="151">
        <v>3.8633344467564612</v>
      </c>
      <c r="N355" s="151">
        <v>22.679751662859317</v>
      </c>
      <c r="O355" s="151">
        <v>11.778218422732877</v>
      </c>
      <c r="P355" s="151">
        <v>6.8233010413621065</v>
      </c>
      <c r="Q355" s="152">
        <v>17.355132818561202</v>
      </c>
      <c r="R355" s="152">
        <v>4.363617432216671</v>
      </c>
      <c r="S355" s="33">
        <v>9.0680845534464751</v>
      </c>
      <c r="T355" s="33">
        <v>-13.907932210400819</v>
      </c>
      <c r="U355" s="33">
        <v>-23.785608706826199</v>
      </c>
      <c r="V355" s="32">
        <v>11.253266254604185</v>
      </c>
      <c r="W355" s="32">
        <v>12.840670172121563</v>
      </c>
      <c r="X355" s="33">
        <v>0.71435150000000003</v>
      </c>
      <c r="Y355" s="33">
        <v>0.33655309999999999</v>
      </c>
      <c r="Z355" s="141">
        <v>44473</v>
      </c>
      <c r="AA355" s="33">
        <v>920.33332000999997</v>
      </c>
      <c r="AB355" s="33" t="s">
        <v>12447</v>
      </c>
      <c r="AC355" s="33" t="s">
        <v>13169</v>
      </c>
      <c r="AD355" s="126" t="s">
        <v>8237</v>
      </c>
      <c r="AE355" s="126" t="s">
        <v>13170</v>
      </c>
      <c r="AF355" s="126" t="s">
        <v>13175</v>
      </c>
      <c r="AG355" s="33" t="s">
        <v>13172</v>
      </c>
      <c r="AH355" s="33" t="s">
        <v>13172</v>
      </c>
    </row>
    <row r="356" spans="1:34" s="133" customFormat="1" ht="28.5">
      <c r="A356" s="40" t="s">
        <v>12753</v>
      </c>
      <c r="B356" s="39" t="s">
        <v>13878</v>
      </c>
      <c r="C356" s="39" t="s">
        <v>12696</v>
      </c>
      <c r="D356" s="40" t="s">
        <v>13874</v>
      </c>
      <c r="E356" s="40" t="s">
        <v>12452</v>
      </c>
      <c r="F356" s="41" t="s">
        <v>117</v>
      </c>
      <c r="G356" s="40" t="s">
        <v>12411</v>
      </c>
      <c r="H356" s="42">
        <v>3</v>
      </c>
      <c r="I356" s="40" t="s">
        <v>12346</v>
      </c>
      <c r="J356" s="40" t="s">
        <v>12346</v>
      </c>
      <c r="K356" s="42" t="s">
        <v>12346</v>
      </c>
      <c r="L356" s="40">
        <v>5.2097214287278884E-2</v>
      </c>
      <c r="M356" s="40">
        <v>4.0648644871908335</v>
      </c>
      <c r="N356" s="40">
        <v>25.519176460866632</v>
      </c>
      <c r="O356" s="40">
        <v>14.159264672328863</v>
      </c>
      <c r="P356" s="40">
        <v>7.8063268560793819</v>
      </c>
      <c r="Q356" s="153">
        <v>19.992125904387549</v>
      </c>
      <c r="R356" s="153">
        <v>6.5750425800347179</v>
      </c>
      <c r="S356" s="40">
        <v>11.187023310530918</v>
      </c>
      <c r="T356" s="40">
        <v>-13.365280423424796</v>
      </c>
      <c r="U356" s="40">
        <v>-25.12800278796432</v>
      </c>
      <c r="V356" s="40">
        <v>11.281275897372243</v>
      </c>
      <c r="W356" s="40">
        <v>12.957012144709463</v>
      </c>
      <c r="X356" s="40">
        <v>0.73541780000000001</v>
      </c>
      <c r="Y356" s="40">
        <v>0.35140510000000003</v>
      </c>
      <c r="Z356" s="142">
        <v>44473</v>
      </c>
      <c r="AA356" s="40">
        <v>920.33332000999997</v>
      </c>
      <c r="AB356" s="40" t="s">
        <v>12447</v>
      </c>
      <c r="AC356" s="40" t="s">
        <v>13169</v>
      </c>
      <c r="AD356" s="42" t="s">
        <v>8237</v>
      </c>
      <c r="AE356" s="42" t="s">
        <v>13170</v>
      </c>
      <c r="AF356" s="42" t="s">
        <v>13175</v>
      </c>
      <c r="AG356" s="42" t="s">
        <v>13172</v>
      </c>
      <c r="AH356" s="42" t="s">
        <v>13172</v>
      </c>
    </row>
    <row r="357" spans="1:34" s="133" customFormat="1" ht="28.5">
      <c r="A357" s="33" t="s">
        <v>12753</v>
      </c>
      <c r="B357" s="32" t="s">
        <v>13879</v>
      </c>
      <c r="C357" s="33" t="s">
        <v>12697</v>
      </c>
      <c r="D357" s="33" t="s">
        <v>13874</v>
      </c>
      <c r="E357" s="33" t="s">
        <v>12450</v>
      </c>
      <c r="F357" s="35" t="s">
        <v>117</v>
      </c>
      <c r="G357" s="36" t="s">
        <v>12411</v>
      </c>
      <c r="H357" s="117">
        <v>3</v>
      </c>
      <c r="I357" s="36" t="s">
        <v>12346</v>
      </c>
      <c r="J357" s="36" t="s">
        <v>12346</v>
      </c>
      <c r="K357" s="36" t="s">
        <v>12346</v>
      </c>
      <c r="L357" s="33">
        <v>5.4297498183897105E-2</v>
      </c>
      <c r="M357" s="151">
        <v>4.0968035328139418</v>
      </c>
      <c r="N357" s="151">
        <v>24.972197182574906</v>
      </c>
      <c r="O357" s="151">
        <v>13.246997777199599</v>
      </c>
      <c r="P357" s="151">
        <v>6.9894681736239583</v>
      </c>
      <c r="Q357" s="152">
        <v>19.234896307967375</v>
      </c>
      <c r="R357" s="152">
        <v>5.7119049733284966</v>
      </c>
      <c r="S357" s="33">
        <v>9.8785253211267623</v>
      </c>
      <c r="T357" s="33">
        <v>-13.580081530359934</v>
      </c>
      <c r="U357" s="33">
        <v>-25.532139592207027</v>
      </c>
      <c r="V357" s="32">
        <v>11.30843610081264</v>
      </c>
      <c r="W357" s="32">
        <v>12.955285800096261</v>
      </c>
      <c r="X357" s="33">
        <v>0.69985410000000003</v>
      </c>
      <c r="Y357" s="33">
        <v>0.31833889999999998</v>
      </c>
      <c r="Z357" s="141">
        <v>44473</v>
      </c>
      <c r="AA357" s="33">
        <v>920.33332000999997</v>
      </c>
      <c r="AB357" s="33" t="s">
        <v>12447</v>
      </c>
      <c r="AC357" s="33" t="s">
        <v>13169</v>
      </c>
      <c r="AD357" s="126" t="s">
        <v>8237</v>
      </c>
      <c r="AE357" s="126" t="s">
        <v>13170</v>
      </c>
      <c r="AF357" s="126" t="s">
        <v>13175</v>
      </c>
      <c r="AG357" s="33" t="s">
        <v>13172</v>
      </c>
      <c r="AH357" s="33" t="s">
        <v>13172</v>
      </c>
    </row>
    <row r="358" spans="1:34" s="133" customFormat="1" ht="28.5">
      <c r="A358" s="40" t="s">
        <v>12753</v>
      </c>
      <c r="B358" s="39" t="s">
        <v>13880</v>
      </c>
      <c r="C358" s="39" t="s">
        <v>12698</v>
      </c>
      <c r="D358" s="40" t="s">
        <v>13874</v>
      </c>
      <c r="E358" s="40" t="s">
        <v>12451</v>
      </c>
      <c r="F358" s="41" t="s">
        <v>117</v>
      </c>
      <c r="G358" s="40" t="s">
        <v>12411</v>
      </c>
      <c r="H358" s="42">
        <v>3</v>
      </c>
      <c r="I358" s="40" t="s">
        <v>12346</v>
      </c>
      <c r="J358" s="40" t="s">
        <v>12346</v>
      </c>
      <c r="K358" s="42" t="s">
        <v>12346</v>
      </c>
      <c r="L358" s="40">
        <v>5.3121832738411097E-2</v>
      </c>
      <c r="M358" s="40">
        <v>3.9609304343146912</v>
      </c>
      <c r="N358" s="40">
        <v>23.620067526169784</v>
      </c>
      <c r="O358" s="40">
        <v>13.114499718018834</v>
      </c>
      <c r="P358" s="40">
        <v>7.3526190562678062</v>
      </c>
      <c r="Q358" s="153">
        <v>18.16361062904619</v>
      </c>
      <c r="R358" s="153">
        <v>6.1036556551141929</v>
      </c>
      <c r="S358" s="40">
        <v>11.088328498458422</v>
      </c>
      <c r="T358" s="40">
        <v>-13.577890701317186</v>
      </c>
      <c r="U358" s="40">
        <v>-24.908389146445643</v>
      </c>
      <c r="V358" s="40">
        <v>11.263931134392047</v>
      </c>
      <c r="W358" s="40">
        <v>12.905061445534932</v>
      </c>
      <c r="X358" s="40">
        <v>0.72264729999999999</v>
      </c>
      <c r="Y358" s="40">
        <v>0.34607100000000002</v>
      </c>
      <c r="Z358" s="142">
        <v>44473</v>
      </c>
      <c r="AA358" s="40">
        <v>920.33332000999997</v>
      </c>
      <c r="AB358" s="40" t="s">
        <v>12447</v>
      </c>
      <c r="AC358" s="40" t="s">
        <v>13169</v>
      </c>
      <c r="AD358" s="42" t="s">
        <v>8237</v>
      </c>
      <c r="AE358" s="42" t="s">
        <v>13170</v>
      </c>
      <c r="AF358" s="42" t="s">
        <v>13175</v>
      </c>
      <c r="AG358" s="42" t="s">
        <v>13172</v>
      </c>
      <c r="AH358" s="42" t="s">
        <v>13172</v>
      </c>
    </row>
    <row r="359" spans="1:34" s="133" customFormat="1" ht="28.5">
      <c r="A359" s="33" t="s">
        <v>12753</v>
      </c>
      <c r="B359" s="32" t="s">
        <v>13881</v>
      </c>
      <c r="C359" s="33" t="s">
        <v>12589</v>
      </c>
      <c r="D359" s="33" t="s">
        <v>13882</v>
      </c>
      <c r="E359" s="33" t="s">
        <v>12447</v>
      </c>
      <c r="F359" s="35" t="s">
        <v>117</v>
      </c>
      <c r="G359" s="36" t="s">
        <v>13096</v>
      </c>
      <c r="H359" s="117">
        <v>3</v>
      </c>
      <c r="I359" s="36" t="s">
        <v>12346</v>
      </c>
      <c r="J359" s="36" t="s">
        <v>12346</v>
      </c>
      <c r="K359" s="36" t="s">
        <v>12346</v>
      </c>
      <c r="L359" s="33" t="e">
        <v>#N/A</v>
      </c>
      <c r="M359" s="174">
        <v>3.9755944022082046</v>
      </c>
      <c r="N359" s="174">
        <v>14.544213041993871</v>
      </c>
      <c r="O359" s="174">
        <v>10.96199687774968</v>
      </c>
      <c r="P359" s="174">
        <v>-2.5858602354160931</v>
      </c>
      <c r="Q359" s="175">
        <v>7.391777982252945</v>
      </c>
      <c r="R359" s="175">
        <v>13.143449113489968</v>
      </c>
      <c r="S359" s="33">
        <v>18.194508424417432</v>
      </c>
      <c r="T359" s="33">
        <v>-23.528284570310575</v>
      </c>
      <c r="U359" s="33">
        <v>-54.57300675921217</v>
      </c>
      <c r="V359" s="32">
        <v>18.871116463378769</v>
      </c>
      <c r="W359" s="32">
        <v>21.48071004353017</v>
      </c>
      <c r="X359" s="33">
        <v>0.39668189999999998</v>
      </c>
      <c r="Y359" s="33">
        <v>-0.2298973</v>
      </c>
      <c r="Z359" s="141">
        <v>36571</v>
      </c>
      <c r="AA359" s="33">
        <v>224.27695686000001</v>
      </c>
      <c r="AB359" s="33" t="s">
        <v>12447</v>
      </c>
      <c r="AC359" s="33" t="s">
        <v>13169</v>
      </c>
      <c r="AD359" s="126" t="s">
        <v>8237</v>
      </c>
      <c r="AE359" s="126" t="s">
        <v>13170</v>
      </c>
      <c r="AF359" s="126" t="s">
        <v>13175</v>
      </c>
      <c r="AG359" s="33" t="s">
        <v>13172</v>
      </c>
      <c r="AH359" s="33" t="s">
        <v>13172</v>
      </c>
    </row>
    <row r="360" spans="1:34" s="133" customFormat="1" ht="42.75">
      <c r="A360" s="40" t="s">
        <v>12753</v>
      </c>
      <c r="B360" s="39" t="s">
        <v>13883</v>
      </c>
      <c r="C360" s="39" t="s">
        <v>12590</v>
      </c>
      <c r="D360" s="40" t="s">
        <v>13884</v>
      </c>
      <c r="E360" s="40" t="s">
        <v>12452</v>
      </c>
      <c r="F360" s="41" t="s">
        <v>117</v>
      </c>
      <c r="G360" s="40" t="s">
        <v>12411</v>
      </c>
      <c r="H360" s="42">
        <v>3</v>
      </c>
      <c r="I360" s="40" t="s">
        <v>12346</v>
      </c>
      <c r="J360" s="40" t="s">
        <v>12346</v>
      </c>
      <c r="K360" s="42" t="s">
        <v>12346</v>
      </c>
      <c r="L360" s="40" t="e">
        <v>#N/A</v>
      </c>
      <c r="M360" s="40">
        <v>2.0482725549745506</v>
      </c>
      <c r="N360" s="40">
        <v>14.488172031992107</v>
      </c>
      <c r="O360" s="40">
        <v>5.7732615173614388</v>
      </c>
      <c r="P360" s="40">
        <v>2.9824176087707599</v>
      </c>
      <c r="Q360" s="153">
        <v>2.1636435928505504</v>
      </c>
      <c r="R360" s="153">
        <v>6.3862307618583136</v>
      </c>
      <c r="S360" s="40">
        <v>10.003935938444197</v>
      </c>
      <c r="T360" s="40">
        <v>-22.380480169335481</v>
      </c>
      <c r="U360" s="40">
        <v>-27.323589709675232</v>
      </c>
      <c r="V360" s="40">
        <v>12.335947119463375</v>
      </c>
      <c r="W360" s="40">
        <v>13.580585547817602</v>
      </c>
      <c r="X360" s="40">
        <v>0.1276013</v>
      </c>
      <c r="Y360" s="40">
        <v>-5.9828800000000003E-3</v>
      </c>
      <c r="Z360" s="142">
        <v>38861</v>
      </c>
      <c r="AA360" s="40">
        <v>163.60027438</v>
      </c>
      <c r="AB360" s="40" t="s">
        <v>12447</v>
      </c>
      <c r="AC360" s="40" t="s">
        <v>13169</v>
      </c>
      <c r="AD360" s="42" t="s">
        <v>8237</v>
      </c>
      <c r="AE360" s="42" t="s">
        <v>13170</v>
      </c>
      <c r="AF360" s="42" t="s">
        <v>13885</v>
      </c>
      <c r="AG360" s="42" t="s">
        <v>13172</v>
      </c>
      <c r="AH360" s="42" t="s">
        <v>13172</v>
      </c>
    </row>
    <row r="361" spans="1:34" s="133" customFormat="1" ht="42.75">
      <c r="A361" s="33" t="s">
        <v>12753</v>
      </c>
      <c r="B361" s="32" t="s">
        <v>13886</v>
      </c>
      <c r="C361" s="33" t="s">
        <v>12591</v>
      </c>
      <c r="D361" s="33" t="s">
        <v>13887</v>
      </c>
      <c r="E361" s="33" t="s">
        <v>12447</v>
      </c>
      <c r="F361" s="35" t="s">
        <v>117</v>
      </c>
      <c r="G361" s="36" t="s">
        <v>12411</v>
      </c>
      <c r="H361" s="117">
        <v>3</v>
      </c>
      <c r="I361" s="36" t="s">
        <v>12346</v>
      </c>
      <c r="J361" s="36" t="s">
        <v>12346</v>
      </c>
      <c r="K361" s="36" t="s">
        <v>12346</v>
      </c>
      <c r="L361" s="33" t="e">
        <v>#N/A</v>
      </c>
      <c r="M361" s="174">
        <v>1.1232955409492984</v>
      </c>
      <c r="N361" s="174">
        <v>13.790769394576374</v>
      </c>
      <c r="O361" s="174">
        <v>8.4316338160191684</v>
      </c>
      <c r="P361" s="174">
        <v>1.8181111978217812</v>
      </c>
      <c r="Q361" s="175">
        <v>10.366066814602926</v>
      </c>
      <c r="R361" s="175">
        <v>5.3735683696844116</v>
      </c>
      <c r="S361" s="33">
        <v>16.553541888423663</v>
      </c>
      <c r="T361" s="33">
        <v>-19.797845210464448</v>
      </c>
      <c r="U361" s="33">
        <v>-37.707310992730967</v>
      </c>
      <c r="V361" s="32">
        <v>13.743007378652825</v>
      </c>
      <c r="W361" s="32">
        <v>16.568094376478566</v>
      </c>
      <c r="X361" s="33">
        <v>0.33528259999999999</v>
      </c>
      <c r="Y361" s="33">
        <v>-2.1625249999999999E-2</v>
      </c>
      <c r="Z361" s="141">
        <v>34001</v>
      </c>
      <c r="AA361" s="33">
        <v>163.60027438</v>
      </c>
      <c r="AB361" s="33" t="s">
        <v>12447</v>
      </c>
      <c r="AC361" s="33" t="s">
        <v>13169</v>
      </c>
      <c r="AD361" s="126" t="s">
        <v>8237</v>
      </c>
      <c r="AE361" s="126" t="s">
        <v>13170</v>
      </c>
      <c r="AF361" s="126" t="s">
        <v>13175</v>
      </c>
      <c r="AG361" s="33" t="s">
        <v>13172</v>
      </c>
      <c r="AH361" s="33" t="s">
        <v>13172</v>
      </c>
    </row>
    <row r="362" spans="1:34" s="133" customFormat="1" ht="28.5">
      <c r="A362" s="40" t="s">
        <v>12753</v>
      </c>
      <c r="B362" s="39" t="s">
        <v>13888</v>
      </c>
      <c r="C362" s="39" t="s">
        <v>12592</v>
      </c>
      <c r="D362" s="40" t="s">
        <v>13889</v>
      </c>
      <c r="E362" s="40" t="s">
        <v>12447</v>
      </c>
      <c r="F362" s="41" t="s">
        <v>117</v>
      </c>
      <c r="G362" s="40" t="s">
        <v>66</v>
      </c>
      <c r="H362" s="42">
        <v>4</v>
      </c>
      <c r="I362" s="40" t="s">
        <v>12346</v>
      </c>
      <c r="J362" s="40" t="s">
        <v>12346</v>
      </c>
      <c r="K362" s="42" t="s">
        <v>12346</v>
      </c>
      <c r="L362" s="40" t="e">
        <v>#N/A</v>
      </c>
      <c r="M362" s="40">
        <v>-0.7536224496298205</v>
      </c>
      <c r="N362" s="40">
        <v>-16.152556154080756</v>
      </c>
      <c r="O362" s="40">
        <v>3.1417216069419496</v>
      </c>
      <c r="P362" s="40">
        <v>-0.27392333020064275</v>
      </c>
      <c r="Q362" s="153">
        <v>-7.7772727744399583</v>
      </c>
      <c r="R362" s="153">
        <v>16.373367012049723</v>
      </c>
      <c r="S362" s="40">
        <v>17.127249705861836</v>
      </c>
      <c r="T362" s="40">
        <v>-30.119281326421653</v>
      </c>
      <c r="U362" s="40">
        <v>-30.119281326421678</v>
      </c>
      <c r="V362" s="40">
        <v>16.41569660811615</v>
      </c>
      <c r="W362" s="40">
        <v>15.793999164121447</v>
      </c>
      <c r="X362" s="40">
        <v>3.7316330000000002E-2</v>
      </c>
      <c r="Y362" s="40">
        <v>-6.4910800000000005E-2</v>
      </c>
      <c r="Z362" s="142">
        <v>35401</v>
      </c>
      <c r="AA362" s="40">
        <v>425.71678057000003</v>
      </c>
      <c r="AB362" s="40" t="s">
        <v>12447</v>
      </c>
      <c r="AC362" s="40" t="s">
        <v>13223</v>
      </c>
      <c r="AD362" s="42" t="s">
        <v>8237</v>
      </c>
      <c r="AE362" s="42" t="s">
        <v>13170</v>
      </c>
      <c r="AF362" s="42" t="s">
        <v>13175</v>
      </c>
      <c r="AG362" s="42" t="s">
        <v>13172</v>
      </c>
      <c r="AH362" s="42" t="s">
        <v>13172</v>
      </c>
    </row>
    <row r="363" spans="1:34" s="133" customFormat="1" ht="28.5">
      <c r="A363" s="33" t="s">
        <v>12753</v>
      </c>
      <c r="B363" s="32" t="s">
        <v>13890</v>
      </c>
      <c r="C363" s="33" t="s">
        <v>12699</v>
      </c>
      <c r="D363" s="33" t="s">
        <v>13891</v>
      </c>
      <c r="E363" s="33" t="s">
        <v>12452</v>
      </c>
      <c r="F363" s="35" t="s">
        <v>117</v>
      </c>
      <c r="G363" s="36" t="s">
        <v>66</v>
      </c>
      <c r="H363" s="117">
        <v>4</v>
      </c>
      <c r="I363" s="36" t="s">
        <v>12346</v>
      </c>
      <c r="J363" s="36" t="s">
        <v>12346</v>
      </c>
      <c r="K363" s="36" t="s">
        <v>12346</v>
      </c>
      <c r="L363" s="33" t="e">
        <v>#N/A</v>
      </c>
      <c r="M363" s="174">
        <v>-0.23312139229172413</v>
      </c>
      <c r="N363" s="174">
        <v>-15.960218060361054</v>
      </c>
      <c r="O363" s="174">
        <v>0.48266426986522948</v>
      </c>
      <c r="P363" s="174">
        <v>0.78834349614804733</v>
      </c>
      <c r="Q363" s="175">
        <v>-14.629028669825983</v>
      </c>
      <c r="R363" s="175">
        <v>17.491562020851337</v>
      </c>
      <c r="S363" s="33">
        <v>10.536689099837314</v>
      </c>
      <c r="T363" s="33">
        <v>-30.59702669282537</v>
      </c>
      <c r="U363" s="33">
        <v>-30.597026692825182</v>
      </c>
      <c r="V363" s="32">
        <v>15.003387964996435</v>
      </c>
      <c r="W363" s="32">
        <v>14.77599592416896</v>
      </c>
      <c r="X363" s="33">
        <v>-0.1554673</v>
      </c>
      <c r="Y363" s="33">
        <v>-3.3063200000000001E-2</v>
      </c>
      <c r="Z363" s="141">
        <v>38804</v>
      </c>
      <c r="AA363" s="33">
        <v>425.71678057000003</v>
      </c>
      <c r="AB363" s="33" t="s">
        <v>12447</v>
      </c>
      <c r="AC363" s="33" t="s">
        <v>13223</v>
      </c>
      <c r="AD363" s="126" t="s">
        <v>8237</v>
      </c>
      <c r="AE363" s="126" t="s">
        <v>13170</v>
      </c>
      <c r="AF363" s="126" t="s">
        <v>13175</v>
      </c>
      <c r="AG363" s="33" t="s">
        <v>13172</v>
      </c>
      <c r="AH363" s="33" t="s">
        <v>13172</v>
      </c>
    </row>
    <row r="364" spans="1:34" s="133" customFormat="1" ht="28.5">
      <c r="A364" s="40" t="s">
        <v>12753</v>
      </c>
      <c r="B364" s="39" t="s">
        <v>13892</v>
      </c>
      <c r="C364" s="39" t="s">
        <v>12597</v>
      </c>
      <c r="D364" s="40" t="s">
        <v>13893</v>
      </c>
      <c r="E364" s="40" t="s">
        <v>12447</v>
      </c>
      <c r="F364" s="41" t="s">
        <v>117</v>
      </c>
      <c r="G364" s="40" t="s">
        <v>57</v>
      </c>
      <c r="H364" s="42">
        <v>4</v>
      </c>
      <c r="I364" s="40" t="s">
        <v>12346</v>
      </c>
      <c r="J364" s="40" t="s">
        <v>12346</v>
      </c>
      <c r="K364" s="42" t="s">
        <v>12346</v>
      </c>
      <c r="L364" s="40" t="e">
        <v>#N/A</v>
      </c>
      <c r="M364" s="40">
        <v>0</v>
      </c>
      <c r="N364" s="40">
        <v>3.1100655039234537</v>
      </c>
      <c r="O364" s="40">
        <v>1.8155940713789454</v>
      </c>
      <c r="P364" s="40">
        <v>-1.2566517544912559</v>
      </c>
      <c r="Q364" s="153">
        <v>26.429435289284985</v>
      </c>
      <c r="R364" s="153">
        <v>-28.343828329350018</v>
      </c>
      <c r="S364" s="40">
        <v>30.129260485105224</v>
      </c>
      <c r="T364" s="40">
        <v>-30.492063526532</v>
      </c>
      <c r="U364" s="40">
        <v>-31.814809248463494</v>
      </c>
      <c r="V364" s="40">
        <v>20.772468841787628</v>
      </c>
      <c r="W364" s="40">
        <v>23.466154657625218</v>
      </c>
      <c r="X364" s="40">
        <v>-9.9259570000000005E-2</v>
      </c>
      <c r="Y364" s="40">
        <v>0.241704</v>
      </c>
      <c r="Z364" s="142">
        <v>40385</v>
      </c>
      <c r="AA364" s="40">
        <v>11.94211941</v>
      </c>
      <c r="AB364" s="40" t="s">
        <v>12447</v>
      </c>
      <c r="AC364" s="40" t="s">
        <v>13894</v>
      </c>
      <c r="AD364" s="42" t="s">
        <v>8237</v>
      </c>
      <c r="AE364" s="42" t="s">
        <v>13180</v>
      </c>
      <c r="AF364" s="42" t="s">
        <v>13181</v>
      </c>
      <c r="AG364" s="42" t="s">
        <v>13181</v>
      </c>
      <c r="AH364" s="42" t="s">
        <v>13181</v>
      </c>
    </row>
    <row r="365" spans="1:34" s="133" customFormat="1" ht="42.75">
      <c r="A365" s="33" t="s">
        <v>12753</v>
      </c>
      <c r="B365" s="32" t="s">
        <v>13895</v>
      </c>
      <c r="C365" s="33" t="s">
        <v>12598</v>
      </c>
      <c r="D365" s="33" t="s">
        <v>13896</v>
      </c>
      <c r="E365" s="33" t="s">
        <v>12447</v>
      </c>
      <c r="F365" s="35" t="s">
        <v>117</v>
      </c>
      <c r="G365" s="36" t="s">
        <v>13110</v>
      </c>
      <c r="H365" s="117">
        <v>4</v>
      </c>
      <c r="I365" s="36" t="s">
        <v>12346</v>
      </c>
      <c r="J365" s="36" t="s">
        <v>12346</v>
      </c>
      <c r="K365" s="36" t="s">
        <v>12346</v>
      </c>
      <c r="L365" s="33" t="e">
        <v>#N/A</v>
      </c>
      <c r="M365" s="174">
        <v>5.2614778954088059</v>
      </c>
      <c r="N365" s="174">
        <v>24.627446330781645</v>
      </c>
      <c r="O365" s="174">
        <v>14.653005912194338</v>
      </c>
      <c r="P365" s="174">
        <v>5.3307960950699673</v>
      </c>
      <c r="Q365" s="175">
        <v>9.5967332163796613</v>
      </c>
      <c r="R365" s="175">
        <v>13.326324642556497</v>
      </c>
      <c r="S365" s="33">
        <v>11.248422308214966</v>
      </c>
      <c r="T365" s="33">
        <v>-23.087938862909841</v>
      </c>
      <c r="U365" s="33">
        <v>-36.771440533316259</v>
      </c>
      <c r="V365" s="32">
        <v>20.308965534633021</v>
      </c>
      <c r="W365" s="32">
        <v>20.030621183042228</v>
      </c>
      <c r="X365" s="33">
        <v>0.49571789999999999</v>
      </c>
      <c r="Y365" s="33">
        <v>0.12975890000000001</v>
      </c>
      <c r="Z365" s="141">
        <v>41548</v>
      </c>
      <c r="AA365" s="33">
        <v>364.15419408999998</v>
      </c>
      <c r="AB365" s="33" t="s">
        <v>12447</v>
      </c>
      <c r="AC365" s="33" t="s">
        <v>13169</v>
      </c>
      <c r="AD365" s="126" t="s">
        <v>8237</v>
      </c>
      <c r="AE365" s="126" t="s">
        <v>13170</v>
      </c>
      <c r="AF365" s="126" t="s">
        <v>13175</v>
      </c>
      <c r="AG365" s="33" t="s">
        <v>13172</v>
      </c>
      <c r="AH365" s="33" t="s">
        <v>13172</v>
      </c>
    </row>
    <row r="366" spans="1:34" s="133" customFormat="1" ht="28.5">
      <c r="A366" s="40" t="s">
        <v>12753</v>
      </c>
      <c r="B366" s="39" t="s">
        <v>13897</v>
      </c>
      <c r="C366" s="39" t="s">
        <v>12599</v>
      </c>
      <c r="D366" s="40" t="s">
        <v>13898</v>
      </c>
      <c r="E366" s="40" t="s">
        <v>12447</v>
      </c>
      <c r="F366" s="41" t="s">
        <v>422</v>
      </c>
      <c r="G366" s="40" t="s">
        <v>13140</v>
      </c>
      <c r="H366" s="42">
        <v>3</v>
      </c>
      <c r="I366" s="40" t="s">
        <v>12346</v>
      </c>
      <c r="J366" s="40" t="s">
        <v>12346</v>
      </c>
      <c r="K366" s="42" t="s">
        <v>12346</v>
      </c>
      <c r="L366" s="40" t="e">
        <v>#N/A</v>
      </c>
      <c r="M366" s="40">
        <v>0.93398019689618916</v>
      </c>
      <c r="N366" s="40">
        <v>12.021856776398486</v>
      </c>
      <c r="O366" s="40">
        <v>11.220979911742068</v>
      </c>
      <c r="P366" s="40">
        <v>1.7261853032795704</v>
      </c>
      <c r="Q366" s="153">
        <v>12.769438545788759</v>
      </c>
      <c r="R366" s="153">
        <v>6.1292380605177055</v>
      </c>
      <c r="S366" s="40">
        <v>13.987268278521992</v>
      </c>
      <c r="T366" s="40">
        <v>-6.6158553519722112</v>
      </c>
      <c r="U366" s="40">
        <v>-31.305371739191834</v>
      </c>
      <c r="V366" s="40">
        <v>7.0900096948180833</v>
      </c>
      <c r="W366" s="40">
        <v>9.8266993616939455</v>
      </c>
      <c r="X366" s="40">
        <v>0.90190170000000003</v>
      </c>
      <c r="Y366" s="40">
        <v>-0.1265385</v>
      </c>
      <c r="Z366" s="142">
        <v>37118</v>
      </c>
      <c r="AA366" s="40">
        <v>304.18434194999998</v>
      </c>
      <c r="AB366" s="40" t="s">
        <v>12447</v>
      </c>
      <c r="AC366" s="40" t="s">
        <v>13169</v>
      </c>
      <c r="AD366" s="42" t="s">
        <v>8237</v>
      </c>
      <c r="AE366" s="42" t="s">
        <v>13170</v>
      </c>
      <c r="AF366" s="42" t="s">
        <v>13175</v>
      </c>
      <c r="AG366" s="42" t="s">
        <v>13172</v>
      </c>
      <c r="AH366" s="42" t="s">
        <v>13172</v>
      </c>
    </row>
    <row r="367" spans="1:34" s="133" customFormat="1" ht="28.5">
      <c r="A367" s="33" t="s">
        <v>12753</v>
      </c>
      <c r="B367" s="32" t="s">
        <v>13899</v>
      </c>
      <c r="C367" s="33" t="s">
        <v>12703</v>
      </c>
      <c r="D367" s="33" t="s">
        <v>13900</v>
      </c>
      <c r="E367" s="33" t="s">
        <v>12447</v>
      </c>
      <c r="F367" s="35" t="s">
        <v>422</v>
      </c>
      <c r="G367" s="36" t="s">
        <v>13140</v>
      </c>
      <c r="H367" s="117">
        <v>3</v>
      </c>
      <c r="I367" s="36" t="s">
        <v>12346</v>
      </c>
      <c r="J367" s="36" t="s">
        <v>12346</v>
      </c>
      <c r="K367" s="36" t="s">
        <v>12346</v>
      </c>
      <c r="L367" s="33">
        <v>5.0247155244119643E-2</v>
      </c>
      <c r="M367" s="174">
        <v>0.93418983781536902</v>
      </c>
      <c r="N367" s="174">
        <v>12.022893033046799</v>
      </c>
      <c r="O367" s="174">
        <v>11.220961301211773</v>
      </c>
      <c r="P367" s="174">
        <v>1.7273768574064485</v>
      </c>
      <c r="Q367" s="175">
        <v>12.771025906391188</v>
      </c>
      <c r="R367" s="175">
        <v>6.1251317085965651</v>
      </c>
      <c r="S367" s="33">
        <v>13.992512724824913</v>
      </c>
      <c r="T367" s="33">
        <v>-6.6156892915601002</v>
      </c>
      <c r="U367" s="33">
        <v>-31.301575548843243</v>
      </c>
      <c r="V367" s="32">
        <v>7.0914920376450281</v>
      </c>
      <c r="W367" s="32">
        <v>9.8272284022672913</v>
      </c>
      <c r="X367" s="33">
        <v>0.90172909999999995</v>
      </c>
      <c r="Y367" s="33">
        <v>-0.12642149999999999</v>
      </c>
      <c r="Z367" s="141">
        <v>37118</v>
      </c>
      <c r="AA367" s="33">
        <v>304.18434194999998</v>
      </c>
      <c r="AB367" s="33" t="s">
        <v>12447</v>
      </c>
      <c r="AC367" s="33" t="s">
        <v>13169</v>
      </c>
      <c r="AD367" s="126" t="s">
        <v>8237</v>
      </c>
      <c r="AE367" s="126" t="s">
        <v>13170</v>
      </c>
      <c r="AF367" s="126" t="s">
        <v>13175</v>
      </c>
      <c r="AG367" s="33" t="s">
        <v>13172</v>
      </c>
      <c r="AH367" s="33" t="s">
        <v>13172</v>
      </c>
    </row>
    <row r="368" spans="1:34" s="133" customFormat="1" ht="28.5">
      <c r="A368" s="40" t="s">
        <v>12436</v>
      </c>
      <c r="B368" s="39" t="s">
        <v>13901</v>
      </c>
      <c r="C368" s="39" t="s">
        <v>12654</v>
      </c>
      <c r="D368" s="40" t="s">
        <v>13902</v>
      </c>
      <c r="E368" s="40" t="s">
        <v>12447</v>
      </c>
      <c r="F368" s="41" t="s">
        <v>117</v>
      </c>
      <c r="G368" s="40" t="s">
        <v>52</v>
      </c>
      <c r="H368" s="42">
        <v>5</v>
      </c>
      <c r="I368" s="40" t="s">
        <v>12346</v>
      </c>
      <c r="J368" s="40" t="s">
        <v>12346</v>
      </c>
      <c r="K368" s="42" t="s">
        <v>12551</v>
      </c>
      <c r="L368" s="40" t="e">
        <v>#N/A</v>
      </c>
      <c r="M368" s="40">
        <v>1.0079405021528043</v>
      </c>
      <c r="N368" s="40">
        <v>36.231310217395432</v>
      </c>
      <c r="O368" s="40">
        <v>13.642634198078962</v>
      </c>
      <c r="P368" s="40">
        <v>-5.6201073980348344</v>
      </c>
      <c r="Q368" s="153">
        <v>42.432158493641857</v>
      </c>
      <c r="R368" s="153">
        <v>12.309353178978144</v>
      </c>
      <c r="S368" s="40">
        <v>-21.724778761061948</v>
      </c>
      <c r="T368" s="40">
        <v>-27.676412602760124</v>
      </c>
      <c r="U368" s="40">
        <v>-59.953141091658082</v>
      </c>
      <c r="V368" s="40">
        <v>22.802590239881095</v>
      </c>
      <c r="W368" s="40">
        <v>24.995408937814201</v>
      </c>
      <c r="X368" s="40">
        <v>0.36159180000000002</v>
      </c>
      <c r="Y368" s="40">
        <v>-0.223888</v>
      </c>
      <c r="Z368" s="142">
        <v>43074</v>
      </c>
      <c r="AA368" s="40">
        <v>788.76084529000002</v>
      </c>
      <c r="AB368" s="40" t="s">
        <v>12447</v>
      </c>
      <c r="AC368" s="40" t="s">
        <v>13169</v>
      </c>
      <c r="AD368" s="42" t="s">
        <v>8237</v>
      </c>
      <c r="AE368" s="42" t="s">
        <v>13170</v>
      </c>
      <c r="AF368" s="42" t="s">
        <v>13175</v>
      </c>
      <c r="AG368" s="42" t="s">
        <v>13172</v>
      </c>
      <c r="AH368" s="42" t="s">
        <v>13172</v>
      </c>
    </row>
    <row r="369" spans="1:34" s="133" customFormat="1" ht="28.5">
      <c r="A369" s="33" t="s">
        <v>12436</v>
      </c>
      <c r="B369" s="32" t="s">
        <v>13903</v>
      </c>
      <c r="C369" s="33" t="s">
        <v>12706</v>
      </c>
      <c r="D369" s="33" t="s">
        <v>13904</v>
      </c>
      <c r="E369" s="33" t="s">
        <v>12449</v>
      </c>
      <c r="F369" s="35" t="s">
        <v>117</v>
      </c>
      <c r="G369" s="36" t="s">
        <v>52</v>
      </c>
      <c r="H369" s="117">
        <v>5</v>
      </c>
      <c r="I369" s="36" t="s">
        <v>12346</v>
      </c>
      <c r="J369" s="36" t="s">
        <v>12346</v>
      </c>
      <c r="K369" s="36" t="s">
        <v>12551</v>
      </c>
      <c r="L369" s="33" t="e">
        <v>#N/A</v>
      </c>
      <c r="M369" s="174">
        <v>0.80199476782216728</v>
      </c>
      <c r="N369" s="174">
        <v>32.533267407614574</v>
      </c>
      <c r="O369" s="174">
        <v>10.280556570775223</v>
      </c>
      <c r="P369" s="174">
        <v>-7.4881077729648364</v>
      </c>
      <c r="Q369" s="175">
        <v>38.400744387647201</v>
      </c>
      <c r="R369" s="175">
        <v>8.943467336683586</v>
      </c>
      <c r="S369" s="33">
        <v>-24.381665107577234</v>
      </c>
      <c r="T369" s="33">
        <v>-28.940511504850484</v>
      </c>
      <c r="U369" s="33">
        <v>-61.338058887677214</v>
      </c>
      <c r="V369" s="32">
        <v>22.684420554744019</v>
      </c>
      <c r="W369" s="32">
        <v>24.713117458240642</v>
      </c>
      <c r="X369" s="33">
        <v>0.33943859999999998</v>
      </c>
      <c r="Y369" s="33">
        <v>-0.2436325</v>
      </c>
      <c r="Z369" s="141">
        <v>43203</v>
      </c>
      <c r="AA369" s="33">
        <v>788.76084529000002</v>
      </c>
      <c r="AB369" s="33" t="s">
        <v>12447</v>
      </c>
      <c r="AC369" s="33" t="s">
        <v>13169</v>
      </c>
      <c r="AD369" s="126" t="s">
        <v>8237</v>
      </c>
      <c r="AE369" s="126" t="s">
        <v>13170</v>
      </c>
      <c r="AF369" s="126" t="s">
        <v>13171</v>
      </c>
      <c r="AG369" s="33" t="s">
        <v>13172</v>
      </c>
      <c r="AH369" s="33" t="s">
        <v>13172</v>
      </c>
    </row>
    <row r="370" spans="1:34" s="133" customFormat="1" ht="28.5">
      <c r="A370" s="40" t="s">
        <v>12436</v>
      </c>
      <c r="B370" s="39" t="s">
        <v>13905</v>
      </c>
      <c r="C370" s="39" t="s">
        <v>12655</v>
      </c>
      <c r="D370" s="40" t="s">
        <v>13906</v>
      </c>
      <c r="E370" s="40" t="s">
        <v>12447</v>
      </c>
      <c r="F370" s="41" t="s">
        <v>381</v>
      </c>
      <c r="G370" s="40" t="s">
        <v>12552</v>
      </c>
      <c r="H370" s="42">
        <v>5</v>
      </c>
      <c r="I370" s="40" t="s">
        <v>12346</v>
      </c>
      <c r="J370" s="40" t="s">
        <v>12346</v>
      </c>
      <c r="K370" s="42" t="s">
        <v>12551</v>
      </c>
      <c r="L370" s="40">
        <v>3.2332199234772138E-2</v>
      </c>
      <c r="M370" s="40">
        <v>7.9647290715412655</v>
      </c>
      <c r="N370" s="40">
        <v>46.586009863198562</v>
      </c>
      <c r="O370" s="40">
        <v>19.215056744955959</v>
      </c>
      <c r="P370" s="40">
        <v>4.047695655870287</v>
      </c>
      <c r="Q370" s="153">
        <v>19.841898266665602</v>
      </c>
      <c r="R370" s="153">
        <v>11.252145945296776</v>
      </c>
      <c r="S370" s="40">
        <v>-3.4497809056048045</v>
      </c>
      <c r="T370" s="40">
        <v>-14.810553508109658</v>
      </c>
      <c r="U370" s="40">
        <v>-37.179789585095655</v>
      </c>
      <c r="V370" s="40">
        <v>13.22406714295988</v>
      </c>
      <c r="W370" s="40">
        <v>15.625160707895938</v>
      </c>
      <c r="X370" s="40">
        <v>0.87183429999999995</v>
      </c>
      <c r="Y370" s="40">
        <v>1.468246E-2</v>
      </c>
      <c r="Z370" s="142">
        <v>40315</v>
      </c>
      <c r="AA370" s="40">
        <v>219.58160778999999</v>
      </c>
      <c r="AB370" s="40" t="s">
        <v>12447</v>
      </c>
      <c r="AC370" s="40" t="s">
        <v>13169</v>
      </c>
      <c r="AD370" s="42" t="s">
        <v>8237</v>
      </c>
      <c r="AE370" s="42" t="s">
        <v>13170</v>
      </c>
      <c r="AF370" s="42" t="s">
        <v>13175</v>
      </c>
      <c r="AG370" s="42" t="s">
        <v>13172</v>
      </c>
      <c r="AH370" s="42" t="s">
        <v>13172</v>
      </c>
    </row>
    <row r="371" spans="1:34" s="133" customFormat="1" ht="28.5">
      <c r="A371" s="33" t="s">
        <v>12436</v>
      </c>
      <c r="B371" s="32" t="s">
        <v>13907</v>
      </c>
      <c r="C371" s="33" t="s">
        <v>12656</v>
      </c>
      <c r="D371" s="33" t="s">
        <v>13908</v>
      </c>
      <c r="E371" s="33" t="s">
        <v>12448</v>
      </c>
      <c r="F371" s="35" t="s">
        <v>117</v>
      </c>
      <c r="G371" s="36" t="s">
        <v>52</v>
      </c>
      <c r="H371" s="117">
        <v>5</v>
      </c>
      <c r="I371" s="36" t="s">
        <v>12346</v>
      </c>
      <c r="J371" s="36" t="s">
        <v>12346</v>
      </c>
      <c r="K371" s="36" t="s">
        <v>12551</v>
      </c>
      <c r="L371" s="33" t="e">
        <v>#N/A</v>
      </c>
      <c r="M371" s="151">
        <v>-0.82197302316210363</v>
      </c>
      <c r="N371" s="151">
        <v>19.424510313745902</v>
      </c>
      <c r="O371" s="151">
        <v>11.497581426108528</v>
      </c>
      <c r="P371" s="151">
        <v>-5.3949804878155705</v>
      </c>
      <c r="Q371" s="152">
        <v>34.552255746701</v>
      </c>
      <c r="R371" s="152">
        <v>12.64186907699334</v>
      </c>
      <c r="S371" s="33">
        <v>-20.019725557461378</v>
      </c>
      <c r="T371" s="33">
        <v>-26.43239249824202</v>
      </c>
      <c r="U371" s="33">
        <v>-55.129750271444067</v>
      </c>
      <c r="V371" s="32">
        <v>22.822806813035658</v>
      </c>
      <c r="W371" s="32">
        <v>27.431154242603974</v>
      </c>
      <c r="X371" s="33">
        <v>0.3310092</v>
      </c>
      <c r="Y371" s="33">
        <v>-0.16502549999999999</v>
      </c>
      <c r="Z371" s="141">
        <v>40546</v>
      </c>
      <c r="AA371" s="33">
        <v>424.76844842000003</v>
      </c>
      <c r="AB371" s="33" t="s">
        <v>12447</v>
      </c>
      <c r="AC371" s="33" t="s">
        <v>13169</v>
      </c>
      <c r="AD371" s="126" t="s">
        <v>8237</v>
      </c>
      <c r="AE371" s="126" t="s">
        <v>13170</v>
      </c>
      <c r="AF371" s="126" t="s">
        <v>13203</v>
      </c>
      <c r="AG371" s="33" t="s">
        <v>13172</v>
      </c>
      <c r="AH371" s="33" t="s">
        <v>13172</v>
      </c>
    </row>
    <row r="372" spans="1:34" s="133" customFormat="1" ht="28.5">
      <c r="A372" s="40" t="s">
        <v>12436</v>
      </c>
      <c r="B372" s="39" t="s">
        <v>13909</v>
      </c>
      <c r="C372" s="39" t="s">
        <v>12657</v>
      </c>
      <c r="D372" s="40" t="s">
        <v>13910</v>
      </c>
      <c r="E372" s="40" t="s">
        <v>12447</v>
      </c>
      <c r="F372" s="41" t="s">
        <v>117</v>
      </c>
      <c r="G372" s="40" t="s">
        <v>52</v>
      </c>
      <c r="H372" s="42">
        <v>5</v>
      </c>
      <c r="I372" s="40" t="s">
        <v>12346</v>
      </c>
      <c r="J372" s="40" t="s">
        <v>12346</v>
      </c>
      <c r="K372" s="42" t="s">
        <v>12551</v>
      </c>
      <c r="L372" s="40">
        <v>1.3309848491892706E-2</v>
      </c>
      <c r="M372" s="40">
        <v>-0.77639614839427606</v>
      </c>
      <c r="N372" s="40">
        <v>19.541133874834848</v>
      </c>
      <c r="O372" s="40">
        <v>11.484898061976434</v>
      </c>
      <c r="P372" s="40">
        <v>-5.5945582489296264</v>
      </c>
      <c r="Q372" s="153">
        <v>34.366680442072095</v>
      </c>
      <c r="R372" s="153">
        <v>13.360733952513581</v>
      </c>
      <c r="S372" s="40">
        <v>-20.020943299846984</v>
      </c>
      <c r="T372" s="40">
        <v>-26.577210354147475</v>
      </c>
      <c r="U372" s="40">
        <v>-55.503370065261535</v>
      </c>
      <c r="V372" s="40">
        <v>23.192266687450161</v>
      </c>
      <c r="W372" s="40">
        <v>27.79161403759144</v>
      </c>
      <c r="X372" s="40">
        <v>0.29494350000000003</v>
      </c>
      <c r="Y372" s="40">
        <v>-0.19201489999999999</v>
      </c>
      <c r="Z372" s="142">
        <v>39724</v>
      </c>
      <c r="AA372" s="40">
        <v>424.76844842000003</v>
      </c>
      <c r="AB372" s="40" t="s">
        <v>12447</v>
      </c>
      <c r="AC372" s="40" t="s">
        <v>13169</v>
      </c>
      <c r="AD372" s="42" t="s">
        <v>8237</v>
      </c>
      <c r="AE372" s="42" t="s">
        <v>13170</v>
      </c>
      <c r="AF372" s="42" t="s">
        <v>13175</v>
      </c>
      <c r="AG372" s="42" t="s">
        <v>13172</v>
      </c>
      <c r="AH372" s="42" t="s">
        <v>13172</v>
      </c>
    </row>
    <row r="373" spans="1:34" s="133" customFormat="1" ht="28.5">
      <c r="A373" s="33" t="s">
        <v>12436</v>
      </c>
      <c r="B373" s="32" t="s">
        <v>13911</v>
      </c>
      <c r="C373" s="33" t="s">
        <v>12658</v>
      </c>
      <c r="D373" s="33" t="s">
        <v>13912</v>
      </c>
      <c r="E373" s="33" t="s">
        <v>12447</v>
      </c>
      <c r="F373" s="35" t="s">
        <v>117</v>
      </c>
      <c r="G373" s="36" t="s">
        <v>13111</v>
      </c>
      <c r="H373" s="117">
        <v>5</v>
      </c>
      <c r="I373" s="36" t="s">
        <v>12346</v>
      </c>
      <c r="J373" s="36" t="s">
        <v>12346</v>
      </c>
      <c r="K373" s="36" t="s">
        <v>12346</v>
      </c>
      <c r="L373" s="33" t="e">
        <v>#N/A</v>
      </c>
      <c r="M373" s="151">
        <v>21.265979063247475</v>
      </c>
      <c r="N373" s="151">
        <v>15.308609768226923</v>
      </c>
      <c r="O373" s="151">
        <v>21.631747406867952</v>
      </c>
      <c r="P373" s="151">
        <v>8.2352791857285723</v>
      </c>
      <c r="Q373" s="152">
        <v>10.985744562971211</v>
      </c>
      <c r="R373" s="152">
        <v>18.117047821334765</v>
      </c>
      <c r="S373" s="33">
        <v>51.67236024844717</v>
      </c>
      <c r="T373" s="33">
        <v>-31.400051500325709</v>
      </c>
      <c r="U373" s="33">
        <v>-52.347417840375599</v>
      </c>
      <c r="V373" s="32">
        <v>24.38139381115834</v>
      </c>
      <c r="W373" s="32">
        <v>25.085200514696616</v>
      </c>
      <c r="X373" s="33">
        <v>0.76818600000000004</v>
      </c>
      <c r="Y373" s="33">
        <v>0.15914059999999999</v>
      </c>
      <c r="Z373" s="141">
        <v>44236</v>
      </c>
      <c r="AA373" s="33">
        <v>580.66011874000003</v>
      </c>
      <c r="AB373" s="33" t="s">
        <v>12447</v>
      </c>
      <c r="AC373" s="33" t="s">
        <v>13169</v>
      </c>
      <c r="AD373" s="126" t="s">
        <v>8237</v>
      </c>
      <c r="AE373" s="126" t="s">
        <v>13170</v>
      </c>
      <c r="AF373" s="126" t="s">
        <v>13175</v>
      </c>
      <c r="AG373" s="33" t="s">
        <v>13172</v>
      </c>
      <c r="AH373" s="33" t="s">
        <v>13172</v>
      </c>
    </row>
    <row r="374" spans="1:34" s="133" customFormat="1" ht="28.5">
      <c r="A374" s="40" t="s">
        <v>12436</v>
      </c>
      <c r="B374" s="39" t="s">
        <v>13913</v>
      </c>
      <c r="C374" s="39" t="s">
        <v>12659</v>
      </c>
      <c r="D374" s="40" t="s">
        <v>13914</v>
      </c>
      <c r="E374" s="40" t="s">
        <v>12451</v>
      </c>
      <c r="F374" s="41" t="s">
        <v>422</v>
      </c>
      <c r="G374" s="40" t="s">
        <v>13132</v>
      </c>
      <c r="H374" s="42">
        <v>4</v>
      </c>
      <c r="I374" s="40" t="s">
        <v>12346</v>
      </c>
      <c r="J374" s="40" t="s">
        <v>12346</v>
      </c>
      <c r="K374" s="42" t="s">
        <v>12551</v>
      </c>
      <c r="L374" s="40">
        <v>6.1334819905717264E-2</v>
      </c>
      <c r="M374" s="40">
        <v>0.53213703628085529</v>
      </c>
      <c r="N374" s="40">
        <v>7.5084460506042783</v>
      </c>
      <c r="O374" s="40">
        <v>9.2835244066982838</v>
      </c>
      <c r="P374" s="40">
        <v>-5.7246599300743046</v>
      </c>
      <c r="Q374" s="153">
        <v>7.7755513452369751</v>
      </c>
      <c r="R374" s="153">
        <v>11.824449461106944</v>
      </c>
      <c r="S374" s="40">
        <v>-1.0120694635669225</v>
      </c>
      <c r="T374" s="40">
        <v>-7.2661678893973232</v>
      </c>
      <c r="U374" s="40">
        <v>-51.209248140439215</v>
      </c>
      <c r="V374" s="40">
        <v>5.718193415111628</v>
      </c>
      <c r="W374" s="40">
        <v>14.192685677934467</v>
      </c>
      <c r="X374" s="40">
        <v>0.57807249999999999</v>
      </c>
      <c r="Y374" s="40">
        <v>-0.54930049999999997</v>
      </c>
      <c r="Z374" s="142">
        <v>42283</v>
      </c>
      <c r="AA374" s="40">
        <v>710.51125821999995</v>
      </c>
      <c r="AB374" s="40" t="s">
        <v>12447</v>
      </c>
      <c r="AC374" s="40" t="s">
        <v>13169</v>
      </c>
      <c r="AD374" s="42" t="s">
        <v>8237</v>
      </c>
      <c r="AE374" s="42" t="s">
        <v>13170</v>
      </c>
      <c r="AF374" s="42" t="s">
        <v>13198</v>
      </c>
      <c r="AG374" s="42" t="s">
        <v>13172</v>
      </c>
      <c r="AH374" s="42" t="s">
        <v>13172</v>
      </c>
    </row>
    <row r="375" spans="1:34" s="133" customFormat="1" ht="28.5">
      <c r="A375" s="33" t="s">
        <v>12436</v>
      </c>
      <c r="B375" s="32" t="s">
        <v>13915</v>
      </c>
      <c r="C375" s="33" t="s">
        <v>12660</v>
      </c>
      <c r="D375" s="33" t="s">
        <v>13916</v>
      </c>
      <c r="E375" s="33" t="s">
        <v>12452</v>
      </c>
      <c r="F375" s="35" t="s">
        <v>422</v>
      </c>
      <c r="G375" s="36" t="s">
        <v>13132</v>
      </c>
      <c r="H375" s="117">
        <v>4</v>
      </c>
      <c r="I375" s="36" t="s">
        <v>12346</v>
      </c>
      <c r="J375" s="36" t="s">
        <v>12346</v>
      </c>
      <c r="K375" s="36" t="s">
        <v>12551</v>
      </c>
      <c r="L375" s="33">
        <v>7.2659511852410624E-2</v>
      </c>
      <c r="M375" s="151">
        <v>0.6601021435233223</v>
      </c>
      <c r="N375" s="151">
        <v>9.2388796586789557</v>
      </c>
      <c r="O375" s="151">
        <v>10.351826588644153</v>
      </c>
      <c r="P375" s="151">
        <v>-5.3435705886483724</v>
      </c>
      <c r="Q375" s="152">
        <v>9.4571062369391612</v>
      </c>
      <c r="R375" s="152">
        <v>12.421422460447328</v>
      </c>
      <c r="S375" s="33">
        <v>-1.130393894928805</v>
      </c>
      <c r="T375" s="33">
        <v>-7.2270302311796319</v>
      </c>
      <c r="U375" s="33">
        <v>-51.475996871144801</v>
      </c>
      <c r="V375" s="32">
        <v>5.6818163425011559</v>
      </c>
      <c r="W375" s="32">
        <v>14.200232329118496</v>
      </c>
      <c r="X375" s="33">
        <v>0.60101260000000001</v>
      </c>
      <c r="Y375" s="33">
        <v>-0.54757860000000003</v>
      </c>
      <c r="Z375" s="141">
        <v>42283</v>
      </c>
      <c r="AA375" s="33">
        <v>710.51125821999995</v>
      </c>
      <c r="AB375" s="33" t="s">
        <v>12447</v>
      </c>
      <c r="AC375" s="33" t="s">
        <v>13169</v>
      </c>
      <c r="AD375" s="126" t="s">
        <v>8237</v>
      </c>
      <c r="AE375" s="126" t="s">
        <v>13170</v>
      </c>
      <c r="AF375" s="126" t="s">
        <v>13352</v>
      </c>
      <c r="AG375" s="33" t="s">
        <v>13172</v>
      </c>
      <c r="AH375" s="33" t="s">
        <v>13172</v>
      </c>
    </row>
    <row r="376" spans="1:34" s="133" customFormat="1" ht="28.5">
      <c r="A376" s="40" t="s">
        <v>12436</v>
      </c>
      <c r="B376" s="39" t="s">
        <v>13917</v>
      </c>
      <c r="C376" s="39" t="s">
        <v>12661</v>
      </c>
      <c r="D376" s="40" t="s">
        <v>13918</v>
      </c>
      <c r="E376" s="40" t="s">
        <v>12448</v>
      </c>
      <c r="F376" s="41" t="s">
        <v>422</v>
      </c>
      <c r="G376" s="40" t="s">
        <v>13132</v>
      </c>
      <c r="H376" s="42">
        <v>4</v>
      </c>
      <c r="I376" s="40" t="s">
        <v>12346</v>
      </c>
      <c r="J376" s="40" t="s">
        <v>12346</v>
      </c>
      <c r="K376" s="42" t="s">
        <v>12551</v>
      </c>
      <c r="L376" s="40">
        <v>7.7944584470475295E-2</v>
      </c>
      <c r="M376" s="40">
        <v>0.5961577371262905</v>
      </c>
      <c r="N376" s="40">
        <v>9.1767104088969162</v>
      </c>
      <c r="O376" s="40">
        <v>10.588282076796474</v>
      </c>
      <c r="P376" s="40">
        <v>-4.8338827345696611</v>
      </c>
      <c r="Q376" s="153">
        <v>9.7549203710586507</v>
      </c>
      <c r="R376" s="153">
        <v>11.941329401178535</v>
      </c>
      <c r="S376" s="40">
        <v>-0.42384818663914192</v>
      </c>
      <c r="T376" s="40">
        <v>-7.3004299869134259</v>
      </c>
      <c r="U376" s="40">
        <v>-50.646915490742074</v>
      </c>
      <c r="V376" s="40">
        <v>5.6601865036743106</v>
      </c>
      <c r="W376" s="40">
        <v>14.087663456024199</v>
      </c>
      <c r="X376" s="40">
        <v>0.75225730000000002</v>
      </c>
      <c r="Y376" s="40">
        <v>-0.47891440000000002</v>
      </c>
      <c r="Z376" s="142">
        <v>42272</v>
      </c>
      <c r="AA376" s="40">
        <v>710.51125821999995</v>
      </c>
      <c r="AB376" s="40" t="s">
        <v>12447</v>
      </c>
      <c r="AC376" s="40" t="s">
        <v>13169</v>
      </c>
      <c r="AD376" s="42" t="s">
        <v>8237</v>
      </c>
      <c r="AE376" s="42" t="s">
        <v>13170</v>
      </c>
      <c r="AF376" s="42" t="s">
        <v>13203</v>
      </c>
      <c r="AG376" s="42" t="s">
        <v>13172</v>
      </c>
      <c r="AH376" s="42" t="s">
        <v>13172</v>
      </c>
    </row>
    <row r="377" spans="1:34" s="133" customFormat="1" ht="28.5">
      <c r="A377" s="33" t="s">
        <v>12436</v>
      </c>
      <c r="B377" s="32" t="s">
        <v>13919</v>
      </c>
      <c r="C377" s="33" t="s">
        <v>12662</v>
      </c>
      <c r="D377" s="33" t="s">
        <v>13920</v>
      </c>
      <c r="E377" s="33" t="s">
        <v>12447</v>
      </c>
      <c r="F377" s="35" t="s">
        <v>422</v>
      </c>
      <c r="G377" s="36" t="s">
        <v>13132</v>
      </c>
      <c r="H377" s="117">
        <v>4</v>
      </c>
      <c r="I377" s="36" t="s">
        <v>12346</v>
      </c>
      <c r="J377" s="36" t="s">
        <v>12346</v>
      </c>
      <c r="K377" s="36" t="s">
        <v>12551</v>
      </c>
      <c r="L377" s="33">
        <v>7.7934205477800639E-2</v>
      </c>
      <c r="M377" s="174">
        <v>0.64060094623674679</v>
      </c>
      <c r="N377" s="174">
        <v>9.333117884978769</v>
      </c>
      <c r="O377" s="174">
        <v>10.588104670926079</v>
      </c>
      <c r="P377" s="174">
        <v>-4.9828201933140743</v>
      </c>
      <c r="Q377" s="175">
        <v>9.6834210122878073</v>
      </c>
      <c r="R377" s="175">
        <v>12.639211107905336</v>
      </c>
      <c r="S377" s="33">
        <v>-0.45349638255872682</v>
      </c>
      <c r="T377" s="33">
        <v>-7.1533768146433534</v>
      </c>
      <c r="U377" s="33">
        <v>-51.2540817381526</v>
      </c>
      <c r="V377" s="32">
        <v>5.7066814501983831</v>
      </c>
      <c r="W377" s="32">
        <v>14.244998167256087</v>
      </c>
      <c r="X377" s="33">
        <v>0.62660870000000002</v>
      </c>
      <c r="Y377" s="33">
        <v>-0.5323601</v>
      </c>
      <c r="Z377" s="141">
        <v>42272</v>
      </c>
      <c r="AA377" s="33">
        <v>710.51125821999995</v>
      </c>
      <c r="AB377" s="33" t="s">
        <v>12447</v>
      </c>
      <c r="AC377" s="33" t="s">
        <v>13169</v>
      </c>
      <c r="AD377" s="126" t="s">
        <v>8237</v>
      </c>
      <c r="AE377" s="126" t="s">
        <v>13170</v>
      </c>
      <c r="AF377" s="126" t="s">
        <v>13175</v>
      </c>
      <c r="AG377" s="33" t="s">
        <v>13172</v>
      </c>
      <c r="AH377" s="33" t="s">
        <v>13172</v>
      </c>
    </row>
    <row r="378" spans="1:34" s="133" customFormat="1" ht="28.5">
      <c r="A378" s="40" t="s">
        <v>12436</v>
      </c>
      <c r="B378" s="39" t="s">
        <v>13921</v>
      </c>
      <c r="C378" s="39" t="s">
        <v>12669</v>
      </c>
      <c r="D378" s="40" t="s">
        <v>13922</v>
      </c>
      <c r="E378" s="40" t="s">
        <v>12448</v>
      </c>
      <c r="F378" s="41" t="s">
        <v>422</v>
      </c>
      <c r="G378" s="40" t="s">
        <v>13131</v>
      </c>
      <c r="H378" s="42">
        <v>4</v>
      </c>
      <c r="I378" s="40" t="s">
        <v>12346</v>
      </c>
      <c r="J378" s="40" t="s">
        <v>12346</v>
      </c>
      <c r="K378" s="42" t="s">
        <v>12551</v>
      </c>
      <c r="L378" s="40">
        <v>4.2757035255092328E-2</v>
      </c>
      <c r="M378" s="40">
        <v>1.2129562970475405E-3</v>
      </c>
      <c r="N378" s="40">
        <v>5.0475775576909188</v>
      </c>
      <c r="O378" s="40">
        <v>4.822558520244713</v>
      </c>
      <c r="P378" s="40">
        <v>-3.5794933892711045</v>
      </c>
      <c r="Q378" s="153">
        <v>0</v>
      </c>
      <c r="R378" s="153">
        <v>3.0022431683265349</v>
      </c>
      <c r="S378" s="40">
        <v>4.1237123925442987</v>
      </c>
      <c r="T378" s="40">
        <v>-4.5513798254512512</v>
      </c>
      <c r="U378" s="40">
        <v>-34.393476730671999</v>
      </c>
      <c r="V378" s="40">
        <v>4.1153570755730717</v>
      </c>
      <c r="W378" s="40">
        <v>7.1625969983526137</v>
      </c>
      <c r="X378" s="40">
        <v>0.1243821</v>
      </c>
      <c r="Y378" s="40">
        <v>-0.85220899999999999</v>
      </c>
      <c r="Z378" s="142">
        <v>41093</v>
      </c>
      <c r="AA378" s="40">
        <v>66.617311490000006</v>
      </c>
      <c r="AB378" s="40" t="s">
        <v>12447</v>
      </c>
      <c r="AC378" s="40" t="s">
        <v>13169</v>
      </c>
      <c r="AD378" s="42" t="s">
        <v>8237</v>
      </c>
      <c r="AE378" s="42" t="s">
        <v>13170</v>
      </c>
      <c r="AF378" s="42" t="s">
        <v>13203</v>
      </c>
      <c r="AG378" s="42" t="s">
        <v>13172</v>
      </c>
      <c r="AH378" s="42" t="s">
        <v>13172</v>
      </c>
    </row>
    <row r="379" spans="1:34" s="133" customFormat="1" ht="28.5">
      <c r="A379" s="33" t="s">
        <v>12436</v>
      </c>
      <c r="B379" s="32" t="s">
        <v>13923</v>
      </c>
      <c r="C379" s="33" t="s">
        <v>12670</v>
      </c>
      <c r="D379" s="33" t="s">
        <v>13924</v>
      </c>
      <c r="E379" s="33" t="s">
        <v>12447</v>
      </c>
      <c r="F379" s="35" t="s">
        <v>422</v>
      </c>
      <c r="G379" s="36" t="s">
        <v>13131</v>
      </c>
      <c r="H379" s="117">
        <v>4</v>
      </c>
      <c r="I379" s="36" t="s">
        <v>12346</v>
      </c>
      <c r="J379" s="36" t="s">
        <v>12346</v>
      </c>
      <c r="K379" s="36" t="s">
        <v>12551</v>
      </c>
      <c r="L379" s="33" t="e">
        <v>#N/A</v>
      </c>
      <c r="M379" s="151">
        <v>4.4677872539011787E-2</v>
      </c>
      <c r="N379" s="151">
        <v>5.1683470056566927</v>
      </c>
      <c r="O379" s="151">
        <v>4.8037955957022982</v>
      </c>
      <c r="P379" s="151">
        <v>-3.7659405756612419</v>
      </c>
      <c r="Q379" s="152">
        <v>7.2042300066092135</v>
      </c>
      <c r="R379" s="152">
        <v>3.6447803078009766</v>
      </c>
      <c r="S379" s="33">
        <v>4.1933256616800696</v>
      </c>
      <c r="T379" s="33">
        <v>-4.5610626666063521</v>
      </c>
      <c r="U379" s="33">
        <v>-35.097719869706879</v>
      </c>
      <c r="V379" s="32">
        <v>4.2446242800681526</v>
      </c>
      <c r="W379" s="32">
        <v>7.3168895574422663</v>
      </c>
      <c r="X379" s="33">
        <v>-7.3359179999999996E-2</v>
      </c>
      <c r="Y379" s="33">
        <v>-0.95279709999999995</v>
      </c>
      <c r="Z379" s="141">
        <v>41093</v>
      </c>
      <c r="AA379" s="33">
        <v>66.617311490000006</v>
      </c>
      <c r="AB379" s="33" t="s">
        <v>12447</v>
      </c>
      <c r="AC379" s="33" t="s">
        <v>13169</v>
      </c>
      <c r="AD379" s="126" t="s">
        <v>8237</v>
      </c>
      <c r="AE379" s="126" t="s">
        <v>13170</v>
      </c>
      <c r="AF379" s="126" t="s">
        <v>13175</v>
      </c>
      <c r="AG379" s="33" t="s">
        <v>13172</v>
      </c>
      <c r="AH379" s="33" t="s">
        <v>13172</v>
      </c>
    </row>
    <row r="380" spans="1:34" s="133" customFormat="1" ht="28.5">
      <c r="A380" s="40" t="s">
        <v>12436</v>
      </c>
      <c r="B380" s="39" t="s">
        <v>13925</v>
      </c>
      <c r="C380" s="39" t="s">
        <v>12707</v>
      </c>
      <c r="D380" s="40" t="s">
        <v>13926</v>
      </c>
      <c r="E380" s="40" t="s">
        <v>12453</v>
      </c>
      <c r="F380" s="41" t="s">
        <v>422</v>
      </c>
      <c r="G380" s="40" t="s">
        <v>13131</v>
      </c>
      <c r="H380" s="42">
        <v>4</v>
      </c>
      <c r="I380" s="40" t="s">
        <v>12346</v>
      </c>
      <c r="J380" s="40" t="s">
        <v>12346</v>
      </c>
      <c r="K380" s="42" t="s">
        <v>12551</v>
      </c>
      <c r="L380" s="40">
        <v>2.3484973336807938E-2</v>
      </c>
      <c r="M380" s="40">
        <v>-9.620712264282183E-2</v>
      </c>
      <c r="N380" s="40">
        <v>2.9912504211353275</v>
      </c>
      <c r="O380" s="40">
        <v>2.8309445714496562</v>
      </c>
      <c r="P380" s="40">
        <v>-5.5623184902172103</v>
      </c>
      <c r="Q380" s="153">
        <v>4.9621566486719892</v>
      </c>
      <c r="R380" s="153">
        <v>1.82056449355672</v>
      </c>
      <c r="S380" s="40">
        <v>1.9675732145907121</v>
      </c>
      <c r="T380" s="40">
        <v>-5.1510855769581028</v>
      </c>
      <c r="U380" s="40">
        <v>-36.405482969779172</v>
      </c>
      <c r="V380" s="40">
        <v>4.2307154594444754</v>
      </c>
      <c r="W380" s="40">
        <v>7.2470720170223792</v>
      </c>
      <c r="X380" s="40">
        <v>-0.1259451</v>
      </c>
      <c r="Y380" s="40">
        <v>-0.98936690000000005</v>
      </c>
      <c r="Z380" s="142">
        <v>41334</v>
      </c>
      <c r="AA380" s="40">
        <v>66.617311490000006</v>
      </c>
      <c r="AB380" s="40" t="s">
        <v>12447</v>
      </c>
      <c r="AC380" s="40" t="s">
        <v>13169</v>
      </c>
      <c r="AD380" s="42" t="s">
        <v>8237</v>
      </c>
      <c r="AE380" s="42" t="s">
        <v>13170</v>
      </c>
      <c r="AF380" s="42" t="s">
        <v>13193</v>
      </c>
      <c r="AG380" s="42" t="s">
        <v>13172</v>
      </c>
      <c r="AH380" s="42" t="s">
        <v>13172</v>
      </c>
    </row>
    <row r="381" spans="1:34" s="133" customFormat="1" ht="28.5">
      <c r="A381" s="33" t="s">
        <v>12436</v>
      </c>
      <c r="B381" s="32" t="s">
        <v>13927</v>
      </c>
      <c r="C381" s="33" t="s">
        <v>12671</v>
      </c>
      <c r="D381" s="33" t="s">
        <v>13928</v>
      </c>
      <c r="E381" s="33" t="s">
        <v>12447</v>
      </c>
      <c r="F381" s="35" t="s">
        <v>117</v>
      </c>
      <c r="G381" s="36" t="s">
        <v>13112</v>
      </c>
      <c r="H381" s="117">
        <v>4</v>
      </c>
      <c r="I381" s="36" t="s">
        <v>12346</v>
      </c>
      <c r="J381" s="36" t="s">
        <v>12346</v>
      </c>
      <c r="K381" s="36" t="s">
        <v>12346</v>
      </c>
      <c r="L381" s="33" t="e">
        <v>#N/A</v>
      </c>
      <c r="M381" s="151">
        <v>-1.4939418891894762</v>
      </c>
      <c r="N381" s="151">
        <v>-7.0255733336622939</v>
      </c>
      <c r="O381" s="151">
        <v>-1.3949244647998849</v>
      </c>
      <c r="P381" s="151">
        <v>-9.2976284482906841</v>
      </c>
      <c r="Q381" s="152">
        <v>-1.6989402149886312</v>
      </c>
      <c r="R381" s="152">
        <v>1.1718900088371509</v>
      </c>
      <c r="S381" s="33">
        <v>-3.3977832512316009</v>
      </c>
      <c r="T381" s="33">
        <v>-18.814518420305014</v>
      </c>
      <c r="U381" s="33">
        <v>-44.470445344129459</v>
      </c>
      <c r="V381" s="32">
        <v>13.844364565030773</v>
      </c>
      <c r="W381" s="32">
        <v>14.889696618439222</v>
      </c>
      <c r="X381" s="33">
        <v>-0.43613479999999999</v>
      </c>
      <c r="Y381" s="33">
        <v>-0.7403961</v>
      </c>
      <c r="Z381" s="141">
        <v>44110</v>
      </c>
      <c r="AA381" s="33">
        <v>27.13721031</v>
      </c>
      <c r="AB381" s="33" t="s">
        <v>12447</v>
      </c>
      <c r="AC381" s="33" t="s">
        <v>13169</v>
      </c>
      <c r="AD381" s="126" t="s">
        <v>8237</v>
      </c>
      <c r="AE381" s="126" t="s">
        <v>13170</v>
      </c>
      <c r="AF381" s="126" t="s">
        <v>13175</v>
      </c>
      <c r="AG381" s="33" t="s">
        <v>13172</v>
      </c>
      <c r="AH381" s="33" t="s">
        <v>13172</v>
      </c>
    </row>
    <row r="382" spans="1:34" s="133" customFormat="1" ht="28.5">
      <c r="A382" s="40" t="s">
        <v>12436</v>
      </c>
      <c r="B382" s="39" t="s">
        <v>13929</v>
      </c>
      <c r="C382" s="39" t="s">
        <v>12673</v>
      </c>
      <c r="D382" s="40" t="s">
        <v>13930</v>
      </c>
      <c r="E382" s="40" t="s">
        <v>12447</v>
      </c>
      <c r="F382" s="41" t="s">
        <v>422</v>
      </c>
      <c r="G382" s="40" t="s">
        <v>13129</v>
      </c>
      <c r="H382" s="42">
        <v>3</v>
      </c>
      <c r="I382" s="40" t="s">
        <v>12346</v>
      </c>
      <c r="J382" s="40" t="s">
        <v>12346</v>
      </c>
      <c r="K382" s="42" t="s">
        <v>12346</v>
      </c>
      <c r="L382" s="40">
        <v>6.1160685854828527E-2</v>
      </c>
      <c r="M382" s="40">
        <v>0.3889700659006623</v>
      </c>
      <c r="N382" s="40">
        <v>4.8198451478715265</v>
      </c>
      <c r="O382" s="40">
        <v>3.5884437391685342</v>
      </c>
      <c r="P382" s="40">
        <v>0.943216848299544</v>
      </c>
      <c r="Q382" s="153">
        <v>7.9307971253724574</v>
      </c>
      <c r="R382" s="153">
        <v>-0.4246255543801869</v>
      </c>
      <c r="S382" s="40">
        <v>4.4496987529272669</v>
      </c>
      <c r="T382" s="40">
        <v>-4.6482840559307848</v>
      </c>
      <c r="U382" s="40">
        <v>-11.036668535908534</v>
      </c>
      <c r="V382" s="40">
        <v>4.1130100345264466</v>
      </c>
      <c r="W382" s="40">
        <v>4.4154378832856835</v>
      </c>
      <c r="X382" s="40">
        <v>-0.39208389999999999</v>
      </c>
      <c r="Y382" s="40">
        <v>-0.58024880000000001</v>
      </c>
      <c r="Z382" s="142">
        <v>42705</v>
      </c>
      <c r="AA382" s="40">
        <v>899.38591772999996</v>
      </c>
      <c r="AB382" s="40" t="s">
        <v>12447</v>
      </c>
      <c r="AC382" s="40" t="s">
        <v>13169</v>
      </c>
      <c r="AD382" s="42" t="s">
        <v>8237</v>
      </c>
      <c r="AE382" s="42" t="s">
        <v>13170</v>
      </c>
      <c r="AF382" s="42" t="s">
        <v>13931</v>
      </c>
      <c r="AG382" s="42" t="s">
        <v>13172</v>
      </c>
      <c r="AH382" s="42" t="s">
        <v>13172</v>
      </c>
    </row>
    <row r="383" spans="1:34" s="133" customFormat="1" ht="28.5">
      <c r="A383" s="33" t="s">
        <v>12436</v>
      </c>
      <c r="B383" s="32" t="s">
        <v>13932</v>
      </c>
      <c r="C383" s="33" t="s">
        <v>12708</v>
      </c>
      <c r="D383" s="33" t="s">
        <v>13933</v>
      </c>
      <c r="E383" s="33" t="s">
        <v>12448</v>
      </c>
      <c r="F383" s="35" t="s">
        <v>422</v>
      </c>
      <c r="G383" s="36" t="s">
        <v>13129</v>
      </c>
      <c r="H383" s="117">
        <v>3</v>
      </c>
      <c r="I383" s="36" t="s">
        <v>12346</v>
      </c>
      <c r="J383" s="36" t="s">
        <v>12346</v>
      </c>
      <c r="K383" s="36" t="s">
        <v>12346</v>
      </c>
      <c r="L383" s="33">
        <v>6.1075577636879312E-2</v>
      </c>
      <c r="M383" s="174">
        <v>0.34362961918825707</v>
      </c>
      <c r="N383" s="174">
        <v>4.7195906673096921</v>
      </c>
      <c r="O383" s="174">
        <v>3.6245169956870882</v>
      </c>
      <c r="P383" s="174">
        <v>1.1545104447009624</v>
      </c>
      <c r="Q383" s="175">
        <v>8.084385974022922</v>
      </c>
      <c r="R383" s="175">
        <v>-1.0516040641005975</v>
      </c>
      <c r="S383" s="33">
        <v>4.4986778870077071</v>
      </c>
      <c r="T383" s="33">
        <v>-4.8069365449973978</v>
      </c>
      <c r="U383" s="33">
        <v>-10.195009815087952</v>
      </c>
      <c r="V383" s="32">
        <v>4.0662607225804015</v>
      </c>
      <c r="W383" s="32">
        <v>4.3798592241011072</v>
      </c>
      <c r="X383" s="33">
        <v>-0.1872897</v>
      </c>
      <c r="Y383" s="33">
        <v>-0.3804438</v>
      </c>
      <c r="Z383" s="141">
        <v>42705</v>
      </c>
      <c r="AA383" s="33">
        <v>899.38591772999996</v>
      </c>
      <c r="AB383" s="33" t="s">
        <v>12447</v>
      </c>
      <c r="AC383" s="33" t="s">
        <v>13169</v>
      </c>
      <c r="AD383" s="126" t="s">
        <v>8237</v>
      </c>
      <c r="AE383" s="126" t="s">
        <v>13170</v>
      </c>
      <c r="AF383" s="126" t="s">
        <v>13203</v>
      </c>
      <c r="AG383" s="33" t="s">
        <v>13172</v>
      </c>
      <c r="AH383" s="33" t="s">
        <v>13172</v>
      </c>
    </row>
    <row r="384" spans="1:34" s="133" customFormat="1" ht="28.5">
      <c r="A384" s="40" t="s">
        <v>12436</v>
      </c>
      <c r="B384" s="39" t="s">
        <v>13934</v>
      </c>
      <c r="C384" s="39" t="s">
        <v>12714</v>
      </c>
      <c r="D384" s="40" t="s">
        <v>13935</v>
      </c>
      <c r="E384" s="40" t="s">
        <v>12447</v>
      </c>
      <c r="F384" s="41" t="s">
        <v>117</v>
      </c>
      <c r="G384" s="40" t="s">
        <v>13108</v>
      </c>
      <c r="H384" s="42">
        <v>4</v>
      </c>
      <c r="I384" s="40" t="s">
        <v>12346</v>
      </c>
      <c r="J384" s="40" t="s">
        <v>12346</v>
      </c>
      <c r="K384" s="42" t="s">
        <v>12551</v>
      </c>
      <c r="L384" s="40" t="e">
        <v>#N/A</v>
      </c>
      <c r="M384" s="40">
        <v>10.044379529239954</v>
      </c>
      <c r="N384" s="40">
        <v>55.876501949550274</v>
      </c>
      <c r="O384" s="40">
        <v>23.553319746726121</v>
      </c>
      <c r="P384" s="40">
        <v>5.9937812671757795</v>
      </c>
      <c r="Q384" s="153">
        <v>13.859202714164386</v>
      </c>
      <c r="R384" s="153">
        <v>6.6558147947185509</v>
      </c>
      <c r="S384" s="40">
        <v>6.6360680818513096</v>
      </c>
      <c r="T384" s="40">
        <v>-14.417252241337531</v>
      </c>
      <c r="U384" s="40">
        <v>-37.897456279809269</v>
      </c>
      <c r="V384" s="40">
        <v>21.086899042398944</v>
      </c>
      <c r="W384" s="40">
        <v>20.082058631092391</v>
      </c>
      <c r="X384" s="40">
        <v>0.79561479999999996</v>
      </c>
      <c r="Y384" s="40">
        <v>0.1169234</v>
      </c>
      <c r="Z384" s="142">
        <v>39724</v>
      </c>
      <c r="AA384" s="40">
        <v>166.46494809999999</v>
      </c>
      <c r="AB384" s="40" t="s">
        <v>12447</v>
      </c>
      <c r="AC384" s="40" t="s">
        <v>13169</v>
      </c>
      <c r="AD384" s="42" t="s">
        <v>8237</v>
      </c>
      <c r="AE384" s="42" t="s">
        <v>13170</v>
      </c>
      <c r="AF384" s="42" t="s">
        <v>13175</v>
      </c>
      <c r="AG384" s="42" t="s">
        <v>13172</v>
      </c>
      <c r="AH384" s="42" t="s">
        <v>13172</v>
      </c>
    </row>
    <row r="385" spans="1:34" s="133" customFormat="1" ht="28.5">
      <c r="A385" s="33" t="s">
        <v>12436</v>
      </c>
      <c r="B385" s="32" t="s">
        <v>13936</v>
      </c>
      <c r="C385" s="33" t="s">
        <v>12715</v>
      </c>
      <c r="D385" s="33" t="s">
        <v>13937</v>
      </c>
      <c r="E385" s="33" t="s">
        <v>12447</v>
      </c>
      <c r="F385" s="35" t="s">
        <v>381</v>
      </c>
      <c r="G385" s="36" t="s">
        <v>12552</v>
      </c>
      <c r="H385" s="117">
        <v>5</v>
      </c>
      <c r="I385" s="36" t="s">
        <v>12346</v>
      </c>
      <c r="J385" s="36" t="s">
        <v>12346</v>
      </c>
      <c r="K385" s="36" t="s">
        <v>12551</v>
      </c>
      <c r="L385" s="33" t="e">
        <v>#N/A</v>
      </c>
      <c r="M385" s="151">
        <v>3.898126154658188</v>
      </c>
      <c r="N385" s="151">
        <v>60.773503226333482</v>
      </c>
      <c r="O385" s="151">
        <v>23.470878551004848</v>
      </c>
      <c r="P385" s="151">
        <v>9.228692182799314</v>
      </c>
      <c r="Q385" s="152">
        <v>32.449006799093596</v>
      </c>
      <c r="R385" s="152">
        <v>0.54469149031182162</v>
      </c>
      <c r="S385" s="33">
        <v>12.891493230955886</v>
      </c>
      <c r="T385" s="33">
        <v>-23.358851295069606</v>
      </c>
      <c r="U385" s="33">
        <v>-37.547456340167095</v>
      </c>
      <c r="V385" s="32">
        <v>18.410028673921943</v>
      </c>
      <c r="W385" s="32">
        <v>20.572048341270115</v>
      </c>
      <c r="X385" s="33">
        <v>1.1073230000000001</v>
      </c>
      <c r="Y385" s="33">
        <v>0.34696589999999999</v>
      </c>
      <c r="Z385" s="141">
        <v>39724</v>
      </c>
      <c r="AA385" s="33">
        <v>2307.56572078</v>
      </c>
      <c r="AB385" s="33" t="s">
        <v>12447</v>
      </c>
      <c r="AC385" s="33" t="s">
        <v>13169</v>
      </c>
      <c r="AD385" s="126" t="s">
        <v>8237</v>
      </c>
      <c r="AE385" s="126" t="s">
        <v>13170</v>
      </c>
      <c r="AF385" s="126" t="s">
        <v>13175</v>
      </c>
      <c r="AG385" s="33" t="s">
        <v>13172</v>
      </c>
      <c r="AH385" s="33" t="s">
        <v>13172</v>
      </c>
    </row>
    <row r="386" spans="1:34" s="133" customFormat="1" ht="28.5">
      <c r="A386" s="40" t="s">
        <v>12436</v>
      </c>
      <c r="B386" s="39" t="s">
        <v>13938</v>
      </c>
      <c r="C386" s="39" t="s">
        <v>12716</v>
      </c>
      <c r="D386" s="40" t="s">
        <v>979</v>
      </c>
      <c r="E386" s="40" t="s">
        <v>12447</v>
      </c>
      <c r="F386" s="41" t="s">
        <v>381</v>
      </c>
      <c r="G386" s="40" t="s">
        <v>12552</v>
      </c>
      <c r="H386" s="42">
        <v>5</v>
      </c>
      <c r="I386" s="40" t="s">
        <v>12346</v>
      </c>
      <c r="J386" s="40" t="s">
        <v>12346</v>
      </c>
      <c r="K386" s="42" t="s">
        <v>12551</v>
      </c>
      <c r="L386" s="40">
        <v>1.002771400106077E-2</v>
      </c>
      <c r="M386" s="40">
        <v>3.8961893222938748</v>
      </c>
      <c r="N386" s="40">
        <v>71.513677301241231</v>
      </c>
      <c r="O386" s="40">
        <v>29.349270169665264</v>
      </c>
      <c r="P386" s="40">
        <v>15.711009019828204</v>
      </c>
      <c r="Q386" s="153">
        <v>33.797607790411632</v>
      </c>
      <c r="R386" s="153">
        <v>11.241507504386728</v>
      </c>
      <c r="S386" s="40">
        <v>19.180881776085656</v>
      </c>
      <c r="T386" s="40">
        <v>-22.773014339966402</v>
      </c>
      <c r="U386" s="40">
        <v>-26.689576174112272</v>
      </c>
      <c r="V386" s="40">
        <v>16.641448678375628</v>
      </c>
      <c r="W386" s="40">
        <v>17.620979597100018</v>
      </c>
      <c r="X386" s="40">
        <v>1.5967899999999999</v>
      </c>
      <c r="Y386" s="40">
        <v>0.74513260000000003</v>
      </c>
      <c r="Z386" s="142">
        <v>41688</v>
      </c>
      <c r="AA386" s="40">
        <v>2307.56572078</v>
      </c>
      <c r="AB386" s="40" t="s">
        <v>12447</v>
      </c>
      <c r="AC386" s="40" t="s">
        <v>13169</v>
      </c>
      <c r="AD386" s="42" t="s">
        <v>8237</v>
      </c>
      <c r="AE386" s="42" t="s">
        <v>13170</v>
      </c>
      <c r="AF386" s="42" t="s">
        <v>13175</v>
      </c>
      <c r="AG386" s="42" t="s">
        <v>13172</v>
      </c>
      <c r="AH386" s="42" t="s">
        <v>13172</v>
      </c>
    </row>
    <row r="387" spans="1:34" s="133" customFormat="1" ht="28.5">
      <c r="A387" s="33" t="s">
        <v>12436</v>
      </c>
      <c r="B387" s="32" t="s">
        <v>13939</v>
      </c>
      <c r="C387" s="33" t="s">
        <v>12717</v>
      </c>
      <c r="D387" s="33" t="s">
        <v>979</v>
      </c>
      <c r="E387" s="33" t="s">
        <v>12453</v>
      </c>
      <c r="F387" s="35" t="s">
        <v>381</v>
      </c>
      <c r="G387" s="36" t="s">
        <v>12552</v>
      </c>
      <c r="H387" s="117">
        <v>5</v>
      </c>
      <c r="I387" s="36" t="s">
        <v>12346</v>
      </c>
      <c r="J387" s="36" t="s">
        <v>12346</v>
      </c>
      <c r="K387" s="36" t="s">
        <v>12551</v>
      </c>
      <c r="L387" s="33" t="e">
        <v>#N/A</v>
      </c>
      <c r="M387" s="174">
        <v>4.6482935983874318</v>
      </c>
      <c r="N387" s="174">
        <v>56.757249206101278</v>
      </c>
      <c r="O387" s="174">
        <v>20.159743375214624</v>
      </c>
      <c r="P387" s="174">
        <v>10.291075827530239</v>
      </c>
      <c r="Q387" s="175">
        <v>16.807310002070963</v>
      </c>
      <c r="R387" s="175">
        <v>6.2816503860309014</v>
      </c>
      <c r="S387" s="33">
        <v>9.3450552124843647</v>
      </c>
      <c r="T387" s="33">
        <v>-24.606556583216268</v>
      </c>
      <c r="U387" s="33">
        <v>-25.754203758654903</v>
      </c>
      <c r="V387" s="32">
        <v>16.800143494934915</v>
      </c>
      <c r="W387" s="32">
        <v>17.999210782373833</v>
      </c>
      <c r="X387" s="33">
        <v>1.1470659999999999</v>
      </c>
      <c r="Y387" s="33">
        <v>0.50113989999999997</v>
      </c>
      <c r="Z387" s="141">
        <v>40154</v>
      </c>
      <c r="AA387" s="33">
        <v>2307.56572078</v>
      </c>
      <c r="AB387" s="33" t="s">
        <v>12447</v>
      </c>
      <c r="AC387" s="33" t="s">
        <v>13169</v>
      </c>
      <c r="AD387" s="126" t="s">
        <v>8237</v>
      </c>
      <c r="AE387" s="126" t="s">
        <v>13170</v>
      </c>
      <c r="AF387" s="126" t="s">
        <v>13193</v>
      </c>
      <c r="AG387" s="33" t="s">
        <v>13172</v>
      </c>
      <c r="AH387" s="33" t="s">
        <v>13172</v>
      </c>
    </row>
    <row r="388" spans="1:34" s="133" customFormat="1" ht="28.5">
      <c r="A388" s="40" t="s">
        <v>12829</v>
      </c>
      <c r="B388" s="39" t="s">
        <v>13940</v>
      </c>
      <c r="C388" s="39" t="s">
        <v>12718</v>
      </c>
      <c r="D388" s="40" t="s">
        <v>13941</v>
      </c>
      <c r="E388" s="40" t="s">
        <v>12449</v>
      </c>
      <c r="F388" s="41" t="s">
        <v>381</v>
      </c>
      <c r="G388" s="40" t="s">
        <v>13121</v>
      </c>
      <c r="H388" s="42">
        <v>3</v>
      </c>
      <c r="I388" s="40" t="s">
        <v>12346</v>
      </c>
      <c r="J388" s="40" t="s">
        <v>12346</v>
      </c>
      <c r="K388" s="42" t="s">
        <v>12551</v>
      </c>
      <c r="L388" s="40">
        <v>3.1187081792455933E-2</v>
      </c>
      <c r="M388" s="40">
        <v>4.0817090148936641</v>
      </c>
      <c r="N388" s="40">
        <v>16.318129878782361</v>
      </c>
      <c r="O388" s="40">
        <v>10.122395665215333</v>
      </c>
      <c r="P388" s="40">
        <v>4.0397106361044433</v>
      </c>
      <c r="Q388" s="153">
        <v>8.1508869449542054</v>
      </c>
      <c r="R388" s="153">
        <v>4.8538617870891754</v>
      </c>
      <c r="S388" s="40">
        <v>11.500586222284159</v>
      </c>
      <c r="T388" s="40">
        <v>-9.9287906109371207</v>
      </c>
      <c r="U388" s="40">
        <v>-23.531115682007709</v>
      </c>
      <c r="V388" s="40">
        <v>8.687727400151072</v>
      </c>
      <c r="W388" s="40">
        <v>10.552280779141972</v>
      </c>
      <c r="X388" s="40">
        <v>0.91154000000000002</v>
      </c>
      <c r="Y388" s="40">
        <v>0.18144450000000001</v>
      </c>
      <c r="Z388" s="142">
        <v>41926</v>
      </c>
      <c r="AA388" s="40">
        <v>178.93325023</v>
      </c>
      <c r="AB388" s="40" t="s">
        <v>12447</v>
      </c>
      <c r="AC388" s="40" t="s">
        <v>13169</v>
      </c>
      <c r="AD388" s="42" t="s">
        <v>8237</v>
      </c>
      <c r="AE388" s="42" t="s">
        <v>13170</v>
      </c>
      <c r="AF388" s="42" t="s">
        <v>13171</v>
      </c>
      <c r="AG388" s="42" t="s">
        <v>13172</v>
      </c>
      <c r="AH388" s="42" t="s">
        <v>13172</v>
      </c>
    </row>
    <row r="389" spans="1:34" s="133" customFormat="1" ht="28.5">
      <c r="A389" s="33" t="s">
        <v>12829</v>
      </c>
      <c r="B389" s="32" t="s">
        <v>13942</v>
      </c>
      <c r="C389" s="33" t="s">
        <v>12719</v>
      </c>
      <c r="D389" s="33" t="s">
        <v>13943</v>
      </c>
      <c r="E389" s="33" t="s">
        <v>12448</v>
      </c>
      <c r="F389" s="35" t="s">
        <v>381</v>
      </c>
      <c r="G389" s="36" t="s">
        <v>13121</v>
      </c>
      <c r="H389" s="117">
        <v>3</v>
      </c>
      <c r="I389" s="36" t="s">
        <v>12346</v>
      </c>
      <c r="J389" s="36" t="s">
        <v>12346</v>
      </c>
      <c r="K389" s="36" t="s">
        <v>12551</v>
      </c>
      <c r="L389" s="33">
        <v>5.4267343833361785E-2</v>
      </c>
      <c r="M389" s="174">
        <v>4.2788723151978347</v>
      </c>
      <c r="N389" s="174">
        <v>19.393244319281177</v>
      </c>
      <c r="O389" s="174">
        <v>12.930483223497745</v>
      </c>
      <c r="P389" s="174">
        <v>5.7673215833759617</v>
      </c>
      <c r="Q389" s="175">
        <v>10.749877678588216</v>
      </c>
      <c r="R389" s="175">
        <v>4.7920654802237728</v>
      </c>
      <c r="S389" s="33">
        <v>14.254405625468824</v>
      </c>
      <c r="T389" s="33">
        <v>-9.745655072228276</v>
      </c>
      <c r="U389" s="33">
        <v>-23.950948339356593</v>
      </c>
      <c r="V389" s="32">
        <v>8.7675956271196185</v>
      </c>
      <c r="W389" s="32">
        <v>10.640581596018436</v>
      </c>
      <c r="X389" s="33">
        <v>0.99583259999999996</v>
      </c>
      <c r="Y389" s="33">
        <v>0.25931660000000001</v>
      </c>
      <c r="Z389" s="141">
        <v>43770</v>
      </c>
      <c r="AA389" s="33">
        <v>178.93325023</v>
      </c>
      <c r="AB389" s="33" t="s">
        <v>12447</v>
      </c>
      <c r="AC389" s="33" t="s">
        <v>13169</v>
      </c>
      <c r="AD389" s="126" t="s">
        <v>8237</v>
      </c>
      <c r="AE389" s="126" t="s">
        <v>13170</v>
      </c>
      <c r="AF389" s="126" t="s">
        <v>13203</v>
      </c>
      <c r="AG389" s="33" t="s">
        <v>13172</v>
      </c>
      <c r="AH389" s="33" t="s">
        <v>13172</v>
      </c>
    </row>
    <row r="390" spans="1:34" s="133" customFormat="1" ht="28.5">
      <c r="A390" s="40" t="s">
        <v>12829</v>
      </c>
      <c r="B390" s="39" t="s">
        <v>13944</v>
      </c>
      <c r="C390" s="39" t="s">
        <v>12720</v>
      </c>
      <c r="D390" s="40" t="s">
        <v>13945</v>
      </c>
      <c r="E390" s="40" t="s">
        <v>12447</v>
      </c>
      <c r="F390" s="41" t="s">
        <v>381</v>
      </c>
      <c r="G390" s="40" t="s">
        <v>13121</v>
      </c>
      <c r="H390" s="42">
        <v>3</v>
      </c>
      <c r="I390" s="40" t="s">
        <v>12346</v>
      </c>
      <c r="J390" s="40" t="s">
        <v>12346</v>
      </c>
      <c r="K390" s="42" t="s">
        <v>12551</v>
      </c>
      <c r="L390" s="40">
        <v>5.4273648640593967E-2</v>
      </c>
      <c r="M390" s="40">
        <v>4.270928176023836</v>
      </c>
      <c r="N390" s="40">
        <v>19.458379443217289</v>
      </c>
      <c r="O390" s="40">
        <v>12.909604497644889</v>
      </c>
      <c r="P390" s="40">
        <v>5.5434711196497677</v>
      </c>
      <c r="Q390" s="153">
        <v>10.581095587109823</v>
      </c>
      <c r="R390" s="153">
        <v>5.3660907816238668</v>
      </c>
      <c r="S390" s="40">
        <v>14.220895929987453</v>
      </c>
      <c r="T390" s="40">
        <v>-9.6506901031390253</v>
      </c>
      <c r="U390" s="40">
        <v>-23.842542347127694</v>
      </c>
      <c r="V390" s="40">
        <v>8.7158022829344635</v>
      </c>
      <c r="W390" s="40">
        <v>10.601679351433951</v>
      </c>
      <c r="X390" s="40">
        <v>0.90755470000000005</v>
      </c>
      <c r="Y390" s="40">
        <v>0.17753959999999999</v>
      </c>
      <c r="Z390" s="142">
        <v>43770</v>
      </c>
      <c r="AA390" s="40">
        <v>178.93325023</v>
      </c>
      <c r="AB390" s="40" t="s">
        <v>12447</v>
      </c>
      <c r="AC390" s="40" t="s">
        <v>13169</v>
      </c>
      <c r="AD390" s="42" t="s">
        <v>8237</v>
      </c>
      <c r="AE390" s="42" t="s">
        <v>13170</v>
      </c>
      <c r="AF390" s="42" t="s">
        <v>13175</v>
      </c>
      <c r="AG390" s="42" t="s">
        <v>13172</v>
      </c>
      <c r="AH390" s="42" t="s">
        <v>13172</v>
      </c>
    </row>
    <row r="391" spans="1:34" s="133" customFormat="1" ht="28.5">
      <c r="A391" s="33" t="s">
        <v>12436</v>
      </c>
      <c r="B391" s="32" t="s">
        <v>13946</v>
      </c>
      <c r="C391" s="33" t="s">
        <v>12721</v>
      </c>
      <c r="D391" s="33" t="s">
        <v>13947</v>
      </c>
      <c r="E391" s="33" t="s">
        <v>12448</v>
      </c>
      <c r="F391" s="35" t="s">
        <v>117</v>
      </c>
      <c r="G391" s="36" t="s">
        <v>58</v>
      </c>
      <c r="H391" s="117">
        <v>5</v>
      </c>
      <c r="I391" s="36" t="s">
        <v>12346</v>
      </c>
      <c r="J391" s="36" t="s">
        <v>12346</v>
      </c>
      <c r="K391" s="36" t="s">
        <v>12551</v>
      </c>
      <c r="L391" s="33" t="e">
        <v>#N/A</v>
      </c>
      <c r="M391" s="151">
        <v>11.61194167884949</v>
      </c>
      <c r="N391" s="151">
        <v>64.985671845834148</v>
      </c>
      <c r="O391" s="151">
        <v>23.840128044148944</v>
      </c>
      <c r="P391" s="151">
        <v>4.00604174464394</v>
      </c>
      <c r="Q391" s="152">
        <v>32.080981006148512</v>
      </c>
      <c r="R391" s="152">
        <v>2.9233092211532918</v>
      </c>
      <c r="S391" s="33">
        <v>2.6875746714454474</v>
      </c>
      <c r="T391" s="33">
        <v>-19.377220671881943</v>
      </c>
      <c r="U391" s="33">
        <v>-46.872586872586822</v>
      </c>
      <c r="V391" s="32">
        <v>19.424206181732124</v>
      </c>
      <c r="W391" s="32">
        <v>21.053970483929245</v>
      </c>
      <c r="X391" s="33">
        <v>0.87931009999999998</v>
      </c>
      <c r="Y391" s="33">
        <v>4.2764580000000003E-2</v>
      </c>
      <c r="Z391" s="141">
        <v>41107</v>
      </c>
      <c r="AA391" s="33">
        <v>472.77610958000002</v>
      </c>
      <c r="AB391" s="33" t="s">
        <v>12447</v>
      </c>
      <c r="AC391" s="33" t="s">
        <v>13169</v>
      </c>
      <c r="AD391" s="126" t="s">
        <v>8237</v>
      </c>
      <c r="AE391" s="126" t="s">
        <v>13170</v>
      </c>
      <c r="AF391" s="126" t="s">
        <v>13203</v>
      </c>
      <c r="AG391" s="33" t="s">
        <v>13172</v>
      </c>
      <c r="AH391" s="33" t="s">
        <v>13172</v>
      </c>
    </row>
    <row r="392" spans="1:34" s="133" customFormat="1" ht="28.5">
      <c r="A392" s="40" t="s">
        <v>12436</v>
      </c>
      <c r="B392" s="39" t="s">
        <v>13948</v>
      </c>
      <c r="C392" s="39" t="s">
        <v>12722</v>
      </c>
      <c r="D392" s="40" t="s">
        <v>13949</v>
      </c>
      <c r="E392" s="40" t="s">
        <v>12447</v>
      </c>
      <c r="F392" s="41" t="s">
        <v>117</v>
      </c>
      <c r="G392" s="40" t="s">
        <v>58</v>
      </c>
      <c r="H392" s="42">
        <v>5</v>
      </c>
      <c r="I392" s="40" t="s">
        <v>12346</v>
      </c>
      <c r="J392" s="40" t="s">
        <v>12346</v>
      </c>
      <c r="K392" s="42" t="s">
        <v>12551</v>
      </c>
      <c r="L392" s="40" t="e">
        <v>#N/A</v>
      </c>
      <c r="M392" s="40">
        <v>11.662525896351084</v>
      </c>
      <c r="N392" s="40">
        <v>65.164394433929758</v>
      </c>
      <c r="O392" s="40">
        <v>23.8264291720673</v>
      </c>
      <c r="P392" s="40">
        <v>3.8091651416706673</v>
      </c>
      <c r="Q392" s="153">
        <v>31.959352432426758</v>
      </c>
      <c r="R392" s="153">
        <v>3.5657550014844608</v>
      </c>
      <c r="S392" s="40">
        <v>2.5964958853199382</v>
      </c>
      <c r="T392" s="40">
        <v>-19.324431538515118</v>
      </c>
      <c r="U392" s="40">
        <v>-47.475264414875483</v>
      </c>
      <c r="V392" s="40">
        <v>19.57526278410754</v>
      </c>
      <c r="W392" s="40">
        <v>21.291471475140149</v>
      </c>
      <c r="X392" s="40">
        <v>0.83032260000000002</v>
      </c>
      <c r="Y392" s="40">
        <v>1.2348120000000001E-3</v>
      </c>
      <c r="Z392" s="142">
        <v>39724</v>
      </c>
      <c r="AA392" s="40">
        <v>472.77610958000002</v>
      </c>
      <c r="AB392" s="40" t="s">
        <v>12447</v>
      </c>
      <c r="AC392" s="40" t="s">
        <v>13169</v>
      </c>
      <c r="AD392" s="42" t="s">
        <v>8237</v>
      </c>
      <c r="AE392" s="42" t="s">
        <v>13170</v>
      </c>
      <c r="AF392" s="42" t="s">
        <v>13175</v>
      </c>
      <c r="AG392" s="42" t="s">
        <v>13172</v>
      </c>
      <c r="AH392" s="42" t="s">
        <v>13172</v>
      </c>
    </row>
    <row r="393" spans="1:34" s="133" customFormat="1" ht="28.5">
      <c r="A393" s="33" t="s">
        <v>12436</v>
      </c>
      <c r="B393" s="32" t="s">
        <v>13950</v>
      </c>
      <c r="C393" s="33" t="s">
        <v>12723</v>
      </c>
      <c r="D393" s="33" t="s">
        <v>1058</v>
      </c>
      <c r="E393" s="33" t="s">
        <v>12448</v>
      </c>
      <c r="F393" s="35" t="s">
        <v>117</v>
      </c>
      <c r="G393" s="36" t="s">
        <v>58</v>
      </c>
      <c r="H393" s="117">
        <v>5</v>
      </c>
      <c r="I393" s="36" t="s">
        <v>12346</v>
      </c>
      <c r="J393" s="36" t="s">
        <v>12346</v>
      </c>
      <c r="K393" s="36" t="s">
        <v>12551</v>
      </c>
      <c r="L393" s="33">
        <v>2.1938291935937063E-2</v>
      </c>
      <c r="M393" s="174">
        <v>11.612839051056678</v>
      </c>
      <c r="N393" s="174">
        <v>64.964090372452105</v>
      </c>
      <c r="O393" s="174">
        <v>23.830593877693151</v>
      </c>
      <c r="P393" s="174">
        <v>4.0230032048522935</v>
      </c>
      <c r="Q393" s="175">
        <v>32.063698043950659</v>
      </c>
      <c r="R393" s="175">
        <v>2.9172200073047883</v>
      </c>
      <c r="S393" s="33">
        <v>2.8174095498082918</v>
      </c>
      <c r="T393" s="33">
        <v>-19.382455687302059</v>
      </c>
      <c r="U393" s="33">
        <v>-46.886237342101268</v>
      </c>
      <c r="V393" s="32">
        <v>19.422488945482488</v>
      </c>
      <c r="W393" s="32">
        <v>21.088973023522282</v>
      </c>
      <c r="X393" s="33">
        <v>0.87887539999999997</v>
      </c>
      <c r="Y393" s="33">
        <v>4.4203800000000001E-2</v>
      </c>
      <c r="Z393" s="141">
        <v>41674</v>
      </c>
      <c r="AA393" s="33">
        <v>472.77610958000002</v>
      </c>
      <c r="AB393" s="33" t="s">
        <v>12447</v>
      </c>
      <c r="AC393" s="33" t="s">
        <v>13169</v>
      </c>
      <c r="AD393" s="126" t="s">
        <v>8237</v>
      </c>
      <c r="AE393" s="126" t="s">
        <v>13170</v>
      </c>
      <c r="AF393" s="126" t="s">
        <v>13203</v>
      </c>
      <c r="AG393" s="33" t="s">
        <v>13172</v>
      </c>
      <c r="AH393" s="33" t="s">
        <v>13172</v>
      </c>
    </row>
    <row r="394" spans="1:34" s="133" customFormat="1" ht="28.5">
      <c r="A394" s="40" t="s">
        <v>12436</v>
      </c>
      <c r="B394" s="39" t="s">
        <v>13951</v>
      </c>
      <c r="C394" s="39" t="s">
        <v>12725</v>
      </c>
      <c r="D394" s="40" t="s">
        <v>13952</v>
      </c>
      <c r="E394" s="40" t="s">
        <v>12448</v>
      </c>
      <c r="F394" s="41" t="s">
        <v>422</v>
      </c>
      <c r="G394" s="40" t="s">
        <v>13143</v>
      </c>
      <c r="H394" s="42">
        <v>4</v>
      </c>
      <c r="I394" s="40" t="s">
        <v>12346</v>
      </c>
      <c r="J394" s="40" t="s">
        <v>12346</v>
      </c>
      <c r="K394" s="42" t="s">
        <v>12346</v>
      </c>
      <c r="L394" s="40">
        <v>7.0762843699635217E-2</v>
      </c>
      <c r="M394" s="40">
        <v>0.29117414823578436</v>
      </c>
      <c r="N394" s="40">
        <v>3.4812116534896465</v>
      </c>
      <c r="O394" s="40">
        <v>5.876407319707555</v>
      </c>
      <c r="P394" s="40">
        <v>3.2629845013677272</v>
      </c>
      <c r="Q394" s="153">
        <v>-0.64678854141304587</v>
      </c>
      <c r="R394" s="153">
        <v>8.3663561069790227</v>
      </c>
      <c r="S394" s="40">
        <v>12.251188527092239</v>
      </c>
      <c r="T394" s="40">
        <v>-6.7994132944958263</v>
      </c>
      <c r="U394" s="40">
        <v>-9.6140679522290657</v>
      </c>
      <c r="V394" s="40">
        <v>4.1775192172597029</v>
      </c>
      <c r="W394" s="40">
        <v>4.8819604308786957</v>
      </c>
      <c r="X394" s="40">
        <v>0.47671649999999999</v>
      </c>
      <c r="Y394" s="40">
        <v>0.10693999999999999</v>
      </c>
      <c r="Z394" s="142">
        <v>42598</v>
      </c>
      <c r="AA394" s="40">
        <v>1506.28520708</v>
      </c>
      <c r="AB394" s="40" t="s">
        <v>12447</v>
      </c>
      <c r="AC394" s="40" t="s">
        <v>13169</v>
      </c>
      <c r="AD394" s="42" t="s">
        <v>8237</v>
      </c>
      <c r="AE394" s="42" t="s">
        <v>13170</v>
      </c>
      <c r="AF394" s="42" t="s">
        <v>13203</v>
      </c>
      <c r="AG394" s="42" t="s">
        <v>13172</v>
      </c>
      <c r="AH394" s="42" t="s">
        <v>13172</v>
      </c>
    </row>
    <row r="395" spans="1:34" s="133" customFormat="1" ht="28.5">
      <c r="A395" s="33" t="s">
        <v>12436</v>
      </c>
      <c r="B395" s="32" t="s">
        <v>13953</v>
      </c>
      <c r="C395" s="33" t="s">
        <v>12726</v>
      </c>
      <c r="D395" s="33" t="s">
        <v>13954</v>
      </c>
      <c r="E395" s="33" t="s">
        <v>12447</v>
      </c>
      <c r="F395" s="35" t="s">
        <v>422</v>
      </c>
      <c r="G395" s="36" t="s">
        <v>13143</v>
      </c>
      <c r="H395" s="117">
        <v>4</v>
      </c>
      <c r="I395" s="36" t="s">
        <v>12346</v>
      </c>
      <c r="J395" s="36" t="s">
        <v>12346</v>
      </c>
      <c r="K395" s="36" t="s">
        <v>12346</v>
      </c>
      <c r="L395" s="33">
        <v>7.111404464106344E-2</v>
      </c>
      <c r="M395" s="174">
        <v>0.33577427179229957</v>
      </c>
      <c r="N395" s="174">
        <v>3.6364483806976322</v>
      </c>
      <c r="O395" s="174">
        <v>5.8801341581948163</v>
      </c>
      <c r="P395" s="174">
        <v>3.0894631114094073</v>
      </c>
      <c r="Q395" s="175">
        <v>-0.69739137135447216</v>
      </c>
      <c r="R395" s="175">
        <v>9.0408945541455399</v>
      </c>
      <c r="S395" s="33">
        <v>12.35135589290357</v>
      </c>
      <c r="T395" s="33">
        <v>-6.5102845478975713</v>
      </c>
      <c r="U395" s="33">
        <v>-10.133632007049076</v>
      </c>
      <c r="V395" s="32">
        <v>4.2316496874766223</v>
      </c>
      <c r="W395" s="32">
        <v>4.8600506521791464</v>
      </c>
      <c r="X395" s="33">
        <v>0.2773313</v>
      </c>
      <c r="Y395" s="33">
        <v>-7.3685849999999997E-2</v>
      </c>
      <c r="Z395" s="141">
        <v>42348</v>
      </c>
      <c r="AA395" s="33">
        <v>1506.28520708</v>
      </c>
      <c r="AB395" s="33" t="s">
        <v>12447</v>
      </c>
      <c r="AC395" s="33" t="s">
        <v>13169</v>
      </c>
      <c r="AD395" s="126" t="s">
        <v>8237</v>
      </c>
      <c r="AE395" s="126" t="s">
        <v>13170</v>
      </c>
      <c r="AF395" s="126" t="s">
        <v>13175</v>
      </c>
      <c r="AG395" s="33" t="s">
        <v>13172</v>
      </c>
      <c r="AH395" s="33" t="s">
        <v>13172</v>
      </c>
    </row>
    <row r="396" spans="1:34" s="133" customFormat="1" ht="42.75">
      <c r="A396" s="40" t="s">
        <v>12830</v>
      </c>
      <c r="B396" s="39" t="s">
        <v>13955</v>
      </c>
      <c r="C396" s="39" t="s">
        <v>12731</v>
      </c>
      <c r="D396" s="40" t="s">
        <v>13956</v>
      </c>
      <c r="E396" s="40" t="s">
        <v>12447</v>
      </c>
      <c r="F396" s="41" t="s">
        <v>422</v>
      </c>
      <c r="G396" s="40" t="s">
        <v>13133</v>
      </c>
      <c r="H396" s="42">
        <v>2</v>
      </c>
      <c r="I396" s="40" t="s">
        <v>12346</v>
      </c>
      <c r="J396" s="40" t="s">
        <v>12346</v>
      </c>
      <c r="K396" s="42" t="s">
        <v>12551</v>
      </c>
      <c r="L396" s="40" t="e">
        <v>#N/A</v>
      </c>
      <c r="M396" s="40">
        <v>0.32427695004382251</v>
      </c>
      <c r="N396" s="40">
        <v>4.6917870861532762</v>
      </c>
      <c r="O396" s="40">
        <v>4.5860463415959396</v>
      </c>
      <c r="P396" s="40">
        <v>2.1881946207241487</v>
      </c>
      <c r="Q396" s="153">
        <v>5.7814248414771452</v>
      </c>
      <c r="R396" s="153">
        <v>3.076923076923066</v>
      </c>
      <c r="S396" s="40">
        <v>5.2908447142132164</v>
      </c>
      <c r="T396" s="40">
        <v>-1.2660438313105926</v>
      </c>
      <c r="U396" s="40">
        <v>-7.0080862533692834</v>
      </c>
      <c r="V396" s="40">
        <v>1.9491698638316426</v>
      </c>
      <c r="W396" s="40">
        <v>2.3560404213434234</v>
      </c>
      <c r="X396" s="40">
        <v>-0.1830212</v>
      </c>
      <c r="Y396" s="40">
        <v>-0.53995939999999998</v>
      </c>
      <c r="Z396" s="142">
        <v>44018</v>
      </c>
      <c r="AA396" s="40">
        <v>72.725252709999992</v>
      </c>
      <c r="AB396" s="40" t="s">
        <v>12447</v>
      </c>
      <c r="AC396" s="40" t="s">
        <v>13223</v>
      </c>
      <c r="AD396" s="42" t="s">
        <v>8237</v>
      </c>
      <c r="AE396" s="42" t="s">
        <v>13170</v>
      </c>
      <c r="AF396" s="42" t="s">
        <v>13175</v>
      </c>
      <c r="AG396" s="42" t="s">
        <v>13172</v>
      </c>
      <c r="AH396" s="42" t="s">
        <v>13172</v>
      </c>
    </row>
    <row r="397" spans="1:34" s="133" customFormat="1" ht="42.75">
      <c r="A397" s="33" t="s">
        <v>12830</v>
      </c>
      <c r="B397" s="32" t="s">
        <v>13957</v>
      </c>
      <c r="C397" s="33" t="s">
        <v>12732</v>
      </c>
      <c r="D397" s="33" t="s">
        <v>13958</v>
      </c>
      <c r="E397" s="33" t="s">
        <v>12447</v>
      </c>
      <c r="F397" s="35" t="s">
        <v>717</v>
      </c>
      <c r="G397" s="36" t="s">
        <v>89</v>
      </c>
      <c r="H397" s="117">
        <v>1</v>
      </c>
      <c r="I397" s="36" t="s">
        <v>12346</v>
      </c>
      <c r="J397" s="36" t="s">
        <v>12346</v>
      </c>
      <c r="K397" s="36" t="s">
        <v>12551</v>
      </c>
      <c r="L397" s="33" t="e">
        <v>#N/A</v>
      </c>
      <c r="M397" s="174">
        <v>0.29001954479532799</v>
      </c>
      <c r="N397" s="174">
        <v>3.8866892526225882</v>
      </c>
      <c r="O397" s="174">
        <v>4.7674632237018288</v>
      </c>
      <c r="P397" s="174">
        <v>3.7018210234184723</v>
      </c>
      <c r="Q397" s="175">
        <v>4.1382631583318119</v>
      </c>
      <c r="R397" s="175">
        <v>5.3475187233149146</v>
      </c>
      <c r="S397" s="33">
        <v>5.3065363695030454</v>
      </c>
      <c r="T397" s="33">
        <v>0</v>
      </c>
      <c r="U397" s="33">
        <v>0</v>
      </c>
      <c r="V397" s="32">
        <v>0.23171628405677583</v>
      </c>
      <c r="W397" s="32">
        <v>0.5413033373362327</v>
      </c>
      <c r="X397" s="33">
        <v>0.51378860000000004</v>
      </c>
      <c r="Y397" s="33">
        <v>0.3289031</v>
      </c>
      <c r="Z397" s="141">
        <v>43047</v>
      </c>
      <c r="AA397" s="33">
        <v>2105.8478894</v>
      </c>
      <c r="AB397" s="33" t="s">
        <v>12447</v>
      </c>
      <c r="AC397" s="33" t="s">
        <v>13169</v>
      </c>
      <c r="AD397" s="126" t="s">
        <v>8237</v>
      </c>
      <c r="AE397" s="126" t="s">
        <v>13170</v>
      </c>
      <c r="AF397" s="126" t="s">
        <v>13931</v>
      </c>
      <c r="AG397" s="33" t="s">
        <v>13387</v>
      </c>
      <c r="AH397" s="33" t="s">
        <v>13387</v>
      </c>
    </row>
    <row r="398" spans="1:34" s="133" customFormat="1" ht="42.75">
      <c r="A398" s="40" t="s">
        <v>12830</v>
      </c>
      <c r="B398" s="39" t="s">
        <v>13959</v>
      </c>
      <c r="C398" s="39" t="s">
        <v>12733</v>
      </c>
      <c r="D398" s="40" t="s">
        <v>13960</v>
      </c>
      <c r="E398" s="40" t="s">
        <v>12447</v>
      </c>
      <c r="F398" s="41" t="s">
        <v>717</v>
      </c>
      <c r="G398" s="40" t="s">
        <v>89</v>
      </c>
      <c r="H398" s="42">
        <v>1</v>
      </c>
      <c r="I398" s="40" t="s">
        <v>12346</v>
      </c>
      <c r="J398" s="40" t="s">
        <v>12346</v>
      </c>
      <c r="K398" s="42" t="s">
        <v>12551</v>
      </c>
      <c r="L398" s="40" t="e">
        <v>#N/A</v>
      </c>
      <c r="M398" s="40">
        <v>0.25779411397826024</v>
      </c>
      <c r="N398" s="40">
        <v>3.4725142685491761</v>
      </c>
      <c r="O398" s="40">
        <v>4.350021933728021</v>
      </c>
      <c r="P398" s="40">
        <v>3.3497331024801458</v>
      </c>
      <c r="Q398" s="153">
        <v>3.7248784228967047</v>
      </c>
      <c r="R398" s="153">
        <v>4.9292489503965697</v>
      </c>
      <c r="S398" s="40">
        <v>4.8920504180707036</v>
      </c>
      <c r="T398" s="40">
        <v>0</v>
      </c>
      <c r="U398" s="40">
        <v>-9.7798554536954185E-4</v>
      </c>
      <c r="V398" s="40">
        <v>0.2296580553342924</v>
      </c>
      <c r="W398" s="40">
        <v>0.5175820669622222</v>
      </c>
      <c r="X398" s="40">
        <v>-1.3468059999999999</v>
      </c>
      <c r="Y398" s="40">
        <v>-0.313467</v>
      </c>
      <c r="Z398" s="142">
        <v>43587</v>
      </c>
      <c r="AA398" s="40">
        <v>2105.8478894</v>
      </c>
      <c r="AB398" s="40" t="s">
        <v>12447</v>
      </c>
      <c r="AC398" s="40" t="s">
        <v>13169</v>
      </c>
      <c r="AD398" s="42" t="s">
        <v>8237</v>
      </c>
      <c r="AE398" s="42" t="s">
        <v>13170</v>
      </c>
      <c r="AF398" s="42" t="s">
        <v>13961</v>
      </c>
      <c r="AG398" s="42" t="s">
        <v>13391</v>
      </c>
      <c r="AH398" s="42" t="s">
        <v>13391</v>
      </c>
    </row>
    <row r="399" spans="1:34" s="133" customFormat="1" ht="28.5">
      <c r="A399" s="33" t="s">
        <v>13147</v>
      </c>
      <c r="B399" s="32" t="s">
        <v>13962</v>
      </c>
      <c r="C399" s="33" t="s">
        <v>12734</v>
      </c>
      <c r="D399" s="33" t="s">
        <v>13963</v>
      </c>
      <c r="E399" s="33" t="s">
        <v>12447</v>
      </c>
      <c r="F399" s="35" t="s">
        <v>717</v>
      </c>
      <c r="G399" s="36" t="s">
        <v>89</v>
      </c>
      <c r="H399" s="117">
        <v>1</v>
      </c>
      <c r="I399" s="36" t="s">
        <v>12346</v>
      </c>
      <c r="J399" s="36" t="s">
        <v>12346</v>
      </c>
      <c r="K399" s="36" t="s">
        <v>12346</v>
      </c>
      <c r="L399" s="33" t="e">
        <v>#N/A</v>
      </c>
      <c r="M399" s="174">
        <v>0.2967210237293072</v>
      </c>
      <c r="N399" s="174">
        <v>4.0999392730111106</v>
      </c>
      <c r="O399" s="174">
        <v>4.9330131751760486</v>
      </c>
      <c r="P399" s="174">
        <v>4.735638816474963</v>
      </c>
      <c r="Q399" s="175">
        <v>4.3580776771051655</v>
      </c>
      <c r="R399" s="175">
        <v>5.463742733641519</v>
      </c>
      <c r="S399" s="33">
        <v>5.4184723327733053</v>
      </c>
      <c r="T399" s="33">
        <v>0</v>
      </c>
      <c r="U399" s="33">
        <v>0</v>
      </c>
      <c r="V399" s="32">
        <v>0.22185316577899056</v>
      </c>
      <c r="W399" s="32">
        <v>0.26758786031595683</v>
      </c>
      <c r="X399" s="33">
        <v>1.31667</v>
      </c>
      <c r="Y399" s="33" t="s">
        <v>13363</v>
      </c>
      <c r="Z399" s="141">
        <v>44734</v>
      </c>
      <c r="AA399" s="33">
        <v>10097.860436000001</v>
      </c>
      <c r="AB399" s="33" t="s">
        <v>12447</v>
      </c>
      <c r="AC399" s="33" t="s">
        <v>13169</v>
      </c>
      <c r="AD399" s="126" t="s">
        <v>8237</v>
      </c>
      <c r="AE399" s="126" t="s">
        <v>13170</v>
      </c>
      <c r="AF399" s="126" t="s">
        <v>13175</v>
      </c>
      <c r="AG399" s="33" t="s">
        <v>13387</v>
      </c>
      <c r="AH399" s="33" t="s">
        <v>13387</v>
      </c>
    </row>
    <row r="400" spans="1:34" s="133" customFormat="1" ht="42.75">
      <c r="A400" s="40" t="s">
        <v>12831</v>
      </c>
      <c r="B400" s="39" t="s">
        <v>13964</v>
      </c>
      <c r="C400" s="39" t="s">
        <v>12735</v>
      </c>
      <c r="D400" s="40" t="s">
        <v>13965</v>
      </c>
      <c r="E400" s="40" t="s">
        <v>12447</v>
      </c>
      <c r="F400" s="41" t="s">
        <v>117</v>
      </c>
      <c r="G400" s="40" t="s">
        <v>13113</v>
      </c>
      <c r="H400" s="42">
        <v>5</v>
      </c>
      <c r="I400" s="40" t="s">
        <v>12346</v>
      </c>
      <c r="J400" s="40" t="s">
        <v>12346</v>
      </c>
      <c r="K400" s="42" t="s">
        <v>12551</v>
      </c>
      <c r="L400" s="40">
        <v>6.5202575876669763E-2</v>
      </c>
      <c r="M400" s="40">
        <v>-1.2564866649714346</v>
      </c>
      <c r="N400" s="40">
        <v>12.390221336664698</v>
      </c>
      <c r="O400" s="40">
        <v>3.4442198319006634</v>
      </c>
      <c r="P400" s="40">
        <v>-4.0869519014492317</v>
      </c>
      <c r="Q400" s="153">
        <v>21.483398894936801</v>
      </c>
      <c r="R400" s="153">
        <v>-11.436307928057744</v>
      </c>
      <c r="S400" s="40">
        <v>0.51655739237033149</v>
      </c>
      <c r="T400" s="40">
        <v>-20.613275102103024</v>
      </c>
      <c r="U400" s="40">
        <v>-38.877543352496517</v>
      </c>
      <c r="V400" s="40">
        <v>16.74429217472845</v>
      </c>
      <c r="W400" s="40">
        <v>17.087048467513068</v>
      </c>
      <c r="X400" s="40">
        <v>-6.7551819999999999E-2</v>
      </c>
      <c r="Y400" s="40">
        <v>-0.35229460000000001</v>
      </c>
      <c r="Z400" s="142">
        <v>43354</v>
      </c>
      <c r="AA400" s="40">
        <v>422.29401581999997</v>
      </c>
      <c r="AB400" s="40" t="s">
        <v>12447</v>
      </c>
      <c r="AC400" s="40" t="s">
        <v>13169</v>
      </c>
      <c r="AD400" s="42" t="s">
        <v>8237</v>
      </c>
      <c r="AE400" s="42" t="s">
        <v>13170</v>
      </c>
      <c r="AF400" s="42" t="s">
        <v>13175</v>
      </c>
      <c r="AG400" s="42" t="s">
        <v>13172</v>
      </c>
      <c r="AH400" s="42" t="s">
        <v>13172</v>
      </c>
    </row>
    <row r="401" spans="1:34" s="133" customFormat="1" ht="28.5">
      <c r="A401" s="33" t="s">
        <v>12831</v>
      </c>
      <c r="B401" s="32" t="s">
        <v>13966</v>
      </c>
      <c r="C401" s="33" t="s">
        <v>12736</v>
      </c>
      <c r="D401" s="33" t="s">
        <v>13967</v>
      </c>
      <c r="E401" s="33" t="s">
        <v>12447</v>
      </c>
      <c r="F401" s="35" t="s">
        <v>422</v>
      </c>
      <c r="G401" s="36" t="s">
        <v>13131</v>
      </c>
      <c r="H401" s="117">
        <v>4</v>
      </c>
      <c r="I401" s="36" t="s">
        <v>12346</v>
      </c>
      <c r="J401" s="36" t="s">
        <v>12346</v>
      </c>
      <c r="K401" s="36" t="s">
        <v>12551</v>
      </c>
      <c r="L401" s="33">
        <v>3.8628788803517236E-2</v>
      </c>
      <c r="M401" s="151">
        <v>-9.5933215983845521E-2</v>
      </c>
      <c r="N401" s="151">
        <v>3.6880467035233622</v>
      </c>
      <c r="O401" s="151">
        <v>3.7816996020138216</v>
      </c>
      <c r="P401" s="151">
        <v>-0.1779182151144143</v>
      </c>
      <c r="Q401" s="152">
        <v>5.9682852059550706</v>
      </c>
      <c r="R401" s="152">
        <v>2.6502136023460743</v>
      </c>
      <c r="S401" s="33">
        <v>3.1649687735735732</v>
      </c>
      <c r="T401" s="33">
        <v>-7.7551169029548621</v>
      </c>
      <c r="U401" s="33">
        <v>-24.252904896587367</v>
      </c>
      <c r="V401" s="32">
        <v>5.9123429868639663</v>
      </c>
      <c r="W401" s="32">
        <v>8.926146336793126</v>
      </c>
      <c r="X401" s="33">
        <v>-0.26074409999999998</v>
      </c>
      <c r="Y401" s="33">
        <v>-0.34819329999999998</v>
      </c>
      <c r="Z401" s="141">
        <v>40667</v>
      </c>
      <c r="AA401" s="33">
        <v>45.153406650000001</v>
      </c>
      <c r="AB401" s="33" t="s">
        <v>12447</v>
      </c>
      <c r="AC401" s="33" t="s">
        <v>13169</v>
      </c>
      <c r="AD401" s="126" t="s">
        <v>8237</v>
      </c>
      <c r="AE401" s="126" t="s">
        <v>13170</v>
      </c>
      <c r="AF401" s="126" t="s">
        <v>13175</v>
      </c>
      <c r="AG401" s="33" t="s">
        <v>13172</v>
      </c>
      <c r="AH401" s="33" t="s">
        <v>13172</v>
      </c>
    </row>
    <row r="402" spans="1:34" s="133" customFormat="1" ht="28.5">
      <c r="A402" s="40" t="s">
        <v>12831</v>
      </c>
      <c r="B402" s="39" t="s">
        <v>13968</v>
      </c>
      <c r="C402" s="39" t="s">
        <v>12737</v>
      </c>
      <c r="D402" s="40" t="s">
        <v>13969</v>
      </c>
      <c r="E402" s="40" t="s">
        <v>12448</v>
      </c>
      <c r="F402" s="41" t="s">
        <v>422</v>
      </c>
      <c r="G402" s="40" t="s">
        <v>13131</v>
      </c>
      <c r="H402" s="42">
        <v>4</v>
      </c>
      <c r="I402" s="40" t="s">
        <v>12346</v>
      </c>
      <c r="J402" s="40" t="s">
        <v>12346</v>
      </c>
      <c r="K402" s="42" t="s">
        <v>12551</v>
      </c>
      <c r="L402" s="40">
        <v>3.856146880410511E-2</v>
      </c>
      <c r="M402" s="40">
        <v>-0.12857383958781998</v>
      </c>
      <c r="N402" s="40">
        <v>3.6110264492223099</v>
      </c>
      <c r="O402" s="40">
        <v>3.8179929929542222</v>
      </c>
      <c r="P402" s="40">
        <v>2.880922472474623E-2</v>
      </c>
      <c r="Q402" s="153">
        <v>6.1302173345633149</v>
      </c>
      <c r="R402" s="153">
        <v>2.0614272919698085</v>
      </c>
      <c r="S402" s="40">
        <v>3.2859914761493192</v>
      </c>
      <c r="T402" s="40">
        <v>-7.7820368157842212</v>
      </c>
      <c r="U402" s="40">
        <v>-23.479780453251063</v>
      </c>
      <c r="V402" s="40">
        <v>5.7688307354579509</v>
      </c>
      <c r="W402" s="40">
        <v>8.734522468612802</v>
      </c>
      <c r="X402" s="40">
        <v>-0.12357120000000001</v>
      </c>
      <c r="Y402" s="40">
        <v>-0.2554033</v>
      </c>
      <c r="Z402" s="142">
        <v>42069</v>
      </c>
      <c r="AA402" s="40">
        <v>45.153406650000001</v>
      </c>
      <c r="AB402" s="40" t="s">
        <v>12447</v>
      </c>
      <c r="AC402" s="40" t="s">
        <v>13169</v>
      </c>
      <c r="AD402" s="42" t="s">
        <v>8237</v>
      </c>
      <c r="AE402" s="42" t="s">
        <v>13170</v>
      </c>
      <c r="AF402" s="42" t="s">
        <v>13203</v>
      </c>
      <c r="AG402" s="42" t="s">
        <v>13172</v>
      </c>
      <c r="AH402" s="42" t="s">
        <v>13172</v>
      </c>
    </row>
    <row r="403" spans="1:34" s="133" customFormat="1" ht="28.5">
      <c r="A403" s="33" t="s">
        <v>12831</v>
      </c>
      <c r="B403" s="32" t="s">
        <v>13970</v>
      </c>
      <c r="C403" s="33" t="s">
        <v>12738</v>
      </c>
      <c r="D403" s="33" t="s">
        <v>13971</v>
      </c>
      <c r="E403" s="33" t="s">
        <v>12447</v>
      </c>
      <c r="F403" s="35" t="s">
        <v>117</v>
      </c>
      <c r="G403" s="36" t="s">
        <v>13108</v>
      </c>
      <c r="H403" s="117">
        <v>4</v>
      </c>
      <c r="I403" s="36" t="s">
        <v>12346</v>
      </c>
      <c r="J403" s="36" t="s">
        <v>12346</v>
      </c>
      <c r="K403" s="36" t="s">
        <v>12551</v>
      </c>
      <c r="L403" s="33" t="e">
        <v>#N/A</v>
      </c>
      <c r="M403" s="151">
        <v>7.4463980598578283</v>
      </c>
      <c r="N403" s="151">
        <v>45.51561975142733</v>
      </c>
      <c r="O403" s="151">
        <v>16.451190666351479</v>
      </c>
      <c r="P403" s="151">
        <v>4.6911513006117733</v>
      </c>
      <c r="Q403" s="152">
        <v>14.079596454137477</v>
      </c>
      <c r="R403" s="152">
        <v>-3.5664560351290731</v>
      </c>
      <c r="S403" s="33">
        <v>19.212547194156304</v>
      </c>
      <c r="T403" s="33">
        <v>-24.167867797405574</v>
      </c>
      <c r="U403" s="33">
        <v>-37.022454629344679</v>
      </c>
      <c r="V403" s="32">
        <v>18.455971062460314</v>
      </c>
      <c r="W403" s="32">
        <v>19.036358968293079</v>
      </c>
      <c r="X403" s="33">
        <v>0.54768530000000004</v>
      </c>
      <c r="Y403" s="33">
        <v>0.1194226</v>
      </c>
      <c r="Z403" s="141">
        <v>39051</v>
      </c>
      <c r="AA403" s="33">
        <v>104.86134437000001</v>
      </c>
      <c r="AB403" s="33" t="s">
        <v>12447</v>
      </c>
      <c r="AC403" s="33" t="s">
        <v>13169</v>
      </c>
      <c r="AD403" s="126" t="s">
        <v>8237</v>
      </c>
      <c r="AE403" s="126" t="s">
        <v>13170</v>
      </c>
      <c r="AF403" s="126" t="s">
        <v>13175</v>
      </c>
      <c r="AG403" s="33" t="s">
        <v>13172</v>
      </c>
      <c r="AH403" s="33" t="s">
        <v>13172</v>
      </c>
    </row>
    <row r="404" spans="1:34" s="133" customFormat="1" ht="28.5">
      <c r="A404" s="40" t="s">
        <v>12831</v>
      </c>
      <c r="B404" s="39" t="s">
        <v>13972</v>
      </c>
      <c r="C404" s="39" t="s">
        <v>12739</v>
      </c>
      <c r="D404" s="40" t="s">
        <v>13973</v>
      </c>
      <c r="E404" s="40" t="s">
        <v>12447</v>
      </c>
      <c r="F404" s="41" t="s">
        <v>117</v>
      </c>
      <c r="G404" s="40" t="s">
        <v>12433</v>
      </c>
      <c r="H404" s="42">
        <v>4</v>
      </c>
      <c r="I404" s="40" t="s">
        <v>12346</v>
      </c>
      <c r="J404" s="40" t="s">
        <v>12346</v>
      </c>
      <c r="K404" s="42" t="s">
        <v>12551</v>
      </c>
      <c r="L404" s="40">
        <v>2.8873741319488644E-3</v>
      </c>
      <c r="M404" s="40">
        <v>8.30456181591126</v>
      </c>
      <c r="N404" s="40">
        <v>92.109960514117802</v>
      </c>
      <c r="O404" s="40">
        <v>31.302931200265348</v>
      </c>
      <c r="P404" s="40">
        <v>5.2740294867842819</v>
      </c>
      <c r="Q404" s="153">
        <v>39.593985119520525</v>
      </c>
      <c r="R404" s="153">
        <v>17.945496728928887</v>
      </c>
      <c r="S404" s="40">
        <v>-4.1828454357838218</v>
      </c>
      <c r="T404" s="40">
        <v>-22.037613109348108</v>
      </c>
      <c r="U404" s="40">
        <v>-57.043025781065246</v>
      </c>
      <c r="V404" s="40">
        <v>24.063113298135505</v>
      </c>
      <c r="W404" s="40">
        <v>27.410221795674499</v>
      </c>
      <c r="X404" s="40">
        <v>1.0462940000000001</v>
      </c>
      <c r="Y404" s="40">
        <v>0.1322536</v>
      </c>
      <c r="Z404" s="142">
        <v>38107</v>
      </c>
      <c r="AA404" s="40">
        <v>806.55814759999998</v>
      </c>
      <c r="AB404" s="40" t="s">
        <v>12447</v>
      </c>
      <c r="AC404" s="40" t="s">
        <v>13169</v>
      </c>
      <c r="AD404" s="42" t="s">
        <v>8237</v>
      </c>
      <c r="AE404" s="42" t="s">
        <v>13170</v>
      </c>
      <c r="AF404" s="42" t="s">
        <v>13175</v>
      </c>
      <c r="AG404" s="42" t="s">
        <v>13172</v>
      </c>
      <c r="AH404" s="42" t="s">
        <v>13172</v>
      </c>
    </row>
    <row r="405" spans="1:34" s="133" customFormat="1" ht="28.5">
      <c r="A405" s="33" t="s">
        <v>12831</v>
      </c>
      <c r="B405" s="32" t="s">
        <v>13974</v>
      </c>
      <c r="C405" s="33" t="s">
        <v>12740</v>
      </c>
      <c r="D405" s="33" t="s">
        <v>13975</v>
      </c>
      <c r="E405" s="33" t="s">
        <v>12448</v>
      </c>
      <c r="F405" s="35" t="s">
        <v>117</v>
      </c>
      <c r="G405" s="36" t="s">
        <v>52</v>
      </c>
      <c r="H405" s="117">
        <v>5</v>
      </c>
      <c r="I405" s="36" t="s">
        <v>12346</v>
      </c>
      <c r="J405" s="36" t="s">
        <v>12346</v>
      </c>
      <c r="K405" s="36" t="s">
        <v>12551</v>
      </c>
      <c r="L405" s="33">
        <v>5.6885659136242271E-3</v>
      </c>
      <c r="M405" s="151">
        <v>-0.35055444095988264</v>
      </c>
      <c r="N405" s="151">
        <v>21.290058561985358</v>
      </c>
      <c r="O405" s="151">
        <v>12.355050316154138</v>
      </c>
      <c r="P405" s="151">
        <v>-6.9927625545148642</v>
      </c>
      <c r="Q405" s="152">
        <v>34.218824714386955</v>
      </c>
      <c r="R405" s="152">
        <v>12.53887435090617</v>
      </c>
      <c r="S405" s="33">
        <v>-19.123041310541279</v>
      </c>
      <c r="T405" s="33">
        <v>-28.041363644690353</v>
      </c>
      <c r="U405" s="33">
        <v>-61.18543916682323</v>
      </c>
      <c r="V405" s="32">
        <v>24.086767870893581</v>
      </c>
      <c r="W405" s="32">
        <v>28.007117414019277</v>
      </c>
      <c r="X405" s="33">
        <v>0.33858890000000003</v>
      </c>
      <c r="Y405" s="33">
        <v>-0.2273965</v>
      </c>
      <c r="Z405" s="141">
        <v>39405</v>
      </c>
      <c r="AA405" s="33">
        <v>400.37461431000003</v>
      </c>
      <c r="AB405" s="33" t="s">
        <v>12447</v>
      </c>
      <c r="AC405" s="33" t="s">
        <v>13169</v>
      </c>
      <c r="AD405" s="126" t="s">
        <v>8237</v>
      </c>
      <c r="AE405" s="126" t="s">
        <v>13170</v>
      </c>
      <c r="AF405" s="126" t="s">
        <v>13203</v>
      </c>
      <c r="AG405" s="33" t="s">
        <v>13172</v>
      </c>
      <c r="AH405" s="33" t="s">
        <v>13172</v>
      </c>
    </row>
    <row r="406" spans="1:34" s="133" customFormat="1" ht="42.75">
      <c r="A406" s="40" t="s">
        <v>12831</v>
      </c>
      <c r="B406" s="39" t="s">
        <v>13976</v>
      </c>
      <c r="C406" s="39" t="s">
        <v>12741</v>
      </c>
      <c r="D406" s="40" t="s">
        <v>13977</v>
      </c>
      <c r="E406" s="40" t="s">
        <v>12447</v>
      </c>
      <c r="F406" s="41" t="s">
        <v>117</v>
      </c>
      <c r="G406" s="40" t="s">
        <v>62</v>
      </c>
      <c r="H406" s="42">
        <v>5</v>
      </c>
      <c r="I406" s="40" t="s">
        <v>12346</v>
      </c>
      <c r="J406" s="40" t="s">
        <v>12346</v>
      </c>
      <c r="K406" s="42" t="s">
        <v>12551</v>
      </c>
      <c r="L406" s="40" t="e">
        <v>#N/A</v>
      </c>
      <c r="M406" s="40">
        <v>0</v>
      </c>
      <c r="N406" s="40">
        <v>12.208889718447713</v>
      </c>
      <c r="O406" s="40">
        <v>21.533330274122697</v>
      </c>
      <c r="P406" s="40">
        <v>1.4658730737715508E-2</v>
      </c>
      <c r="Q406" s="153">
        <v>37.163480410549084</v>
      </c>
      <c r="R406" s="153">
        <v>4.9858457704234471</v>
      </c>
      <c r="S406" s="40">
        <v>50.170254258191882</v>
      </c>
      <c r="T406" s="40">
        <v>-17.441784191538201</v>
      </c>
      <c r="U406" s="40">
        <v>-67.848975382269856</v>
      </c>
      <c r="V406" s="40">
        <v>13.48151048499254</v>
      </c>
      <c r="W406" s="40">
        <v>27.121414225361217</v>
      </c>
      <c r="X406" s="40">
        <v>1.7104630000000001</v>
      </c>
      <c r="Y406" s="40">
        <v>0.10403800000000001</v>
      </c>
      <c r="Z406" s="142">
        <v>38107</v>
      </c>
      <c r="AA406" s="40">
        <v>98.481355890000003</v>
      </c>
      <c r="AB406" s="40" t="s">
        <v>12447</v>
      </c>
      <c r="AC406" s="40" t="s">
        <v>13978</v>
      </c>
      <c r="AD406" s="42" t="s">
        <v>8237</v>
      </c>
      <c r="AE406" s="42" t="s">
        <v>13180</v>
      </c>
      <c r="AF406" s="42" t="s">
        <v>13181</v>
      </c>
      <c r="AG406" s="42" t="s">
        <v>13181</v>
      </c>
      <c r="AH406" s="42" t="s">
        <v>13181</v>
      </c>
    </row>
    <row r="407" spans="1:34" s="133" customFormat="1" ht="42.75">
      <c r="A407" s="33" t="s">
        <v>12831</v>
      </c>
      <c r="B407" s="32" t="s">
        <v>13979</v>
      </c>
      <c r="C407" s="33" t="s">
        <v>12742</v>
      </c>
      <c r="D407" s="33" t="s">
        <v>13980</v>
      </c>
      <c r="E407" s="33" t="s">
        <v>12448</v>
      </c>
      <c r="F407" s="35" t="s">
        <v>381</v>
      </c>
      <c r="G407" s="36" t="s">
        <v>75</v>
      </c>
      <c r="H407" s="117">
        <v>3</v>
      </c>
      <c r="I407" s="36" t="s">
        <v>12346</v>
      </c>
      <c r="J407" s="36" t="s">
        <v>12346</v>
      </c>
      <c r="K407" s="36" t="s">
        <v>12551</v>
      </c>
      <c r="L407" s="33">
        <v>7.6649073217336272E-2</v>
      </c>
      <c r="M407" s="151">
        <v>1.4421930832889229</v>
      </c>
      <c r="N407" s="151">
        <v>12.06927853619435</v>
      </c>
      <c r="O407" s="151">
        <v>11.213937957799637</v>
      </c>
      <c r="P407" s="151">
        <v>5.0176940425051164</v>
      </c>
      <c r="Q407" s="152">
        <v>9.8057238578152184</v>
      </c>
      <c r="R407" s="152">
        <v>11.098871050557957</v>
      </c>
      <c r="S407" s="33">
        <v>12.508231838653906</v>
      </c>
      <c r="T407" s="33">
        <v>-10.008844736044264</v>
      </c>
      <c r="U407" s="33">
        <v>-18.465534445198315</v>
      </c>
      <c r="V407" s="32">
        <v>7.319841255870899</v>
      </c>
      <c r="W407" s="32">
        <v>8.7362773197011627</v>
      </c>
      <c r="X407" s="33">
        <v>0.93919900000000001</v>
      </c>
      <c r="Y407" s="33">
        <v>0.29764289999999999</v>
      </c>
      <c r="Z407" s="141">
        <v>43580</v>
      </c>
      <c r="AA407" s="33">
        <v>3027.2086908699998</v>
      </c>
      <c r="AB407" s="33" t="s">
        <v>12447</v>
      </c>
      <c r="AC407" s="33" t="s">
        <v>13169</v>
      </c>
      <c r="AD407" s="126" t="s">
        <v>8237</v>
      </c>
      <c r="AE407" s="126" t="s">
        <v>13170</v>
      </c>
      <c r="AF407" s="126" t="s">
        <v>13203</v>
      </c>
      <c r="AG407" s="33" t="s">
        <v>13172</v>
      </c>
      <c r="AH407" s="33" t="s">
        <v>13172</v>
      </c>
    </row>
    <row r="408" spans="1:34" s="133" customFormat="1" ht="42.75">
      <c r="A408" s="40" t="s">
        <v>12831</v>
      </c>
      <c r="B408" s="39" t="s">
        <v>13981</v>
      </c>
      <c r="C408" s="39" t="s">
        <v>12743</v>
      </c>
      <c r="D408" s="40" t="s">
        <v>13982</v>
      </c>
      <c r="E408" s="40" t="s">
        <v>12448</v>
      </c>
      <c r="F408" s="41" t="s">
        <v>381</v>
      </c>
      <c r="G408" s="40" t="s">
        <v>75</v>
      </c>
      <c r="H408" s="42">
        <v>3</v>
      </c>
      <c r="I408" s="40" t="s">
        <v>12346</v>
      </c>
      <c r="J408" s="40" t="s">
        <v>12346</v>
      </c>
      <c r="K408" s="42" t="s">
        <v>12551</v>
      </c>
      <c r="L408" s="40">
        <v>0.11748228448855394</v>
      </c>
      <c r="M408" s="40">
        <v>1.4409390344706674</v>
      </c>
      <c r="N408" s="40">
        <v>12.068088356735075</v>
      </c>
      <c r="O408" s="40">
        <v>11.213443026769387</v>
      </c>
      <c r="P408" s="40">
        <v>4.9520490865387234</v>
      </c>
      <c r="Q408" s="153">
        <v>9.8091712782933946</v>
      </c>
      <c r="R408" s="153">
        <v>11.096566733696367</v>
      </c>
      <c r="S408" s="40">
        <v>12.507351529782063</v>
      </c>
      <c r="T408" s="40">
        <v>-10.007544833881543</v>
      </c>
      <c r="U408" s="40">
        <v>-18.465936071334077</v>
      </c>
      <c r="V408" s="40">
        <v>7.3193242297945247</v>
      </c>
      <c r="W408" s="40">
        <v>8.7034593810515606</v>
      </c>
      <c r="X408" s="40">
        <v>0.93922510000000003</v>
      </c>
      <c r="Y408" s="40">
        <v>0.29089100000000001</v>
      </c>
      <c r="Z408" s="142">
        <v>43843</v>
      </c>
      <c r="AA408" s="40">
        <v>3027.2086908699998</v>
      </c>
      <c r="AB408" s="40" t="s">
        <v>12447</v>
      </c>
      <c r="AC408" s="40" t="s">
        <v>13169</v>
      </c>
      <c r="AD408" s="42" t="s">
        <v>8237</v>
      </c>
      <c r="AE408" s="42" t="s">
        <v>13170</v>
      </c>
      <c r="AF408" s="42" t="s">
        <v>13203</v>
      </c>
      <c r="AG408" s="42" t="s">
        <v>13172</v>
      </c>
      <c r="AH408" s="42" t="s">
        <v>13172</v>
      </c>
    </row>
    <row r="409" spans="1:34" s="133" customFormat="1" ht="42.75">
      <c r="A409" s="33" t="s">
        <v>12831</v>
      </c>
      <c r="B409" s="32" t="s">
        <v>13983</v>
      </c>
      <c r="C409" s="33" t="s">
        <v>12744</v>
      </c>
      <c r="D409" s="33" t="s">
        <v>13984</v>
      </c>
      <c r="E409" s="33" t="s">
        <v>12447</v>
      </c>
      <c r="F409" s="35" t="s">
        <v>381</v>
      </c>
      <c r="G409" s="36" t="s">
        <v>75</v>
      </c>
      <c r="H409" s="117">
        <v>3</v>
      </c>
      <c r="I409" s="36" t="s">
        <v>12346</v>
      </c>
      <c r="J409" s="36" t="s">
        <v>12346</v>
      </c>
      <c r="K409" s="36" t="s">
        <v>12551</v>
      </c>
      <c r="L409" s="33">
        <v>0.11905163643932111</v>
      </c>
      <c r="M409" s="174">
        <v>1.4631204939027587</v>
      </c>
      <c r="N409" s="174">
        <v>12.17732680967667</v>
      </c>
      <c r="O409" s="174">
        <v>11.19311853669398</v>
      </c>
      <c r="P409" s="174">
        <v>4.7460388658346897</v>
      </c>
      <c r="Q409" s="175">
        <v>9.6767937722446629</v>
      </c>
      <c r="R409" s="175">
        <v>11.774003173164239</v>
      </c>
      <c r="S409" s="33">
        <v>12.384961647067684</v>
      </c>
      <c r="T409" s="33">
        <v>-9.6988921395653627</v>
      </c>
      <c r="U409" s="33">
        <v>-19.03743450642602</v>
      </c>
      <c r="V409" s="32">
        <v>7.1966233678307763</v>
      </c>
      <c r="W409" s="32">
        <v>8.6682333529059985</v>
      </c>
      <c r="X409" s="33">
        <v>0.84156609999999998</v>
      </c>
      <c r="Y409" s="33">
        <v>0.18882460000000001</v>
      </c>
      <c r="Z409" s="141">
        <v>43843</v>
      </c>
      <c r="AA409" s="33">
        <v>3027.2086908699998</v>
      </c>
      <c r="AB409" s="33" t="s">
        <v>12447</v>
      </c>
      <c r="AC409" s="33" t="s">
        <v>13169</v>
      </c>
      <c r="AD409" s="126" t="s">
        <v>8237</v>
      </c>
      <c r="AE409" s="126" t="s">
        <v>13170</v>
      </c>
      <c r="AF409" s="126" t="s">
        <v>13175</v>
      </c>
      <c r="AG409" s="33" t="s">
        <v>13172</v>
      </c>
      <c r="AH409" s="33" t="s">
        <v>13172</v>
      </c>
    </row>
    <row r="410" spans="1:34" s="133" customFormat="1" ht="42.75">
      <c r="A410" s="40" t="s">
        <v>12831</v>
      </c>
      <c r="B410" s="39" t="s">
        <v>13985</v>
      </c>
      <c r="C410" s="39" t="s">
        <v>12745</v>
      </c>
      <c r="D410" s="40" t="s">
        <v>13986</v>
      </c>
      <c r="E410" s="40" t="s">
        <v>12452</v>
      </c>
      <c r="F410" s="41" t="s">
        <v>381</v>
      </c>
      <c r="G410" s="40" t="s">
        <v>13122</v>
      </c>
      <c r="H410" s="42">
        <v>3</v>
      </c>
      <c r="I410" s="40" t="s">
        <v>12346</v>
      </c>
      <c r="J410" s="40" t="s">
        <v>12346</v>
      </c>
      <c r="K410" s="42" t="s">
        <v>12346</v>
      </c>
      <c r="L410" s="40">
        <v>6.1233980914577074E-2</v>
      </c>
      <c r="M410" s="40">
        <v>-5.77266800470988E-2</v>
      </c>
      <c r="N410" s="40">
        <v>6.2213551618515162</v>
      </c>
      <c r="O410" s="40">
        <v>7.509962230636269</v>
      </c>
      <c r="P410" s="40">
        <v>1.115539449263192</v>
      </c>
      <c r="Q410" s="153">
        <v>4.5705563721408771</v>
      </c>
      <c r="R410" s="153">
        <v>9.6898739305320891</v>
      </c>
      <c r="S410" s="40">
        <v>6.0417520027911786</v>
      </c>
      <c r="T410" s="40">
        <v>-5.6334898132610389</v>
      </c>
      <c r="U410" s="40">
        <v>-18.581809460286546</v>
      </c>
      <c r="V410" s="40">
        <v>5.7165746856504667</v>
      </c>
      <c r="W410" s="40">
        <v>7.5588599172468003</v>
      </c>
      <c r="X410" s="40">
        <v>0.4328842</v>
      </c>
      <c r="Y410" s="40">
        <v>-0.24437980000000001</v>
      </c>
      <c r="Z410" s="142">
        <v>43921</v>
      </c>
      <c r="AA410" s="40">
        <v>400.49446712999998</v>
      </c>
      <c r="AB410" s="40" t="s">
        <v>12447</v>
      </c>
      <c r="AC410" s="40" t="s">
        <v>13169</v>
      </c>
      <c r="AD410" s="42" t="s">
        <v>8237</v>
      </c>
      <c r="AE410" s="42" t="s">
        <v>13170</v>
      </c>
      <c r="AF410" s="42" t="s">
        <v>13352</v>
      </c>
      <c r="AG410" s="42" t="s">
        <v>13172</v>
      </c>
      <c r="AH410" s="42" t="s">
        <v>13172</v>
      </c>
    </row>
    <row r="411" spans="1:34" s="133" customFormat="1" ht="42.75">
      <c r="A411" s="33" t="s">
        <v>12831</v>
      </c>
      <c r="B411" s="32" t="s">
        <v>13987</v>
      </c>
      <c r="C411" s="33" t="s">
        <v>12746</v>
      </c>
      <c r="D411" s="33" t="s">
        <v>13988</v>
      </c>
      <c r="E411" s="33" t="s">
        <v>12448</v>
      </c>
      <c r="F411" s="35" t="s">
        <v>381</v>
      </c>
      <c r="G411" s="36" t="s">
        <v>13122</v>
      </c>
      <c r="H411" s="117">
        <v>3</v>
      </c>
      <c r="I411" s="36" t="s">
        <v>12346</v>
      </c>
      <c r="J411" s="36" t="s">
        <v>12346</v>
      </c>
      <c r="K411" s="36" t="s">
        <v>12346</v>
      </c>
      <c r="L411" s="33">
        <v>0.10197020073165372</v>
      </c>
      <c r="M411" s="174">
        <v>-7.9215849010116912E-2</v>
      </c>
      <c r="N411" s="174">
        <v>6.5450014995926953</v>
      </c>
      <c r="O411" s="174">
        <v>8.06141181459774</v>
      </c>
      <c r="P411" s="174">
        <v>1.9477510605271364</v>
      </c>
      <c r="Q411" s="175">
        <v>5.0750318770576675</v>
      </c>
      <c r="R411" s="175">
        <v>9.6352028804688175</v>
      </c>
      <c r="S411" s="33">
        <v>7.0766392185447557</v>
      </c>
      <c r="T411" s="33">
        <v>-5.7650940870406338</v>
      </c>
      <c r="U411" s="33">
        <v>-16.706736400284395</v>
      </c>
      <c r="V411" s="32">
        <v>5.7641212891802898</v>
      </c>
      <c r="W411" s="32">
        <v>7.6491471408327545</v>
      </c>
      <c r="X411" s="33">
        <v>0.64900460000000004</v>
      </c>
      <c r="Y411" s="33">
        <v>-6.2713199999999997E-2</v>
      </c>
      <c r="Z411" s="141">
        <v>43843</v>
      </c>
      <c r="AA411" s="33">
        <v>400.49446712999998</v>
      </c>
      <c r="AB411" s="33" t="s">
        <v>12447</v>
      </c>
      <c r="AC411" s="33" t="s">
        <v>13169</v>
      </c>
      <c r="AD411" s="126" t="s">
        <v>8237</v>
      </c>
      <c r="AE411" s="126" t="s">
        <v>13170</v>
      </c>
      <c r="AF411" s="126" t="s">
        <v>13203</v>
      </c>
      <c r="AG411" s="33" t="s">
        <v>13172</v>
      </c>
      <c r="AH411" s="33" t="s">
        <v>13172</v>
      </c>
    </row>
    <row r="412" spans="1:34" s="133" customFormat="1" ht="42.75">
      <c r="A412" s="40" t="s">
        <v>12831</v>
      </c>
      <c r="B412" s="39" t="s">
        <v>13989</v>
      </c>
      <c r="C412" s="39" t="s">
        <v>12747</v>
      </c>
      <c r="D412" s="40" t="s">
        <v>13990</v>
      </c>
      <c r="E412" s="40" t="s">
        <v>12447</v>
      </c>
      <c r="F412" s="41" t="s">
        <v>381</v>
      </c>
      <c r="G412" s="40" t="s">
        <v>13122</v>
      </c>
      <c r="H412" s="42">
        <v>3</v>
      </c>
      <c r="I412" s="40" t="s">
        <v>12346</v>
      </c>
      <c r="J412" s="40" t="s">
        <v>12346</v>
      </c>
      <c r="K412" s="42" t="s">
        <v>12346</v>
      </c>
      <c r="L412" s="40">
        <v>7.3465591981332637E-2</v>
      </c>
      <c r="M412" s="40">
        <v>-4.4471930891187839E-2</v>
      </c>
      <c r="N412" s="40">
        <v>6.6454705016118387</v>
      </c>
      <c r="O412" s="40">
        <v>8.0461640908468635</v>
      </c>
      <c r="P412" s="40">
        <v>1.7470205388744997</v>
      </c>
      <c r="Q412" s="153">
        <v>4.9430948343373027</v>
      </c>
      <c r="R412" s="153">
        <v>10.32472559239288</v>
      </c>
      <c r="S412" s="40">
        <v>7.0669191334649328</v>
      </c>
      <c r="T412" s="40">
        <v>-5.6456068799171089</v>
      </c>
      <c r="U412" s="40">
        <v>-17.142368019616395</v>
      </c>
      <c r="V412" s="40">
        <v>5.7713482987370082</v>
      </c>
      <c r="W412" s="40">
        <v>7.6056445398056587</v>
      </c>
      <c r="X412" s="40">
        <v>0.51031979999999999</v>
      </c>
      <c r="Y412" s="40">
        <v>-0.1796075</v>
      </c>
      <c r="Z412" s="142">
        <v>43354</v>
      </c>
      <c r="AA412" s="40">
        <v>400.49446712999998</v>
      </c>
      <c r="AB412" s="40" t="s">
        <v>12447</v>
      </c>
      <c r="AC412" s="40" t="s">
        <v>13169</v>
      </c>
      <c r="AD412" s="42" t="s">
        <v>8237</v>
      </c>
      <c r="AE412" s="42" t="s">
        <v>13170</v>
      </c>
      <c r="AF412" s="42" t="s">
        <v>13175</v>
      </c>
      <c r="AG412" s="42" t="s">
        <v>13172</v>
      </c>
      <c r="AH412" s="42" t="s">
        <v>13172</v>
      </c>
    </row>
    <row r="413" spans="1:34" s="133" customFormat="1" ht="42.75">
      <c r="A413" s="33" t="s">
        <v>12831</v>
      </c>
      <c r="B413" s="32" t="s">
        <v>13991</v>
      </c>
      <c r="C413" s="33" t="s">
        <v>12748</v>
      </c>
      <c r="D413" s="33" t="s">
        <v>13992</v>
      </c>
      <c r="E413" s="33" t="s">
        <v>12447</v>
      </c>
      <c r="F413" s="35" t="s">
        <v>381</v>
      </c>
      <c r="G413" s="36" t="s">
        <v>13122</v>
      </c>
      <c r="H413" s="117">
        <v>3</v>
      </c>
      <c r="I413" s="36" t="s">
        <v>12346</v>
      </c>
      <c r="J413" s="36" t="s">
        <v>12346</v>
      </c>
      <c r="K413" s="36" t="s">
        <v>12346</v>
      </c>
      <c r="L413" s="33">
        <v>0.10310387016762308</v>
      </c>
      <c r="M413" s="151">
        <v>-3.9889357821942806E-2</v>
      </c>
      <c r="N413" s="151">
        <v>6.6484663394466015</v>
      </c>
      <c r="O413" s="151">
        <v>8.051374906689901</v>
      </c>
      <c r="P413" s="151">
        <v>1.7480654556305097</v>
      </c>
      <c r="Q413" s="152">
        <v>4.940194094560213</v>
      </c>
      <c r="R413" s="152">
        <v>10.306859184333582</v>
      </c>
      <c r="S413" s="33">
        <v>7.0591438384572713</v>
      </c>
      <c r="T413" s="33">
        <v>-5.6438854308588082</v>
      </c>
      <c r="U413" s="33">
        <v>-17.142160109676709</v>
      </c>
      <c r="V413" s="32">
        <v>5.7745674018369577</v>
      </c>
      <c r="W413" s="32">
        <v>7.6036067219142662</v>
      </c>
      <c r="X413" s="33">
        <v>0.50970789999999999</v>
      </c>
      <c r="Y413" s="33">
        <v>-0.1798042</v>
      </c>
      <c r="Z413" s="141">
        <v>43843</v>
      </c>
      <c r="AA413" s="33">
        <v>400.49446712999998</v>
      </c>
      <c r="AB413" s="33" t="s">
        <v>12447</v>
      </c>
      <c r="AC413" s="33" t="s">
        <v>13169</v>
      </c>
      <c r="AD413" s="126" t="s">
        <v>8237</v>
      </c>
      <c r="AE413" s="126" t="s">
        <v>13170</v>
      </c>
      <c r="AF413" s="126" t="s">
        <v>13175</v>
      </c>
      <c r="AG413" s="33" t="s">
        <v>13172</v>
      </c>
      <c r="AH413" s="33" t="s">
        <v>13172</v>
      </c>
    </row>
    <row r="414" spans="1:34" s="133" customFormat="1" ht="28.5">
      <c r="A414" s="40" t="s">
        <v>12831</v>
      </c>
      <c r="B414" s="39" t="s">
        <v>13993</v>
      </c>
      <c r="C414" s="39" t="s">
        <v>12749</v>
      </c>
      <c r="D414" s="40" t="s">
        <v>13994</v>
      </c>
      <c r="E414" s="40" t="s">
        <v>12447</v>
      </c>
      <c r="F414" s="41" t="s">
        <v>117</v>
      </c>
      <c r="G414" s="40" t="s">
        <v>53</v>
      </c>
      <c r="H414" s="42">
        <v>5</v>
      </c>
      <c r="I414" s="40" t="s">
        <v>12346</v>
      </c>
      <c r="J414" s="40" t="s">
        <v>12346</v>
      </c>
      <c r="K414" s="42" t="s">
        <v>12551</v>
      </c>
      <c r="L414" s="40">
        <v>2.2803977211811185E-4</v>
      </c>
      <c r="M414" s="40">
        <v>11.369215921981567</v>
      </c>
      <c r="N414" s="40">
        <v>208.88045941780425</v>
      </c>
      <c r="O414" s="40">
        <v>51.454081587061907</v>
      </c>
      <c r="P414" s="40">
        <v>28.333816894843601</v>
      </c>
      <c r="Q414" s="153">
        <v>37.371718671730612</v>
      </c>
      <c r="R414" s="153">
        <v>8.4986100404138565</v>
      </c>
      <c r="S414" s="40">
        <v>40.564666441326345</v>
      </c>
      <c r="T414" s="40">
        <v>-36.537924987046146</v>
      </c>
      <c r="U414" s="40">
        <v>-43.999833270810015</v>
      </c>
      <c r="V414" s="40">
        <v>34.710491181807207</v>
      </c>
      <c r="W414" s="40">
        <v>32.269256106302386</v>
      </c>
      <c r="X414" s="40">
        <v>1.593693</v>
      </c>
      <c r="Y414" s="40">
        <v>0.84502489999999997</v>
      </c>
      <c r="Z414" s="142">
        <v>39111</v>
      </c>
      <c r="AA414" s="40">
        <v>119.35812145</v>
      </c>
      <c r="AB414" s="40" t="s">
        <v>12447</v>
      </c>
      <c r="AC414" s="40" t="s">
        <v>13169</v>
      </c>
      <c r="AD414" s="42" t="s">
        <v>8237</v>
      </c>
      <c r="AE414" s="42" t="s">
        <v>13170</v>
      </c>
      <c r="AF414" s="42" t="s">
        <v>13175</v>
      </c>
      <c r="AG414" s="42" t="s">
        <v>13172</v>
      </c>
      <c r="AH414" s="42" t="s">
        <v>13172</v>
      </c>
    </row>
    <row r="415" spans="1:34" s="133" customFormat="1" ht="28.5">
      <c r="A415" s="33" t="s">
        <v>12831</v>
      </c>
      <c r="B415" s="32" t="s">
        <v>13995</v>
      </c>
      <c r="C415" s="33" t="s">
        <v>12750</v>
      </c>
      <c r="D415" s="33" t="s">
        <v>13996</v>
      </c>
      <c r="E415" s="33" t="s">
        <v>12447</v>
      </c>
      <c r="F415" s="35" t="s">
        <v>422</v>
      </c>
      <c r="G415" s="36" t="s">
        <v>13136</v>
      </c>
      <c r="H415" s="117">
        <v>3</v>
      </c>
      <c r="I415" s="36" t="s">
        <v>12346</v>
      </c>
      <c r="J415" s="36" t="s">
        <v>12346</v>
      </c>
      <c r="K415" s="36" t="s">
        <v>12346</v>
      </c>
      <c r="L415" s="33">
        <v>4.2024974806966063E-2</v>
      </c>
      <c r="M415" s="174">
        <v>-2.881014116971059E-2</v>
      </c>
      <c r="N415" s="174">
        <v>5.7733009956555614</v>
      </c>
      <c r="O415" s="174">
        <v>4.7127243846585287</v>
      </c>
      <c r="P415" s="174">
        <v>0.15145904851214809</v>
      </c>
      <c r="Q415" s="175">
        <v>6.2901610214447734</v>
      </c>
      <c r="R415" s="175">
        <v>4.0848168794737072</v>
      </c>
      <c r="S415" s="33">
        <v>4.3660236878075187</v>
      </c>
      <c r="T415" s="33">
        <v>-6.7141602420220492</v>
      </c>
      <c r="U415" s="33">
        <v>-19.456134461291128</v>
      </c>
      <c r="V415" s="32">
        <v>5.3782327515811614</v>
      </c>
      <c r="W415" s="32">
        <v>6.2758780092926587</v>
      </c>
      <c r="X415" s="33">
        <v>-8.7346350000000003E-2</v>
      </c>
      <c r="Y415" s="33">
        <v>-0.49422090000000002</v>
      </c>
      <c r="Z415" s="141">
        <v>39111</v>
      </c>
      <c r="AA415" s="33">
        <v>122.31049466</v>
      </c>
      <c r="AB415" s="33" t="s">
        <v>12447</v>
      </c>
      <c r="AC415" s="33" t="s">
        <v>13169</v>
      </c>
      <c r="AD415" s="126" t="s">
        <v>8237</v>
      </c>
      <c r="AE415" s="126" t="s">
        <v>13170</v>
      </c>
      <c r="AF415" s="126" t="s">
        <v>13175</v>
      </c>
      <c r="AG415" s="33" t="s">
        <v>13172</v>
      </c>
      <c r="AH415" s="33" t="s">
        <v>13172</v>
      </c>
    </row>
    <row r="416" spans="1:34" s="133" customFormat="1" ht="28.5">
      <c r="A416" s="40" t="s">
        <v>12831</v>
      </c>
      <c r="B416" s="39" t="s">
        <v>13997</v>
      </c>
      <c r="C416" s="39" t="s">
        <v>12751</v>
      </c>
      <c r="D416" s="40" t="s">
        <v>13998</v>
      </c>
      <c r="E416" s="40" t="s">
        <v>12447</v>
      </c>
      <c r="F416" s="41" t="s">
        <v>117</v>
      </c>
      <c r="G416" s="40" t="s">
        <v>13110</v>
      </c>
      <c r="H416" s="42">
        <v>5</v>
      </c>
      <c r="I416" s="40" t="s">
        <v>12346</v>
      </c>
      <c r="J416" s="40" t="s">
        <v>12346</v>
      </c>
      <c r="K416" s="42" t="s">
        <v>12346</v>
      </c>
      <c r="L416" s="40" t="e">
        <v>#N/A</v>
      </c>
      <c r="M416" s="40">
        <v>28.936233548085344</v>
      </c>
      <c r="N416" s="40">
        <v>174.45123331070462</v>
      </c>
      <c r="O416" s="40">
        <v>44.306071494118385</v>
      </c>
      <c r="P416" s="40">
        <v>20.1727705964039</v>
      </c>
      <c r="Q416" s="153">
        <v>28.963598984157702</v>
      </c>
      <c r="R416" s="153">
        <v>10.012986431417993</v>
      </c>
      <c r="S416" s="40">
        <v>14.915581773799813</v>
      </c>
      <c r="T416" s="40">
        <v>-36.808518672355831</v>
      </c>
      <c r="U416" s="40">
        <v>-36.808518672355838</v>
      </c>
      <c r="V416" s="40">
        <v>38.219196012338166</v>
      </c>
      <c r="W416" s="40">
        <v>32.38924711489485</v>
      </c>
      <c r="X416" s="40">
        <v>1.029271</v>
      </c>
      <c r="Y416" s="40">
        <v>0.52597110000000002</v>
      </c>
      <c r="Z416" s="142">
        <v>39080</v>
      </c>
      <c r="AA416" s="40">
        <v>175.83572766999998</v>
      </c>
      <c r="AB416" s="40" t="s">
        <v>12447</v>
      </c>
      <c r="AC416" s="40" t="s">
        <v>13169</v>
      </c>
      <c r="AD416" s="42" t="s">
        <v>8237</v>
      </c>
      <c r="AE416" s="42" t="s">
        <v>13170</v>
      </c>
      <c r="AF416" s="42" t="s">
        <v>13175</v>
      </c>
      <c r="AG416" s="42" t="s">
        <v>13172</v>
      </c>
      <c r="AH416" s="42" t="s">
        <v>13172</v>
      </c>
    </row>
    <row r="417" spans="1:34" s="133" customFormat="1" ht="42.75">
      <c r="A417" s="33" t="s">
        <v>12831</v>
      </c>
      <c r="B417" s="32" t="s">
        <v>13999</v>
      </c>
      <c r="C417" s="33" t="s">
        <v>12752</v>
      </c>
      <c r="D417" s="33" t="s">
        <v>14000</v>
      </c>
      <c r="E417" s="33" t="s">
        <v>12447</v>
      </c>
      <c r="F417" s="35" t="s">
        <v>422</v>
      </c>
      <c r="G417" s="36" t="s">
        <v>12432</v>
      </c>
      <c r="H417" s="117">
        <v>4</v>
      </c>
      <c r="I417" s="36" t="s">
        <v>12346</v>
      </c>
      <c r="J417" s="36" t="s">
        <v>12346</v>
      </c>
      <c r="K417" s="36" t="s">
        <v>12346</v>
      </c>
      <c r="L417" s="33">
        <v>5.0259122294341999E-2</v>
      </c>
      <c r="M417" s="151">
        <v>0.37525879917188476</v>
      </c>
      <c r="N417" s="151">
        <v>6.1836165997790848</v>
      </c>
      <c r="O417" s="151">
        <v>7.3767821230363406</v>
      </c>
      <c r="P417" s="151">
        <v>2.7588838191847653</v>
      </c>
      <c r="Q417" s="152">
        <v>7.2864799453314699</v>
      </c>
      <c r="R417" s="152">
        <v>6.3967797336420107</v>
      </c>
      <c r="S417" s="33">
        <v>10.678952199976411</v>
      </c>
      <c r="T417" s="33">
        <v>-4.3017782426778233</v>
      </c>
      <c r="U417" s="33">
        <v>-15.521090353659982</v>
      </c>
      <c r="V417" s="32">
        <v>4.1001299427613374</v>
      </c>
      <c r="W417" s="32">
        <v>6.5228254961028398</v>
      </c>
      <c r="X417" s="33">
        <v>0.56886970000000003</v>
      </c>
      <c r="Y417" s="33">
        <v>-7.7766879999999997E-2</v>
      </c>
      <c r="Z417" s="141">
        <v>39111</v>
      </c>
      <c r="AA417" s="33">
        <v>34.181277280000003</v>
      </c>
      <c r="AB417" s="33" t="s">
        <v>12447</v>
      </c>
      <c r="AC417" s="33" t="s">
        <v>13169</v>
      </c>
      <c r="AD417" s="126" t="s">
        <v>8237</v>
      </c>
      <c r="AE417" s="126" t="s">
        <v>13170</v>
      </c>
      <c r="AF417" s="126" t="s">
        <v>13175</v>
      </c>
      <c r="AG417" s="33" t="s">
        <v>13172</v>
      </c>
      <c r="AH417" s="33" t="s">
        <v>13172</v>
      </c>
    </row>
    <row r="418" spans="1:34" s="133" customFormat="1" ht="28.5">
      <c r="A418" s="40" t="s">
        <v>12832</v>
      </c>
      <c r="B418" s="39" t="s">
        <v>14001</v>
      </c>
      <c r="C418" s="39" t="s">
        <v>12757</v>
      </c>
      <c r="D418" s="40" t="s">
        <v>14002</v>
      </c>
      <c r="E418" s="40" t="s">
        <v>12447</v>
      </c>
      <c r="F418" s="41" t="s">
        <v>422</v>
      </c>
      <c r="G418" s="40" t="s">
        <v>13131</v>
      </c>
      <c r="H418" s="42">
        <v>3</v>
      </c>
      <c r="I418" s="40" t="s">
        <v>12346</v>
      </c>
      <c r="J418" s="40" t="s">
        <v>12346</v>
      </c>
      <c r="K418" s="42" t="s">
        <v>12346</v>
      </c>
      <c r="L418" s="40" t="e">
        <v>#N/A</v>
      </c>
      <c r="M418" s="40">
        <v>-0.12953909155489773</v>
      </c>
      <c r="N418" s="40">
        <v>2.7004131343579818</v>
      </c>
      <c r="O418" s="40">
        <v>4.2821937005171895</v>
      </c>
      <c r="P418" s="40">
        <v>1.7051335117879152</v>
      </c>
      <c r="Q418" s="153">
        <v>4.6607923471712498</v>
      </c>
      <c r="R418" s="153">
        <v>4.687153244651121</v>
      </c>
      <c r="S418" s="40">
        <v>5.2307819054354221</v>
      </c>
      <c r="T418" s="40">
        <v>-2.4950305832945552</v>
      </c>
      <c r="U418" s="40">
        <v>-8.9874148931338045</v>
      </c>
      <c r="V418" s="40">
        <v>2.5356469685330114</v>
      </c>
      <c r="W418" s="40">
        <v>2.891808044892012</v>
      </c>
      <c r="X418" s="40">
        <v>-0.1880558</v>
      </c>
      <c r="Y418" s="40">
        <v>-0.54800190000000004</v>
      </c>
      <c r="Z418" s="142">
        <v>36542</v>
      </c>
      <c r="AA418" s="40">
        <v>141.46211711000001</v>
      </c>
      <c r="AB418" s="40" t="s">
        <v>12447</v>
      </c>
      <c r="AC418" s="40" t="s">
        <v>13169</v>
      </c>
      <c r="AD418" s="42" t="s">
        <v>8237</v>
      </c>
      <c r="AE418" s="42" t="s">
        <v>13170</v>
      </c>
      <c r="AF418" s="42" t="s">
        <v>13175</v>
      </c>
      <c r="AG418" s="42" t="s">
        <v>13172</v>
      </c>
      <c r="AH418" s="42" t="s">
        <v>13172</v>
      </c>
    </row>
    <row r="419" spans="1:34" s="133" customFormat="1" ht="28.5">
      <c r="A419" s="33" t="s">
        <v>12832</v>
      </c>
      <c r="B419" s="32" t="s">
        <v>14003</v>
      </c>
      <c r="C419" s="33" t="s">
        <v>12758</v>
      </c>
      <c r="D419" s="33" t="s">
        <v>14004</v>
      </c>
      <c r="E419" s="33" t="s">
        <v>12447</v>
      </c>
      <c r="F419" s="35" t="s">
        <v>422</v>
      </c>
      <c r="G419" s="36" t="s">
        <v>13131</v>
      </c>
      <c r="H419" s="117">
        <v>3</v>
      </c>
      <c r="I419" s="36" t="s">
        <v>12346</v>
      </c>
      <c r="J419" s="36" t="s">
        <v>12346</v>
      </c>
      <c r="K419" s="36" t="s">
        <v>12346</v>
      </c>
      <c r="L419" s="33">
        <v>5.7445727974930069E-2</v>
      </c>
      <c r="M419" s="151">
        <v>-0.12970006784609467</v>
      </c>
      <c r="N419" s="151">
        <v>2.7019802002377968</v>
      </c>
      <c r="O419" s="151">
        <v>4.2822368766830987</v>
      </c>
      <c r="P419" s="151">
        <v>1.7052506276223456</v>
      </c>
      <c r="Q419" s="152">
        <v>4.6635469621617576</v>
      </c>
      <c r="R419" s="152">
        <v>4.686757498374039</v>
      </c>
      <c r="S419" s="33">
        <v>5.2298221984750315</v>
      </c>
      <c r="T419" s="33">
        <v>-2.4937706379272062</v>
      </c>
      <c r="U419" s="33">
        <v>-8.9873679836142806</v>
      </c>
      <c r="V419" s="32">
        <v>2.535156428212257</v>
      </c>
      <c r="W419" s="32">
        <v>2.8910227520796647</v>
      </c>
      <c r="X419" s="33">
        <v>-0.18809970000000001</v>
      </c>
      <c r="Y419" s="33">
        <v>-0.54817839999999995</v>
      </c>
      <c r="Z419" s="141">
        <v>36084</v>
      </c>
      <c r="AA419" s="33">
        <v>141.46211711000001</v>
      </c>
      <c r="AB419" s="33" t="s">
        <v>12447</v>
      </c>
      <c r="AC419" s="33" t="s">
        <v>13169</v>
      </c>
      <c r="AD419" s="126" t="s">
        <v>8237</v>
      </c>
      <c r="AE419" s="126" t="s">
        <v>13170</v>
      </c>
      <c r="AF419" s="126" t="s">
        <v>13175</v>
      </c>
      <c r="AG419" s="33" t="s">
        <v>13172</v>
      </c>
      <c r="AH419" s="33" t="s">
        <v>13172</v>
      </c>
    </row>
    <row r="420" spans="1:34" s="133" customFormat="1" ht="28.5">
      <c r="A420" s="40" t="s">
        <v>12832</v>
      </c>
      <c r="B420" s="39" t="s">
        <v>14005</v>
      </c>
      <c r="C420" s="39" t="s">
        <v>12759</v>
      </c>
      <c r="D420" s="40" t="s">
        <v>14006</v>
      </c>
      <c r="E420" s="40" t="s">
        <v>12447</v>
      </c>
      <c r="F420" s="41" t="s">
        <v>117</v>
      </c>
      <c r="G420" s="40" t="s">
        <v>58</v>
      </c>
      <c r="H420" s="42">
        <v>4</v>
      </c>
      <c r="I420" s="40" t="s">
        <v>12346</v>
      </c>
      <c r="J420" s="40" t="s">
        <v>12346</v>
      </c>
      <c r="K420" s="42" t="s">
        <v>12346</v>
      </c>
      <c r="L420" s="40" t="e">
        <v>#N/A</v>
      </c>
      <c r="M420" s="40">
        <v>6.3366717360502367</v>
      </c>
      <c r="N420" s="40">
        <v>44.443817012656318</v>
      </c>
      <c r="O420" s="40">
        <v>21.18900370100225</v>
      </c>
      <c r="P420" s="40">
        <v>8.9076506630659793</v>
      </c>
      <c r="Q420" s="153">
        <v>28.426146087325211</v>
      </c>
      <c r="R420" s="153">
        <v>9.7778932185313305</v>
      </c>
      <c r="S420" s="40">
        <v>12.929562829362617</v>
      </c>
      <c r="T420" s="40">
        <v>-20.036650316629522</v>
      </c>
      <c r="U420" s="40">
        <v>-30.858854447138263</v>
      </c>
      <c r="V420" s="40">
        <v>16.036126175966238</v>
      </c>
      <c r="W420" s="40">
        <v>17.899304982118146</v>
      </c>
      <c r="X420" s="40">
        <v>0.96439589999999997</v>
      </c>
      <c r="Y420" s="40">
        <v>0.315058</v>
      </c>
      <c r="Z420" s="142">
        <v>38149</v>
      </c>
      <c r="AA420" s="40">
        <v>1491.08409407</v>
      </c>
      <c r="AB420" s="40" t="s">
        <v>12447</v>
      </c>
      <c r="AC420" s="40" t="s">
        <v>13169</v>
      </c>
      <c r="AD420" s="42" t="s">
        <v>8237</v>
      </c>
      <c r="AE420" s="42" t="s">
        <v>13170</v>
      </c>
      <c r="AF420" s="42" t="s">
        <v>13175</v>
      </c>
      <c r="AG420" s="42" t="s">
        <v>13172</v>
      </c>
      <c r="AH420" s="42" t="s">
        <v>13172</v>
      </c>
    </row>
    <row r="421" spans="1:34" s="133" customFormat="1" ht="28.5">
      <c r="A421" s="33" t="s">
        <v>12832</v>
      </c>
      <c r="B421" s="32" t="s">
        <v>14007</v>
      </c>
      <c r="C421" s="33" t="s">
        <v>12760</v>
      </c>
      <c r="D421" s="33" t="s">
        <v>14008</v>
      </c>
      <c r="E421" s="33" t="s">
        <v>12447</v>
      </c>
      <c r="F421" s="35" t="s">
        <v>117</v>
      </c>
      <c r="G421" s="36" t="s">
        <v>58</v>
      </c>
      <c r="H421" s="117">
        <v>4</v>
      </c>
      <c r="I421" s="36" t="s">
        <v>12346</v>
      </c>
      <c r="J421" s="36" t="s">
        <v>12346</v>
      </c>
      <c r="K421" s="36" t="s">
        <v>12346</v>
      </c>
      <c r="L421" s="33" t="e">
        <v>#N/A</v>
      </c>
      <c r="M421" s="174">
        <v>11.59074884477107</v>
      </c>
      <c r="N421" s="174">
        <v>64.544649991837488</v>
      </c>
      <c r="O421" s="174">
        <v>23.311723904201109</v>
      </c>
      <c r="P421" s="174">
        <v>6.0964603820599761</v>
      </c>
      <c r="Q421" s="175">
        <v>32.447237712707945</v>
      </c>
      <c r="R421" s="175">
        <v>10.042861982452944</v>
      </c>
      <c r="S421" s="33">
        <v>-0.47821492165683877</v>
      </c>
      <c r="T421" s="33">
        <v>-21.234947042607665</v>
      </c>
      <c r="U421" s="33">
        <v>-41.669014402927218</v>
      </c>
      <c r="V421" s="32">
        <v>19.817546155747085</v>
      </c>
      <c r="W421" s="32">
        <v>21.399993260940249</v>
      </c>
      <c r="X421" s="33">
        <v>0.80143089999999995</v>
      </c>
      <c r="Y421" s="33">
        <v>0.1139821</v>
      </c>
      <c r="Z421" s="141">
        <v>36542</v>
      </c>
      <c r="AA421" s="33">
        <v>7276.7916345799995</v>
      </c>
      <c r="AB421" s="33" t="s">
        <v>12447</v>
      </c>
      <c r="AC421" s="33" t="s">
        <v>13169</v>
      </c>
      <c r="AD421" s="126" t="s">
        <v>8237</v>
      </c>
      <c r="AE421" s="126" t="s">
        <v>13170</v>
      </c>
      <c r="AF421" s="126" t="s">
        <v>13175</v>
      </c>
      <c r="AG421" s="33" t="s">
        <v>13172</v>
      </c>
      <c r="AH421" s="33" t="s">
        <v>13172</v>
      </c>
    </row>
    <row r="422" spans="1:34" s="133" customFormat="1" ht="28.5">
      <c r="A422" s="40" t="s">
        <v>12832</v>
      </c>
      <c r="B422" s="39" t="s">
        <v>14009</v>
      </c>
      <c r="C422" s="39" t="s">
        <v>12761</v>
      </c>
      <c r="D422" s="40" t="s">
        <v>14010</v>
      </c>
      <c r="E422" s="40" t="s">
        <v>12447</v>
      </c>
      <c r="F422" s="41" t="s">
        <v>117</v>
      </c>
      <c r="G422" s="40" t="s">
        <v>13108</v>
      </c>
      <c r="H422" s="42">
        <v>3</v>
      </c>
      <c r="I422" s="40" t="s">
        <v>12346</v>
      </c>
      <c r="J422" s="40" t="s">
        <v>12346</v>
      </c>
      <c r="K422" s="42" t="s">
        <v>12346</v>
      </c>
      <c r="L422" s="40" t="e">
        <v>#N/A</v>
      </c>
      <c r="M422" s="40">
        <v>0</v>
      </c>
      <c r="N422" s="40">
        <v>9.3192095914099049</v>
      </c>
      <c r="O422" s="40">
        <v>5.5782268872594409</v>
      </c>
      <c r="P422" s="40">
        <v>-0.28460119105200299</v>
      </c>
      <c r="Q422" s="153">
        <v>5.1322740093581842</v>
      </c>
      <c r="R422" s="153">
        <v>0.23965564422909758</v>
      </c>
      <c r="S422" s="40">
        <v>15.255636165255183</v>
      </c>
      <c r="T422" s="40">
        <v>-26.513708781146804</v>
      </c>
      <c r="U422" s="40">
        <v>-30.165937826954938</v>
      </c>
      <c r="V422" s="40">
        <v>15.21061029239941</v>
      </c>
      <c r="W422" s="40">
        <v>15.156913790326836</v>
      </c>
      <c r="X422" s="40">
        <v>0.39729599999999998</v>
      </c>
      <c r="Y422" s="40">
        <v>0.22092300000000001</v>
      </c>
      <c r="Z422" s="142">
        <v>38611</v>
      </c>
      <c r="AA422" s="40">
        <v>256.15754833</v>
      </c>
      <c r="AB422" s="40" t="s">
        <v>12447</v>
      </c>
      <c r="AC422" s="40" t="s">
        <v>14011</v>
      </c>
      <c r="AD422" s="42" t="s">
        <v>8237</v>
      </c>
      <c r="AE422" s="42" t="s">
        <v>13170</v>
      </c>
      <c r="AF422" s="42" t="s">
        <v>13175</v>
      </c>
      <c r="AG422" s="42" t="s">
        <v>13172</v>
      </c>
      <c r="AH422" s="42" t="s">
        <v>13172</v>
      </c>
    </row>
    <row r="423" spans="1:34" s="133" customFormat="1" ht="42.75">
      <c r="A423" s="33" t="s">
        <v>12832</v>
      </c>
      <c r="B423" s="32" t="s">
        <v>14012</v>
      </c>
      <c r="C423" s="33" t="s">
        <v>12762</v>
      </c>
      <c r="D423" s="33" t="s">
        <v>14013</v>
      </c>
      <c r="E423" s="33" t="s">
        <v>12447</v>
      </c>
      <c r="F423" s="35" t="s">
        <v>117</v>
      </c>
      <c r="G423" s="36" t="s">
        <v>56</v>
      </c>
      <c r="H423" s="117">
        <v>4</v>
      </c>
      <c r="I423" s="36" t="s">
        <v>12346</v>
      </c>
      <c r="J423" s="36" t="s">
        <v>12346</v>
      </c>
      <c r="K423" s="36" t="s">
        <v>12346</v>
      </c>
      <c r="L423" s="33" t="e">
        <v>#N/A</v>
      </c>
      <c r="M423" s="174">
        <v>-2.9752335412834507</v>
      </c>
      <c r="N423" s="174">
        <v>5.67559425552977</v>
      </c>
      <c r="O423" s="174">
        <v>7.1311115857172869</v>
      </c>
      <c r="P423" s="174">
        <v>-5.4663676047194691</v>
      </c>
      <c r="Q423" s="175">
        <v>24.137719469131547</v>
      </c>
      <c r="R423" s="175">
        <v>10.588253322036568</v>
      </c>
      <c r="S423" s="33">
        <v>-8.1233385589856599</v>
      </c>
      <c r="T423" s="33">
        <v>-18.369391048962679</v>
      </c>
      <c r="U423" s="33">
        <v>-45.273348585497352</v>
      </c>
      <c r="V423" s="32">
        <v>15.453283826635436</v>
      </c>
      <c r="W423" s="32">
        <v>17.224254524331602</v>
      </c>
      <c r="X423" s="33">
        <v>0.2305584</v>
      </c>
      <c r="Y423" s="33">
        <v>-0.3814555</v>
      </c>
      <c r="Z423" s="141">
        <v>38656</v>
      </c>
      <c r="AA423" s="33">
        <v>377.85728262999999</v>
      </c>
      <c r="AB423" s="33" t="s">
        <v>12447</v>
      </c>
      <c r="AC423" s="33" t="s">
        <v>13169</v>
      </c>
      <c r="AD423" s="126" t="s">
        <v>8237</v>
      </c>
      <c r="AE423" s="126" t="s">
        <v>13170</v>
      </c>
      <c r="AF423" s="126" t="s">
        <v>13175</v>
      </c>
      <c r="AG423" s="33" t="s">
        <v>13172</v>
      </c>
      <c r="AH423" s="33" t="s">
        <v>13172</v>
      </c>
    </row>
    <row r="424" spans="1:34" s="133" customFormat="1" ht="28.5">
      <c r="A424" s="40" t="s">
        <v>12832</v>
      </c>
      <c r="B424" s="39" t="s">
        <v>14014</v>
      </c>
      <c r="C424" s="39" t="s">
        <v>12763</v>
      </c>
      <c r="D424" s="40" t="s">
        <v>14015</v>
      </c>
      <c r="E424" s="40" t="s">
        <v>12448</v>
      </c>
      <c r="F424" s="41" t="s">
        <v>117</v>
      </c>
      <c r="G424" s="40" t="s">
        <v>52</v>
      </c>
      <c r="H424" s="42">
        <v>4</v>
      </c>
      <c r="I424" s="40" t="s">
        <v>12346</v>
      </c>
      <c r="J424" s="40" t="s">
        <v>12346</v>
      </c>
      <c r="K424" s="42" t="s">
        <v>12551</v>
      </c>
      <c r="L424" s="40" t="e">
        <v>#N/A</v>
      </c>
      <c r="M424" s="40">
        <v>-4.3347381095725339</v>
      </c>
      <c r="N424" s="40">
        <v>10.904909982613509</v>
      </c>
      <c r="O424" s="40">
        <v>5.7609042242410258</v>
      </c>
      <c r="P424" s="40">
        <v>-7.3002152778112395</v>
      </c>
      <c r="Q424" s="153">
        <v>32.588786820261447</v>
      </c>
      <c r="R424" s="153">
        <v>7.2463445574522334</v>
      </c>
      <c r="S424" s="40">
        <v>-19.138567300165498</v>
      </c>
      <c r="T424" s="40">
        <v>-29.123107752480749</v>
      </c>
      <c r="U424" s="40">
        <v>-55.16774013736859</v>
      </c>
      <c r="V424" s="40">
        <v>22.962945822766699</v>
      </c>
      <c r="W424" s="40">
        <v>26.107265905121896</v>
      </c>
      <c r="X424" s="40">
        <v>0.14207880000000001</v>
      </c>
      <c r="Y424" s="40">
        <v>-0.21317800000000001</v>
      </c>
      <c r="Z424" s="142">
        <v>40130</v>
      </c>
      <c r="AA424" s="40">
        <v>978.33349183000007</v>
      </c>
      <c r="AB424" s="40" t="s">
        <v>12447</v>
      </c>
      <c r="AC424" s="40" t="s">
        <v>13169</v>
      </c>
      <c r="AD424" s="42" t="s">
        <v>8237</v>
      </c>
      <c r="AE424" s="42" t="s">
        <v>13170</v>
      </c>
      <c r="AF424" s="42" t="s">
        <v>13203</v>
      </c>
      <c r="AG424" s="42" t="s">
        <v>13172</v>
      </c>
      <c r="AH424" s="42" t="s">
        <v>13172</v>
      </c>
    </row>
    <row r="425" spans="1:34" s="133" customFormat="1" ht="28.5">
      <c r="A425" s="33" t="s">
        <v>12832</v>
      </c>
      <c r="B425" s="32" t="s">
        <v>14016</v>
      </c>
      <c r="C425" s="33" t="s">
        <v>12764</v>
      </c>
      <c r="D425" s="33" t="s">
        <v>14017</v>
      </c>
      <c r="E425" s="33" t="s">
        <v>12447</v>
      </c>
      <c r="F425" s="35" t="s">
        <v>117</v>
      </c>
      <c r="G425" s="36" t="s">
        <v>52</v>
      </c>
      <c r="H425" s="117">
        <v>4</v>
      </c>
      <c r="I425" s="36" t="s">
        <v>12346</v>
      </c>
      <c r="J425" s="36" t="s">
        <v>12346</v>
      </c>
      <c r="K425" s="36" t="s">
        <v>12551</v>
      </c>
      <c r="L425" s="33" t="e">
        <v>#N/A</v>
      </c>
      <c r="M425" s="151">
        <v>-4.3124481777821249</v>
      </c>
      <c r="N425" s="151">
        <v>10.967458715827139</v>
      </c>
      <c r="O425" s="151">
        <v>5.7303771226083766</v>
      </c>
      <c r="P425" s="151">
        <v>-7.4748547617915939</v>
      </c>
      <c r="Q425" s="152">
        <v>32.444273924057576</v>
      </c>
      <c r="R425" s="152">
        <v>7.9122378838902607</v>
      </c>
      <c r="S425" s="33">
        <v>-19.13453398326449</v>
      </c>
      <c r="T425" s="33">
        <v>-29.327879359900987</v>
      </c>
      <c r="U425" s="33">
        <v>-55.529542284522961</v>
      </c>
      <c r="V425" s="32">
        <v>24.986068978446749</v>
      </c>
      <c r="W425" s="32">
        <v>27.331248853934586</v>
      </c>
      <c r="X425" s="33">
        <v>0.118848</v>
      </c>
      <c r="Y425" s="33">
        <v>-0.22407560000000001</v>
      </c>
      <c r="Z425" s="141">
        <v>38765</v>
      </c>
      <c r="AA425" s="33">
        <v>978.33349183000007</v>
      </c>
      <c r="AB425" s="33" t="s">
        <v>12447</v>
      </c>
      <c r="AC425" s="33" t="s">
        <v>13169</v>
      </c>
      <c r="AD425" s="126" t="s">
        <v>8237</v>
      </c>
      <c r="AE425" s="126" t="s">
        <v>13170</v>
      </c>
      <c r="AF425" s="126" t="s">
        <v>13175</v>
      </c>
      <c r="AG425" s="33" t="s">
        <v>13172</v>
      </c>
      <c r="AH425" s="33" t="s">
        <v>13172</v>
      </c>
    </row>
    <row r="426" spans="1:34" s="133" customFormat="1" ht="28.5">
      <c r="A426" s="40" t="s">
        <v>12832</v>
      </c>
      <c r="B426" s="39" t="s">
        <v>14018</v>
      </c>
      <c r="C426" s="39" t="s">
        <v>12769</v>
      </c>
      <c r="D426" s="40" t="s">
        <v>14019</v>
      </c>
      <c r="E426" s="40" t="s">
        <v>12447</v>
      </c>
      <c r="F426" s="41" t="s">
        <v>117</v>
      </c>
      <c r="G426" s="40" t="s">
        <v>58</v>
      </c>
      <c r="H426" s="42">
        <v>4</v>
      </c>
      <c r="I426" s="40" t="s">
        <v>12346</v>
      </c>
      <c r="J426" s="40" t="s">
        <v>12346</v>
      </c>
      <c r="K426" s="42" t="s">
        <v>12551</v>
      </c>
      <c r="L426" s="40" t="e">
        <v>#N/A</v>
      </c>
      <c r="M426" s="40">
        <v>9.6862577878238376</v>
      </c>
      <c r="N426" s="40">
        <v>58.480757598739984</v>
      </c>
      <c r="O426" s="40">
        <v>23.068826085954065</v>
      </c>
      <c r="P426" s="40">
        <v>6.243263616433703</v>
      </c>
      <c r="Q426" s="153">
        <v>34.860255831695831</v>
      </c>
      <c r="R426" s="153">
        <v>9.8380996483702567</v>
      </c>
      <c r="S426" s="40">
        <v>0.26453696193511345</v>
      </c>
      <c r="T426" s="40">
        <v>-20.03433151683214</v>
      </c>
      <c r="U426" s="40">
        <v>-39.08532412344227</v>
      </c>
      <c r="V426" s="40">
        <v>18.984303753443999</v>
      </c>
      <c r="W426" s="40">
        <v>20.291882236424186</v>
      </c>
      <c r="X426" s="40">
        <v>0.83139459999999998</v>
      </c>
      <c r="Y426" s="40">
        <v>0.1607421</v>
      </c>
      <c r="Z426" s="142">
        <v>37995</v>
      </c>
      <c r="AA426" s="40">
        <v>7253.97605604</v>
      </c>
      <c r="AB426" s="40" t="s">
        <v>12447</v>
      </c>
      <c r="AC426" s="40" t="s">
        <v>13169</v>
      </c>
      <c r="AD426" s="42" t="s">
        <v>8237</v>
      </c>
      <c r="AE426" s="42" t="s">
        <v>13170</v>
      </c>
      <c r="AF426" s="42" t="s">
        <v>13175</v>
      </c>
      <c r="AG426" s="42" t="s">
        <v>13172</v>
      </c>
      <c r="AH426" s="42" t="s">
        <v>13172</v>
      </c>
    </row>
    <row r="427" spans="1:34" s="133" customFormat="1" ht="28.5">
      <c r="A427" s="33" t="s">
        <v>12832</v>
      </c>
      <c r="B427" s="32" t="s">
        <v>14020</v>
      </c>
      <c r="C427" s="33" t="s">
        <v>12771</v>
      </c>
      <c r="D427" s="33" t="s">
        <v>14021</v>
      </c>
      <c r="E427" s="33" t="s">
        <v>12447</v>
      </c>
      <c r="F427" s="35" t="s">
        <v>117</v>
      </c>
      <c r="G427" s="36" t="s">
        <v>56</v>
      </c>
      <c r="H427" s="117">
        <v>4</v>
      </c>
      <c r="I427" s="36" t="s">
        <v>12346</v>
      </c>
      <c r="J427" s="36" t="s">
        <v>12346</v>
      </c>
      <c r="K427" s="36" t="s">
        <v>12346</v>
      </c>
      <c r="L427" s="33" t="e">
        <v>#N/A</v>
      </c>
      <c r="M427" s="174">
        <v>10.277917455698304</v>
      </c>
      <c r="N427" s="174">
        <v>67.11540332256078</v>
      </c>
      <c r="O427" s="174">
        <v>26.706624688257506</v>
      </c>
      <c r="P427" s="174">
        <v>7.0715281367594862</v>
      </c>
      <c r="Q427" s="175">
        <v>40.181412552105009</v>
      </c>
      <c r="R427" s="175">
        <v>8.5468890061475733</v>
      </c>
      <c r="S427" s="33">
        <v>6.4720981844433867</v>
      </c>
      <c r="T427" s="33">
        <v>-17.770207858359299</v>
      </c>
      <c r="U427" s="33">
        <v>-41.159447770223366</v>
      </c>
      <c r="V427" s="32">
        <v>19.027467777555785</v>
      </c>
      <c r="W427" s="32">
        <v>19.445648579910465</v>
      </c>
      <c r="X427" s="33">
        <v>1.088662</v>
      </c>
      <c r="Y427" s="33">
        <v>0.1936871</v>
      </c>
      <c r="Z427" s="141">
        <v>36542</v>
      </c>
      <c r="AA427" s="33">
        <v>8257.7198740700005</v>
      </c>
      <c r="AB427" s="33" t="s">
        <v>12447</v>
      </c>
      <c r="AC427" s="33" t="s">
        <v>13169</v>
      </c>
      <c r="AD427" s="126" t="s">
        <v>8237</v>
      </c>
      <c r="AE427" s="126" t="s">
        <v>13170</v>
      </c>
      <c r="AF427" s="126" t="s">
        <v>13175</v>
      </c>
      <c r="AG427" s="33" t="s">
        <v>13172</v>
      </c>
      <c r="AH427" s="33" t="s">
        <v>13172</v>
      </c>
    </row>
    <row r="428" spans="1:34" s="133" customFormat="1" ht="28.5">
      <c r="A428" s="40" t="s">
        <v>12832</v>
      </c>
      <c r="B428" s="39" t="s">
        <v>14022</v>
      </c>
      <c r="C428" s="39" t="s">
        <v>12772</v>
      </c>
      <c r="D428" s="40" t="s">
        <v>14023</v>
      </c>
      <c r="E428" s="40" t="s">
        <v>12447</v>
      </c>
      <c r="F428" s="41" t="s">
        <v>422</v>
      </c>
      <c r="G428" s="40" t="s">
        <v>13140</v>
      </c>
      <c r="H428" s="42">
        <v>4</v>
      </c>
      <c r="I428" s="40" t="s">
        <v>12346</v>
      </c>
      <c r="J428" s="40" t="s">
        <v>12346</v>
      </c>
      <c r="K428" s="42" t="s">
        <v>12346</v>
      </c>
      <c r="L428" s="40" t="e">
        <v>#N/A</v>
      </c>
      <c r="M428" s="40">
        <v>0.2726331714308694</v>
      </c>
      <c r="N428" s="40">
        <v>9.8783011723154281</v>
      </c>
      <c r="O428" s="40">
        <v>7.1038305507335586</v>
      </c>
      <c r="P428" s="40">
        <v>1.5984003522670598</v>
      </c>
      <c r="Q428" s="153">
        <v>13.398117486208271</v>
      </c>
      <c r="R428" s="153">
        <v>-0.85514637000219107</v>
      </c>
      <c r="S428" s="40">
        <v>11.257915344085912</v>
      </c>
      <c r="T428" s="40">
        <v>-5.6524373572943043</v>
      </c>
      <c r="U428" s="40">
        <v>-20.611034183160925</v>
      </c>
      <c r="V428" s="40">
        <v>6.6310571681303472</v>
      </c>
      <c r="W428" s="40">
        <v>7.0829764031973106</v>
      </c>
      <c r="X428" s="40">
        <v>0.3489932</v>
      </c>
      <c r="Y428" s="40">
        <v>-0.20353209999999999</v>
      </c>
      <c r="Z428" s="142">
        <v>36542</v>
      </c>
      <c r="AA428" s="40">
        <v>1269.2413301500001</v>
      </c>
      <c r="AB428" s="40" t="s">
        <v>12447</v>
      </c>
      <c r="AC428" s="40" t="s">
        <v>13169</v>
      </c>
      <c r="AD428" s="42" t="s">
        <v>8237</v>
      </c>
      <c r="AE428" s="42" t="s">
        <v>13170</v>
      </c>
      <c r="AF428" s="42" t="s">
        <v>13175</v>
      </c>
      <c r="AG428" s="42" t="s">
        <v>13172</v>
      </c>
      <c r="AH428" s="42" t="s">
        <v>13172</v>
      </c>
    </row>
    <row r="429" spans="1:34" s="133" customFormat="1" ht="28.5">
      <c r="A429" s="33" t="s">
        <v>12832</v>
      </c>
      <c r="B429" s="32" t="s">
        <v>14024</v>
      </c>
      <c r="C429" s="33" t="s">
        <v>12774</v>
      </c>
      <c r="D429" s="33" t="s">
        <v>14025</v>
      </c>
      <c r="E429" s="33" t="s">
        <v>12447</v>
      </c>
      <c r="F429" s="35" t="s">
        <v>117</v>
      </c>
      <c r="G429" s="36" t="s">
        <v>12680</v>
      </c>
      <c r="H429" s="117">
        <v>3</v>
      </c>
      <c r="I429" s="36" t="s">
        <v>12346</v>
      </c>
      <c r="J429" s="36" t="s">
        <v>12346</v>
      </c>
      <c r="K429" s="36" t="s">
        <v>12346</v>
      </c>
      <c r="L429" s="33" t="e">
        <v>#N/A</v>
      </c>
      <c r="M429" s="151">
        <v>0.56541552466127243</v>
      </c>
      <c r="N429" s="151">
        <v>31.9073511176043</v>
      </c>
      <c r="O429" s="151">
        <v>24.868409640766931</v>
      </c>
      <c r="P429" s="151">
        <v>14.810464794843226</v>
      </c>
      <c r="Q429" s="152">
        <v>28.038790555934522</v>
      </c>
      <c r="R429" s="152">
        <v>16.838718626168546</v>
      </c>
      <c r="S429" s="33">
        <v>23.12180076626116</v>
      </c>
      <c r="T429" s="33">
        <v>-11.102015930769882</v>
      </c>
      <c r="U429" s="33">
        <v>-21.461819677146</v>
      </c>
      <c r="V429" s="32">
        <v>13.698059273553085</v>
      </c>
      <c r="W429" s="32">
        <v>13.604575559457338</v>
      </c>
      <c r="X429" s="33">
        <v>1.507836</v>
      </c>
      <c r="Y429" s="33">
        <v>0.97692060000000003</v>
      </c>
      <c r="Z429" s="141">
        <v>40527</v>
      </c>
      <c r="AA429" s="33">
        <v>917.50677252000003</v>
      </c>
      <c r="AB429" s="33" t="s">
        <v>12447</v>
      </c>
      <c r="AC429" s="33" t="s">
        <v>13169</v>
      </c>
      <c r="AD429" s="126" t="s">
        <v>8237</v>
      </c>
      <c r="AE429" s="126" t="s">
        <v>13170</v>
      </c>
      <c r="AF429" s="126" t="s">
        <v>13175</v>
      </c>
      <c r="AG429" s="33" t="s">
        <v>13172</v>
      </c>
      <c r="AH429" s="33" t="s">
        <v>13172</v>
      </c>
    </row>
    <row r="430" spans="1:34" s="133" customFormat="1" ht="28.5">
      <c r="A430" s="40" t="s">
        <v>12832</v>
      </c>
      <c r="B430" s="39" t="s">
        <v>14026</v>
      </c>
      <c r="C430" s="39" t="s">
        <v>12775</v>
      </c>
      <c r="D430" s="40" t="s">
        <v>14027</v>
      </c>
      <c r="E430" s="40" t="s">
        <v>12447</v>
      </c>
      <c r="F430" s="41" t="s">
        <v>422</v>
      </c>
      <c r="G430" s="40" t="s">
        <v>13129</v>
      </c>
      <c r="H430" s="42">
        <v>3</v>
      </c>
      <c r="I430" s="40" t="s">
        <v>12551</v>
      </c>
      <c r="J430" s="40" t="s">
        <v>12551</v>
      </c>
      <c r="K430" s="42" t="s">
        <v>12346</v>
      </c>
      <c r="L430" s="40" t="e">
        <v>#N/A</v>
      </c>
      <c r="M430" s="40">
        <v>0.12283035010880461</v>
      </c>
      <c r="N430" s="40">
        <v>3.3842116772360153</v>
      </c>
      <c r="O430" s="40">
        <v>3.5667533697143483</v>
      </c>
      <c r="P430" s="40">
        <v>-2.9596661205005592</v>
      </c>
      <c r="Q430" s="153">
        <v>8.3961140133809398</v>
      </c>
      <c r="R430" s="153">
        <v>-1.5465821165747795</v>
      </c>
      <c r="S430" s="40">
        <v>4.4224113740529924</v>
      </c>
      <c r="T430" s="40">
        <v>-7.4380592768841236</v>
      </c>
      <c r="U430" s="40">
        <v>-28.294875680043873</v>
      </c>
      <c r="V430" s="40">
        <v>6.6526532496843513</v>
      </c>
      <c r="W430" s="40">
        <v>7.9879106029627511</v>
      </c>
      <c r="X430" s="40">
        <v>-0.286717</v>
      </c>
      <c r="Y430" s="40">
        <v>-0.75455079999999997</v>
      </c>
      <c r="Z430" s="142">
        <v>36542</v>
      </c>
      <c r="AA430" s="40">
        <v>1116.1192354100001</v>
      </c>
      <c r="AB430" s="40" t="s">
        <v>12447</v>
      </c>
      <c r="AC430" s="40" t="s">
        <v>13169</v>
      </c>
      <c r="AD430" s="42" t="s">
        <v>8237</v>
      </c>
      <c r="AE430" s="42" t="s">
        <v>13170</v>
      </c>
      <c r="AF430" s="42" t="s">
        <v>13175</v>
      </c>
      <c r="AG430" s="42" t="s">
        <v>13172</v>
      </c>
      <c r="AH430" s="42" t="s">
        <v>13172</v>
      </c>
    </row>
    <row r="431" spans="1:34" s="133" customFormat="1" ht="28.5">
      <c r="A431" s="33" t="s">
        <v>12832</v>
      </c>
      <c r="B431" s="32" t="s">
        <v>14028</v>
      </c>
      <c r="C431" s="33" t="s">
        <v>12776</v>
      </c>
      <c r="D431" s="33" t="s">
        <v>14029</v>
      </c>
      <c r="E431" s="33" t="s">
        <v>12447</v>
      </c>
      <c r="F431" s="35" t="s">
        <v>117</v>
      </c>
      <c r="G431" s="36" t="s">
        <v>13114</v>
      </c>
      <c r="H431" s="117">
        <v>4</v>
      </c>
      <c r="I431" s="36" t="s">
        <v>12346</v>
      </c>
      <c r="J431" s="36" t="s">
        <v>12346</v>
      </c>
      <c r="K431" s="36" t="s">
        <v>12346</v>
      </c>
      <c r="L431" s="33" t="e">
        <v>#N/A</v>
      </c>
      <c r="M431" s="174">
        <v>0.56332874369904307</v>
      </c>
      <c r="N431" s="174">
        <v>15.849721241626135</v>
      </c>
      <c r="O431" s="174">
        <v>9.7694738867635689</v>
      </c>
      <c r="P431" s="174">
        <v>0.49434578895981574</v>
      </c>
      <c r="Q431" s="175">
        <v>7.2930856877708727</v>
      </c>
      <c r="R431" s="175">
        <v>1.8149530920386736</v>
      </c>
      <c r="S431" s="33">
        <v>8.6526129030890964</v>
      </c>
      <c r="T431" s="33">
        <v>-19.962457317426463</v>
      </c>
      <c r="U431" s="33">
        <v>-37.356035687412749</v>
      </c>
      <c r="V431" s="32">
        <v>15.978324359845955</v>
      </c>
      <c r="W431" s="32">
        <v>17.829435412249669</v>
      </c>
      <c r="X431" s="33">
        <v>0.31700139999999999</v>
      </c>
      <c r="Y431" s="33">
        <v>-5.3571510000000003E-2</v>
      </c>
      <c r="Z431" s="141">
        <v>38656</v>
      </c>
      <c r="AA431" s="33">
        <v>635.56407652999997</v>
      </c>
      <c r="AB431" s="33" t="s">
        <v>12447</v>
      </c>
      <c r="AC431" s="33" t="s">
        <v>13169</v>
      </c>
      <c r="AD431" s="126" t="s">
        <v>8237</v>
      </c>
      <c r="AE431" s="126" t="s">
        <v>13170</v>
      </c>
      <c r="AF431" s="126" t="s">
        <v>13175</v>
      </c>
      <c r="AG431" s="33" t="s">
        <v>13172</v>
      </c>
      <c r="AH431" s="33" t="s">
        <v>13172</v>
      </c>
    </row>
    <row r="432" spans="1:34" s="133" customFormat="1" ht="28.5">
      <c r="A432" s="40" t="s">
        <v>12832</v>
      </c>
      <c r="B432" s="39" t="s">
        <v>14030</v>
      </c>
      <c r="C432" s="39" t="s">
        <v>12777</v>
      </c>
      <c r="D432" s="40" t="s">
        <v>14031</v>
      </c>
      <c r="E432" s="40" t="s">
        <v>12447</v>
      </c>
      <c r="F432" s="41" t="s">
        <v>117</v>
      </c>
      <c r="G432" s="40" t="s">
        <v>12411</v>
      </c>
      <c r="H432" s="42">
        <v>4</v>
      </c>
      <c r="I432" s="40" t="s">
        <v>12346</v>
      </c>
      <c r="J432" s="40" t="s">
        <v>12346</v>
      </c>
      <c r="K432" s="42" t="s">
        <v>12346</v>
      </c>
      <c r="L432" s="40" t="e">
        <v>#N/A</v>
      </c>
      <c r="M432" s="40">
        <v>5.6856313270031045</v>
      </c>
      <c r="N432" s="40">
        <v>35.612007749533767</v>
      </c>
      <c r="O432" s="40">
        <v>14.392285135308903</v>
      </c>
      <c r="P432" s="40">
        <v>5.1244617035809847</v>
      </c>
      <c r="Q432" s="153">
        <v>23.828434589195414</v>
      </c>
      <c r="R432" s="153">
        <v>5.1804748656984367</v>
      </c>
      <c r="S432" s="40">
        <v>10.680187450171985</v>
      </c>
      <c r="T432" s="40">
        <v>-21.499598446550817</v>
      </c>
      <c r="U432" s="40">
        <v>-36.424563148174506</v>
      </c>
      <c r="V432" s="40">
        <v>16.259142979877467</v>
      </c>
      <c r="W432" s="40">
        <v>18.385452777331544</v>
      </c>
      <c r="X432" s="40">
        <v>0.64715719999999999</v>
      </c>
      <c r="Y432" s="40">
        <v>0.11673799999999999</v>
      </c>
      <c r="Z432" s="142">
        <v>39262</v>
      </c>
      <c r="AA432" s="40">
        <v>2472.7220248200001</v>
      </c>
      <c r="AB432" s="40" t="s">
        <v>12447</v>
      </c>
      <c r="AC432" s="40" t="s">
        <v>13169</v>
      </c>
      <c r="AD432" s="42" t="s">
        <v>8237</v>
      </c>
      <c r="AE432" s="42" t="s">
        <v>13170</v>
      </c>
      <c r="AF432" s="42" t="s">
        <v>13175</v>
      </c>
      <c r="AG432" s="42" t="s">
        <v>13172</v>
      </c>
      <c r="AH432" s="42" t="s">
        <v>13172</v>
      </c>
    </row>
    <row r="433" spans="1:34" s="133" customFormat="1" ht="28.5">
      <c r="A433" s="33" t="s">
        <v>12832</v>
      </c>
      <c r="B433" s="32" t="s">
        <v>14032</v>
      </c>
      <c r="C433" s="33" t="s">
        <v>12778</v>
      </c>
      <c r="D433" s="33" t="s">
        <v>14033</v>
      </c>
      <c r="E433" s="33" t="s">
        <v>12447</v>
      </c>
      <c r="F433" s="35" t="s">
        <v>422</v>
      </c>
      <c r="G433" s="36" t="s">
        <v>13129</v>
      </c>
      <c r="H433" s="117">
        <v>3</v>
      </c>
      <c r="I433" s="36" t="s">
        <v>12346</v>
      </c>
      <c r="J433" s="36" t="s">
        <v>12346</v>
      </c>
      <c r="K433" s="36" t="s">
        <v>12346</v>
      </c>
      <c r="L433" s="33" t="e">
        <v>#N/A</v>
      </c>
      <c r="M433" s="151">
        <v>0.44404908065662774</v>
      </c>
      <c r="N433" s="151">
        <v>5.3294991982238304</v>
      </c>
      <c r="O433" s="151">
        <v>5.904965161811937</v>
      </c>
      <c r="P433" s="151">
        <v>0.62577595079205128</v>
      </c>
      <c r="Q433" s="152">
        <v>6.2429669917479558</v>
      </c>
      <c r="R433" s="152">
        <v>4.4444081605995445</v>
      </c>
      <c r="S433" s="33">
        <v>8.8083039103771235</v>
      </c>
      <c r="T433" s="33">
        <v>-4.8175219791453339</v>
      </c>
      <c r="U433" s="33">
        <v>-21.585272796642517</v>
      </c>
      <c r="V433" s="32">
        <v>5.0314641493778911</v>
      </c>
      <c r="W433" s="32">
        <v>6.6863358462405822</v>
      </c>
      <c r="X433" s="33">
        <v>9.5837820000000004E-2</v>
      </c>
      <c r="Y433" s="33">
        <v>-0.39718740000000002</v>
      </c>
      <c r="Z433" s="141">
        <v>36542</v>
      </c>
      <c r="AA433" s="33">
        <v>2235.7771602199996</v>
      </c>
      <c r="AB433" s="33" t="s">
        <v>12447</v>
      </c>
      <c r="AC433" s="33" t="s">
        <v>13169</v>
      </c>
      <c r="AD433" s="126" t="s">
        <v>8237</v>
      </c>
      <c r="AE433" s="126" t="s">
        <v>13170</v>
      </c>
      <c r="AF433" s="126" t="s">
        <v>13175</v>
      </c>
      <c r="AG433" s="33" t="s">
        <v>13172</v>
      </c>
      <c r="AH433" s="33" t="s">
        <v>13172</v>
      </c>
    </row>
    <row r="434" spans="1:34" s="133" customFormat="1" ht="42.75">
      <c r="A434" s="40" t="s">
        <v>12832</v>
      </c>
      <c r="B434" s="39" t="s">
        <v>14034</v>
      </c>
      <c r="C434" s="39" t="s">
        <v>12779</v>
      </c>
      <c r="D434" s="40" t="s">
        <v>14035</v>
      </c>
      <c r="E434" s="40" t="s">
        <v>12447</v>
      </c>
      <c r="F434" s="41" t="s">
        <v>422</v>
      </c>
      <c r="G434" s="40" t="s">
        <v>13129</v>
      </c>
      <c r="H434" s="42">
        <v>3</v>
      </c>
      <c r="I434" s="40" t="s">
        <v>12346</v>
      </c>
      <c r="J434" s="40" t="s">
        <v>12346</v>
      </c>
      <c r="K434" s="42" t="s">
        <v>12346</v>
      </c>
      <c r="L434" s="40">
        <v>6.6473797597964651E-2</v>
      </c>
      <c r="M434" s="40">
        <v>0.23893820310909586</v>
      </c>
      <c r="N434" s="40">
        <v>5.9310595635330143</v>
      </c>
      <c r="O434" s="40">
        <v>7.4967768540307844</v>
      </c>
      <c r="P434" s="40">
        <v>2.1721650899433786</v>
      </c>
      <c r="Q434" s="153">
        <v>8.1676420522076132</v>
      </c>
      <c r="R434" s="153">
        <v>6.4012002282905822</v>
      </c>
      <c r="S434" s="40">
        <v>9.5320584884829742</v>
      </c>
      <c r="T434" s="40">
        <v>-2.5605247703306522</v>
      </c>
      <c r="U434" s="40">
        <v>-18.736345238662054</v>
      </c>
      <c r="V434" s="40">
        <v>4.0159283865657089</v>
      </c>
      <c r="W434" s="40">
        <v>6.3250593839939473</v>
      </c>
      <c r="X434" s="40">
        <v>0.5586063</v>
      </c>
      <c r="Y434" s="40">
        <v>-0.18107770000000001</v>
      </c>
      <c r="Z434" s="142">
        <v>42704</v>
      </c>
      <c r="AA434" s="40">
        <v>8448.8299786200005</v>
      </c>
      <c r="AB434" s="40" t="s">
        <v>12447</v>
      </c>
      <c r="AC434" s="40" t="s">
        <v>13169</v>
      </c>
      <c r="AD434" s="42" t="s">
        <v>8237</v>
      </c>
      <c r="AE434" s="42" t="s">
        <v>13170</v>
      </c>
      <c r="AF434" s="42" t="s">
        <v>13175</v>
      </c>
      <c r="AG434" s="42" t="s">
        <v>13172</v>
      </c>
      <c r="AH434" s="42" t="s">
        <v>13172</v>
      </c>
    </row>
    <row r="435" spans="1:34" s="133" customFormat="1" ht="28.5">
      <c r="A435" s="33" t="s">
        <v>12832</v>
      </c>
      <c r="B435" s="32" t="s">
        <v>14036</v>
      </c>
      <c r="C435" s="33" t="s">
        <v>12780</v>
      </c>
      <c r="D435" s="33" t="s">
        <v>14037</v>
      </c>
      <c r="E435" s="33" t="s">
        <v>12447</v>
      </c>
      <c r="F435" s="35" t="s">
        <v>117</v>
      </c>
      <c r="G435" s="36" t="s">
        <v>13099</v>
      </c>
      <c r="H435" s="117">
        <v>5</v>
      </c>
      <c r="I435" s="36" t="s">
        <v>12346</v>
      </c>
      <c r="J435" s="36" t="s">
        <v>12346</v>
      </c>
      <c r="K435" s="36" t="s">
        <v>12346</v>
      </c>
      <c r="L435" s="33" t="e">
        <v>#N/A</v>
      </c>
      <c r="M435" s="174">
        <v>-2.6740825056332795</v>
      </c>
      <c r="N435" s="174">
        <v>62.244141532605937</v>
      </c>
      <c r="O435" s="174">
        <v>22.593390541981663</v>
      </c>
      <c r="P435" s="174">
        <v>20.496706827222731</v>
      </c>
      <c r="Q435" s="175">
        <v>16.391174820680487</v>
      </c>
      <c r="R435" s="175">
        <v>-3.6802995728747456</v>
      </c>
      <c r="S435" s="33">
        <v>15.011138020406634</v>
      </c>
      <c r="T435" s="33">
        <v>-25.552933880493622</v>
      </c>
      <c r="U435" s="33">
        <v>-28.947454450353071</v>
      </c>
      <c r="V435" s="32">
        <v>17.788994203383517</v>
      </c>
      <c r="W435" s="32">
        <v>23.075960868834418</v>
      </c>
      <c r="X435" s="33">
        <v>1.105275</v>
      </c>
      <c r="Y435" s="33">
        <v>0.99158380000000002</v>
      </c>
      <c r="Z435" s="141">
        <v>38898</v>
      </c>
      <c r="AA435" s="33">
        <v>1104.6690766700001</v>
      </c>
      <c r="AB435" s="33" t="s">
        <v>12447</v>
      </c>
      <c r="AC435" s="33" t="s">
        <v>13169</v>
      </c>
      <c r="AD435" s="126" t="s">
        <v>8237</v>
      </c>
      <c r="AE435" s="126" t="s">
        <v>13170</v>
      </c>
      <c r="AF435" s="126" t="s">
        <v>13175</v>
      </c>
      <c r="AG435" s="33" t="s">
        <v>13172</v>
      </c>
      <c r="AH435" s="33" t="s">
        <v>13172</v>
      </c>
    </row>
    <row r="436" spans="1:34" s="133" customFormat="1" ht="28.5">
      <c r="A436" s="40" t="s">
        <v>12832</v>
      </c>
      <c r="B436" s="39" t="s">
        <v>14038</v>
      </c>
      <c r="C436" s="39" t="s">
        <v>12781</v>
      </c>
      <c r="D436" s="40" t="s">
        <v>14039</v>
      </c>
      <c r="E436" s="40" t="s">
        <v>12447</v>
      </c>
      <c r="F436" s="41" t="s">
        <v>117</v>
      </c>
      <c r="G436" s="40" t="s">
        <v>12411</v>
      </c>
      <c r="H436" s="42">
        <v>2</v>
      </c>
      <c r="I436" s="40" t="s">
        <v>12346</v>
      </c>
      <c r="J436" s="40" t="s">
        <v>12346</v>
      </c>
      <c r="K436" s="42" t="s">
        <v>12346</v>
      </c>
      <c r="L436" s="40" t="e">
        <v>#N/A</v>
      </c>
      <c r="M436" s="40">
        <v>3.1360921346755832</v>
      </c>
      <c r="N436" s="40">
        <v>21.836049715945236</v>
      </c>
      <c r="O436" s="40">
        <v>18.105272027462259</v>
      </c>
      <c r="P436" s="40">
        <v>9.3994000619541218</v>
      </c>
      <c r="Q436" s="153">
        <v>18.93258541560423</v>
      </c>
      <c r="R436" s="153">
        <v>19.535732979513277</v>
      </c>
      <c r="S436" s="40">
        <v>20.101047179436904</v>
      </c>
      <c r="T436" s="40">
        <v>-19.196196577151326</v>
      </c>
      <c r="U436" s="40">
        <v>-30.239853964045938</v>
      </c>
      <c r="V436" s="40">
        <v>14.118244933988255</v>
      </c>
      <c r="W436" s="40">
        <v>15.574715635842038</v>
      </c>
      <c r="X436" s="40">
        <v>1.038057</v>
      </c>
      <c r="Y436" s="40">
        <v>0.46272400000000002</v>
      </c>
      <c r="Z436" s="142">
        <v>38506</v>
      </c>
      <c r="AA436" s="40">
        <v>3815.6665732500001</v>
      </c>
      <c r="AB436" s="40" t="s">
        <v>12447</v>
      </c>
      <c r="AC436" s="40" t="s">
        <v>13169</v>
      </c>
      <c r="AD436" s="42" t="s">
        <v>8237</v>
      </c>
      <c r="AE436" s="42" t="s">
        <v>13170</v>
      </c>
      <c r="AF436" s="42" t="s">
        <v>13175</v>
      </c>
      <c r="AG436" s="42" t="s">
        <v>13172</v>
      </c>
      <c r="AH436" s="42" t="s">
        <v>13172</v>
      </c>
    </row>
    <row r="437" spans="1:34" s="133" customFormat="1" ht="28.5">
      <c r="A437" s="33" t="s">
        <v>12832</v>
      </c>
      <c r="B437" s="32" t="s">
        <v>14040</v>
      </c>
      <c r="C437" s="33" t="s">
        <v>12782</v>
      </c>
      <c r="D437" s="33" t="s">
        <v>14041</v>
      </c>
      <c r="E437" s="33" t="s">
        <v>12447</v>
      </c>
      <c r="F437" s="35" t="s">
        <v>117</v>
      </c>
      <c r="G437" s="36" t="s">
        <v>12411</v>
      </c>
      <c r="H437" s="117">
        <v>3</v>
      </c>
      <c r="I437" s="36" t="s">
        <v>12346</v>
      </c>
      <c r="J437" s="36" t="s">
        <v>12346</v>
      </c>
      <c r="K437" s="36" t="s">
        <v>12346</v>
      </c>
      <c r="L437" s="33" t="e">
        <v>#N/A</v>
      </c>
      <c r="M437" s="151">
        <v>3.4229992904176498</v>
      </c>
      <c r="N437" s="151">
        <v>26.651088606968209</v>
      </c>
      <c r="O437" s="151">
        <v>14.863592468525621</v>
      </c>
      <c r="P437" s="151">
        <v>8.7112028085601256</v>
      </c>
      <c r="Q437" s="152">
        <v>25.616616631114255</v>
      </c>
      <c r="R437" s="152">
        <v>3.084847807979596</v>
      </c>
      <c r="S437" s="33">
        <v>14.283011866385188</v>
      </c>
      <c r="T437" s="33">
        <v>-16.21240197097752</v>
      </c>
      <c r="U437" s="33">
        <v>-28.388526561339145</v>
      </c>
      <c r="V437" s="32">
        <v>11.473697259688773</v>
      </c>
      <c r="W437" s="32">
        <v>14.052523801976113</v>
      </c>
      <c r="X437" s="33">
        <v>0.77612170000000003</v>
      </c>
      <c r="Y437" s="33">
        <v>0.45701170000000002</v>
      </c>
      <c r="Z437" s="141">
        <v>38562</v>
      </c>
      <c r="AA437" s="33">
        <v>283.63216506999999</v>
      </c>
      <c r="AB437" s="33" t="s">
        <v>12447</v>
      </c>
      <c r="AC437" s="33" t="s">
        <v>13169</v>
      </c>
      <c r="AD437" s="126" t="s">
        <v>8237</v>
      </c>
      <c r="AE437" s="126" t="s">
        <v>13170</v>
      </c>
      <c r="AF437" s="126" t="s">
        <v>13175</v>
      </c>
      <c r="AG437" s="33" t="s">
        <v>13172</v>
      </c>
      <c r="AH437" s="33" t="s">
        <v>13172</v>
      </c>
    </row>
    <row r="438" spans="1:34" s="133" customFormat="1" ht="28.5">
      <c r="A438" s="40" t="s">
        <v>12832</v>
      </c>
      <c r="B438" s="39" t="s">
        <v>14042</v>
      </c>
      <c r="C438" s="39" t="s">
        <v>12783</v>
      </c>
      <c r="D438" s="40" t="s">
        <v>14043</v>
      </c>
      <c r="E438" s="40" t="s">
        <v>12447</v>
      </c>
      <c r="F438" s="41" t="s">
        <v>117</v>
      </c>
      <c r="G438" s="40" t="s">
        <v>13106</v>
      </c>
      <c r="H438" s="42">
        <v>4</v>
      </c>
      <c r="I438" s="40" t="s">
        <v>12346</v>
      </c>
      <c r="J438" s="40" t="s">
        <v>12346</v>
      </c>
      <c r="K438" s="42" t="s">
        <v>12346</v>
      </c>
      <c r="L438" s="40" t="e">
        <v>#N/A</v>
      </c>
      <c r="M438" s="40">
        <v>-4.1852294889400232</v>
      </c>
      <c r="N438" s="40">
        <v>88.948098081086414</v>
      </c>
      <c r="O438" s="40">
        <v>53.723307571156845</v>
      </c>
      <c r="P438" s="40">
        <v>23.01493591543835</v>
      </c>
      <c r="Q438" s="153">
        <v>186.49094266931786</v>
      </c>
      <c r="R438" s="153">
        <v>18.110334487583877</v>
      </c>
      <c r="S438" s="40">
        <v>14.876344734007985</v>
      </c>
      <c r="T438" s="40">
        <v>-27.893472466180057</v>
      </c>
      <c r="U438" s="40">
        <v>-47.764337187224783</v>
      </c>
      <c r="V438" s="40">
        <v>36.685652669989111</v>
      </c>
      <c r="W438" s="40">
        <v>37.788893796867065</v>
      </c>
      <c r="X438" s="40">
        <v>1.5431809999999999</v>
      </c>
      <c r="Y438" s="40">
        <v>0.86277159999999997</v>
      </c>
      <c r="Z438" s="142">
        <v>42550</v>
      </c>
      <c r="AA438" s="40">
        <v>1967.1291815699999</v>
      </c>
      <c r="AB438" s="40" t="s">
        <v>12447</v>
      </c>
      <c r="AC438" s="40" t="s">
        <v>13169</v>
      </c>
      <c r="AD438" s="42" t="s">
        <v>8237</v>
      </c>
      <c r="AE438" s="42" t="s">
        <v>13170</v>
      </c>
      <c r="AF438" s="42" t="s">
        <v>13175</v>
      </c>
      <c r="AG438" s="42" t="s">
        <v>13172</v>
      </c>
      <c r="AH438" s="42" t="s">
        <v>13172</v>
      </c>
    </row>
    <row r="439" spans="1:34" s="133" customFormat="1" ht="28.5">
      <c r="A439" s="33" t="s">
        <v>12832</v>
      </c>
      <c r="B439" s="32" t="s">
        <v>14044</v>
      </c>
      <c r="C439" s="33" t="s">
        <v>12784</v>
      </c>
      <c r="D439" s="33" t="s">
        <v>14045</v>
      </c>
      <c r="E439" s="33" t="s">
        <v>12447</v>
      </c>
      <c r="F439" s="35" t="s">
        <v>117</v>
      </c>
      <c r="G439" s="36" t="s">
        <v>12411</v>
      </c>
      <c r="H439" s="117">
        <v>4</v>
      </c>
      <c r="I439" s="36" t="s">
        <v>12346</v>
      </c>
      <c r="J439" s="36" t="s">
        <v>12346</v>
      </c>
      <c r="K439" s="36" t="s">
        <v>12346</v>
      </c>
      <c r="L439" s="33" t="e">
        <v>#N/A</v>
      </c>
      <c r="M439" s="151">
        <v>0.33798686770269981</v>
      </c>
      <c r="N439" s="151">
        <v>7.8567895338325977</v>
      </c>
      <c r="O439" s="151">
        <v>9.3534934328120212</v>
      </c>
      <c r="P439" s="151">
        <v>3.7599321991758305</v>
      </c>
      <c r="Q439" s="152">
        <v>7.3580000069424889</v>
      </c>
      <c r="R439" s="152">
        <v>8.7077564810359007</v>
      </c>
      <c r="S439" s="33">
        <v>12.844563430717137</v>
      </c>
      <c r="T439" s="33">
        <v>-5.5715498815090854</v>
      </c>
      <c r="U439" s="33">
        <v>-16.375435358556555</v>
      </c>
      <c r="V439" s="32">
        <v>4.3859246552434072</v>
      </c>
      <c r="W439" s="32">
        <v>6.6373845359581631</v>
      </c>
      <c r="X439" s="33">
        <v>0.97775199999999995</v>
      </c>
      <c r="Y439" s="33">
        <v>7.5002250000000006E-2</v>
      </c>
      <c r="Z439" s="141">
        <v>38093</v>
      </c>
      <c r="AA439" s="33">
        <v>2363.4197760399998</v>
      </c>
      <c r="AB439" s="33" t="s">
        <v>12447</v>
      </c>
      <c r="AC439" s="33" t="s">
        <v>13169</v>
      </c>
      <c r="AD439" s="126" t="s">
        <v>8237</v>
      </c>
      <c r="AE439" s="126" t="s">
        <v>13170</v>
      </c>
      <c r="AF439" s="126" t="s">
        <v>13175</v>
      </c>
      <c r="AG439" s="33" t="s">
        <v>13172</v>
      </c>
      <c r="AH439" s="33" t="s">
        <v>13172</v>
      </c>
    </row>
    <row r="440" spans="1:34" s="133" customFormat="1" ht="42.75">
      <c r="A440" s="40" t="s">
        <v>12832</v>
      </c>
      <c r="B440" s="39" t="s">
        <v>14046</v>
      </c>
      <c r="C440" s="39" t="s">
        <v>12786</v>
      </c>
      <c r="D440" s="40" t="s">
        <v>14047</v>
      </c>
      <c r="E440" s="40" t="s">
        <v>12452</v>
      </c>
      <c r="F440" s="41" t="s">
        <v>381</v>
      </c>
      <c r="G440" s="40" t="s">
        <v>75</v>
      </c>
      <c r="H440" s="42">
        <v>3</v>
      </c>
      <c r="I440" s="40" t="s">
        <v>12346</v>
      </c>
      <c r="J440" s="40" t="s">
        <v>12346</v>
      </c>
      <c r="K440" s="42" t="s">
        <v>12346</v>
      </c>
      <c r="L440" s="40" t="e">
        <v>#N/A</v>
      </c>
      <c r="M440" s="40">
        <v>1.6378580259131637</v>
      </c>
      <c r="N440" s="40">
        <v>13.164614584236322</v>
      </c>
      <c r="O440" s="40">
        <v>10.14599318620335</v>
      </c>
      <c r="P440" s="40">
        <v>3.4623603806480663</v>
      </c>
      <c r="Q440" s="153">
        <v>14.221287962861151</v>
      </c>
      <c r="R440" s="153">
        <v>5.5747285127823121</v>
      </c>
      <c r="S440" s="40">
        <v>10.515181856692312</v>
      </c>
      <c r="T440" s="40">
        <v>-6.2547145493274119</v>
      </c>
      <c r="U440" s="40">
        <v>-19.064534167101566</v>
      </c>
      <c r="V440" s="40">
        <v>6.5467429957701038</v>
      </c>
      <c r="W440" s="40">
        <v>7.5785094143285043</v>
      </c>
      <c r="X440" s="40">
        <v>0.73562870000000002</v>
      </c>
      <c r="Y440" s="40">
        <v>4.1073430000000001E-2</v>
      </c>
      <c r="Z440" s="142">
        <v>41360</v>
      </c>
      <c r="AA440" s="40">
        <v>896.80713464999997</v>
      </c>
      <c r="AB440" s="40" t="s">
        <v>12447</v>
      </c>
      <c r="AC440" s="40" t="s">
        <v>13169</v>
      </c>
      <c r="AD440" s="42" t="s">
        <v>8237</v>
      </c>
      <c r="AE440" s="42" t="s">
        <v>13170</v>
      </c>
      <c r="AF440" s="42" t="s">
        <v>14048</v>
      </c>
      <c r="AG440" s="42" t="s">
        <v>13172</v>
      </c>
      <c r="AH440" s="42" t="s">
        <v>13172</v>
      </c>
    </row>
    <row r="441" spans="1:34" s="133" customFormat="1" ht="28.5">
      <c r="A441" s="33" t="s">
        <v>12832</v>
      </c>
      <c r="B441" s="32" t="s">
        <v>14049</v>
      </c>
      <c r="C441" s="33" t="s">
        <v>12787</v>
      </c>
      <c r="D441" s="33" t="s">
        <v>14050</v>
      </c>
      <c r="E441" s="33" t="s">
        <v>12447</v>
      </c>
      <c r="F441" s="35" t="s">
        <v>381</v>
      </c>
      <c r="G441" s="36" t="s">
        <v>75</v>
      </c>
      <c r="H441" s="117">
        <v>3</v>
      </c>
      <c r="I441" s="36" t="s">
        <v>12346</v>
      </c>
      <c r="J441" s="36" t="s">
        <v>12346</v>
      </c>
      <c r="K441" s="36" t="s">
        <v>12346</v>
      </c>
      <c r="L441" s="33" t="e">
        <v>#N/A</v>
      </c>
      <c r="M441" s="151">
        <v>1.6486125025878984</v>
      </c>
      <c r="N441" s="151">
        <v>13.559515794245126</v>
      </c>
      <c r="O441" s="151">
        <v>10.592665214866059</v>
      </c>
      <c r="P441" s="151">
        <v>4.0743983697799857</v>
      </c>
      <c r="Q441" s="152">
        <v>14.650983285840002</v>
      </c>
      <c r="R441" s="152">
        <v>5.9902913835845784</v>
      </c>
      <c r="S441" s="33">
        <v>11.40007880689955</v>
      </c>
      <c r="T441" s="33">
        <v>-6.1971571452013707</v>
      </c>
      <c r="U441" s="33">
        <v>-18.424224153293668</v>
      </c>
      <c r="V441" s="32">
        <v>6.5685935015835817</v>
      </c>
      <c r="W441" s="32">
        <v>7.5943819199399867</v>
      </c>
      <c r="X441" s="33">
        <v>0.79124620000000001</v>
      </c>
      <c r="Y441" s="33">
        <v>0.1013882</v>
      </c>
      <c r="Z441" s="141">
        <v>41017</v>
      </c>
      <c r="AA441" s="33">
        <v>896.80713464999997</v>
      </c>
      <c r="AB441" s="33" t="s">
        <v>12447</v>
      </c>
      <c r="AC441" s="33" t="s">
        <v>13169</v>
      </c>
      <c r="AD441" s="126" t="s">
        <v>8237</v>
      </c>
      <c r="AE441" s="126" t="s">
        <v>13170</v>
      </c>
      <c r="AF441" s="126" t="s">
        <v>13175</v>
      </c>
      <c r="AG441" s="33" t="s">
        <v>13172</v>
      </c>
      <c r="AH441" s="33" t="s">
        <v>13172</v>
      </c>
    </row>
    <row r="442" spans="1:34" s="133" customFormat="1" ht="28.5">
      <c r="A442" s="40" t="s">
        <v>12832</v>
      </c>
      <c r="B442" s="39" t="s">
        <v>14051</v>
      </c>
      <c r="C442" s="39" t="s">
        <v>12788</v>
      </c>
      <c r="D442" s="40" t="s">
        <v>14052</v>
      </c>
      <c r="E442" s="40" t="s">
        <v>12447</v>
      </c>
      <c r="F442" s="41" t="s">
        <v>381</v>
      </c>
      <c r="G442" s="40" t="s">
        <v>75</v>
      </c>
      <c r="H442" s="42">
        <v>3</v>
      </c>
      <c r="I442" s="40" t="s">
        <v>12346</v>
      </c>
      <c r="J442" s="40" t="s">
        <v>12346</v>
      </c>
      <c r="K442" s="42" t="s">
        <v>12346</v>
      </c>
      <c r="L442" s="40">
        <v>6.4223652176046711E-2</v>
      </c>
      <c r="M442" s="40">
        <v>1.6488763039772758</v>
      </c>
      <c r="N442" s="40">
        <v>13.561951766610791</v>
      </c>
      <c r="O442" s="40">
        <v>10.59411416278202</v>
      </c>
      <c r="P442" s="40">
        <v>4.0725465368292912</v>
      </c>
      <c r="Q442" s="153">
        <v>14.653661473088221</v>
      </c>
      <c r="R442" s="153">
        <v>5.9911857789043621</v>
      </c>
      <c r="S442" s="40">
        <v>11.400384035739219</v>
      </c>
      <c r="T442" s="40">
        <v>-6.197144015712408</v>
      </c>
      <c r="U442" s="40">
        <v>-18.435147816851494</v>
      </c>
      <c r="V442" s="40">
        <v>6.5688489867557696</v>
      </c>
      <c r="W442" s="40">
        <v>7.5956093549478467</v>
      </c>
      <c r="X442" s="40">
        <v>0.79138019999999998</v>
      </c>
      <c r="Y442" s="40">
        <v>0.10109990000000001</v>
      </c>
      <c r="Z442" s="142">
        <v>41017</v>
      </c>
      <c r="AA442" s="40">
        <v>896.80713464999997</v>
      </c>
      <c r="AB442" s="40" t="s">
        <v>12447</v>
      </c>
      <c r="AC442" s="40" t="s">
        <v>13169</v>
      </c>
      <c r="AD442" s="42" t="s">
        <v>8237</v>
      </c>
      <c r="AE442" s="42" t="s">
        <v>13170</v>
      </c>
      <c r="AF442" s="42" t="s">
        <v>13175</v>
      </c>
      <c r="AG442" s="42" t="s">
        <v>13172</v>
      </c>
      <c r="AH442" s="42" t="s">
        <v>13172</v>
      </c>
    </row>
    <row r="443" spans="1:34" s="133" customFormat="1" ht="28.5">
      <c r="A443" s="33" t="s">
        <v>12832</v>
      </c>
      <c r="B443" s="32" t="s">
        <v>14053</v>
      </c>
      <c r="C443" s="33" t="s">
        <v>12789</v>
      </c>
      <c r="D443" s="33" t="s">
        <v>14054</v>
      </c>
      <c r="E443" s="33" t="s">
        <v>12448</v>
      </c>
      <c r="F443" s="35" t="s">
        <v>381</v>
      </c>
      <c r="G443" s="36" t="s">
        <v>75</v>
      </c>
      <c r="H443" s="117">
        <v>3</v>
      </c>
      <c r="I443" s="36" t="s">
        <v>12346</v>
      </c>
      <c r="J443" s="36" t="s">
        <v>12346</v>
      </c>
      <c r="K443" s="36" t="s">
        <v>12346</v>
      </c>
      <c r="L443" s="33">
        <v>6.4014849699189399E-2</v>
      </c>
      <c r="M443" s="151">
        <v>1.6256608733166145</v>
      </c>
      <c r="N443" s="151">
        <v>13.494926463343271</v>
      </c>
      <c r="O443" s="151">
        <v>10.624921600313186</v>
      </c>
      <c r="P443" s="151">
        <v>4.2684628187835028</v>
      </c>
      <c r="Q443" s="152">
        <v>14.775695562163849</v>
      </c>
      <c r="R443" s="152">
        <v>5.3375863627905362</v>
      </c>
      <c r="S443" s="33">
        <v>11.509459735877448</v>
      </c>
      <c r="T443" s="33">
        <v>-6.4403656527141866</v>
      </c>
      <c r="U443" s="33">
        <v>-17.642126689484293</v>
      </c>
      <c r="V443" s="32">
        <v>6.6005918062363831</v>
      </c>
      <c r="W443" s="32">
        <v>7.576393545938358</v>
      </c>
      <c r="X443" s="33">
        <v>0.9080878</v>
      </c>
      <c r="Y443" s="33">
        <v>0.21757409999999999</v>
      </c>
      <c r="Z443" s="141">
        <v>41339</v>
      </c>
      <c r="AA443" s="33">
        <v>896.80713464999997</v>
      </c>
      <c r="AB443" s="33" t="s">
        <v>12447</v>
      </c>
      <c r="AC443" s="33" t="s">
        <v>13169</v>
      </c>
      <c r="AD443" s="126" t="s">
        <v>8237</v>
      </c>
      <c r="AE443" s="126" t="s">
        <v>13170</v>
      </c>
      <c r="AF443" s="126" t="s">
        <v>13386</v>
      </c>
      <c r="AG443" s="33" t="s">
        <v>13172</v>
      </c>
      <c r="AH443" s="33" t="s">
        <v>13172</v>
      </c>
    </row>
    <row r="444" spans="1:34" s="133" customFormat="1" ht="28.5">
      <c r="A444" s="40" t="s">
        <v>12832</v>
      </c>
      <c r="B444" s="39" t="s">
        <v>14055</v>
      </c>
      <c r="C444" s="39" t="s">
        <v>12790</v>
      </c>
      <c r="D444" s="40" t="s">
        <v>14056</v>
      </c>
      <c r="E444" s="40" t="s">
        <v>12447</v>
      </c>
      <c r="F444" s="41" t="s">
        <v>117</v>
      </c>
      <c r="G444" s="40" t="s">
        <v>12433</v>
      </c>
      <c r="H444" s="42">
        <v>4</v>
      </c>
      <c r="I444" s="40" t="s">
        <v>12346</v>
      </c>
      <c r="J444" s="40" t="s">
        <v>12346</v>
      </c>
      <c r="K444" s="42" t="s">
        <v>12551</v>
      </c>
      <c r="L444" s="40" t="e">
        <v>#N/A</v>
      </c>
      <c r="M444" s="40">
        <v>3.9847714761725994</v>
      </c>
      <c r="N444" s="40">
        <v>43.167863131315201</v>
      </c>
      <c r="O444" s="40">
        <v>16.404538516046173</v>
      </c>
      <c r="P444" s="40">
        <v>-0.57631393988658575</v>
      </c>
      <c r="Q444" s="153">
        <v>34.739379940087247</v>
      </c>
      <c r="R444" s="153">
        <v>8.8742186582253968</v>
      </c>
      <c r="S444" s="40">
        <v>-11.166173928496359</v>
      </c>
      <c r="T444" s="40">
        <v>-26.108105930827918</v>
      </c>
      <c r="U444" s="40">
        <v>-49.962958214016062</v>
      </c>
      <c r="V444" s="40">
        <v>20.377077291719516</v>
      </c>
      <c r="W444" s="40">
        <v>24.576397919814504</v>
      </c>
      <c r="X444" s="40">
        <v>0.50515730000000003</v>
      </c>
      <c r="Y444" s="40">
        <v>-6.0387759999999999E-2</v>
      </c>
      <c r="Z444" s="142">
        <v>37343</v>
      </c>
      <c r="AA444" s="40">
        <v>2916.0561940699999</v>
      </c>
      <c r="AB444" s="40" t="s">
        <v>12447</v>
      </c>
      <c r="AC444" s="40" t="s">
        <v>13169</v>
      </c>
      <c r="AD444" s="42" t="s">
        <v>8237</v>
      </c>
      <c r="AE444" s="42" t="s">
        <v>13170</v>
      </c>
      <c r="AF444" s="42" t="s">
        <v>13175</v>
      </c>
      <c r="AG444" s="42" t="s">
        <v>13172</v>
      </c>
      <c r="AH444" s="42" t="s">
        <v>13172</v>
      </c>
    </row>
    <row r="445" spans="1:34" s="133" customFormat="1" ht="28.5">
      <c r="A445" s="33" t="s">
        <v>12832</v>
      </c>
      <c r="B445" s="32" t="s">
        <v>14057</v>
      </c>
      <c r="C445" s="33" t="s">
        <v>12794</v>
      </c>
      <c r="D445" s="33" t="s">
        <v>14058</v>
      </c>
      <c r="E445" s="33" t="s">
        <v>12447</v>
      </c>
      <c r="F445" s="35" t="s">
        <v>117</v>
      </c>
      <c r="G445" s="36" t="s">
        <v>66</v>
      </c>
      <c r="H445" s="117">
        <v>4</v>
      </c>
      <c r="I445" s="36" t="s">
        <v>12346</v>
      </c>
      <c r="J445" s="36" t="s">
        <v>12346</v>
      </c>
      <c r="K445" s="36" t="s">
        <v>12346</v>
      </c>
      <c r="L445" s="33" t="e">
        <v>#N/A</v>
      </c>
      <c r="M445" s="174">
        <v>-0.67424094444266114</v>
      </c>
      <c r="N445" s="174">
        <v>-12.021993547580079</v>
      </c>
      <c r="O445" s="174">
        <v>6.5481838991507724</v>
      </c>
      <c r="P445" s="174">
        <v>3.8111003188024961</v>
      </c>
      <c r="Q445" s="175">
        <v>-2.0559915340355728</v>
      </c>
      <c r="R445" s="175">
        <v>16.757506699157187</v>
      </c>
      <c r="S445" s="33">
        <v>20.127437716840845</v>
      </c>
      <c r="T445" s="33">
        <v>-24.029682249407724</v>
      </c>
      <c r="U445" s="33">
        <v>-24.029682249407692</v>
      </c>
      <c r="V445" s="32">
        <v>15.781107032671535</v>
      </c>
      <c r="W445" s="32">
        <v>15.147203314247063</v>
      </c>
      <c r="X445" s="33">
        <v>0.24406939999999999</v>
      </c>
      <c r="Y445" s="33">
        <v>0.1984486</v>
      </c>
      <c r="Z445" s="141">
        <v>39031</v>
      </c>
      <c r="AA445" s="33">
        <v>290.67740455000001</v>
      </c>
      <c r="AB445" s="33" t="s">
        <v>12447</v>
      </c>
      <c r="AC445" s="33" t="s">
        <v>13223</v>
      </c>
      <c r="AD445" s="126" t="s">
        <v>8237</v>
      </c>
      <c r="AE445" s="126" t="s">
        <v>13170</v>
      </c>
      <c r="AF445" s="126" t="s">
        <v>13175</v>
      </c>
      <c r="AG445" s="33" t="s">
        <v>13172</v>
      </c>
      <c r="AH445" s="33" t="s">
        <v>13172</v>
      </c>
    </row>
    <row r="446" spans="1:34" s="133" customFormat="1" ht="28.5">
      <c r="A446" s="40" t="s">
        <v>12832</v>
      </c>
      <c r="B446" s="39" t="s">
        <v>14059</v>
      </c>
      <c r="C446" s="39" t="s">
        <v>12795</v>
      </c>
      <c r="D446" s="40" t="s">
        <v>14060</v>
      </c>
      <c r="E446" s="40" t="s">
        <v>12447</v>
      </c>
      <c r="F446" s="41" t="s">
        <v>117</v>
      </c>
      <c r="G446" s="40" t="s">
        <v>57</v>
      </c>
      <c r="H446" s="42">
        <v>5</v>
      </c>
      <c r="I446" s="40" t="s">
        <v>12346</v>
      </c>
      <c r="J446" s="40" t="s">
        <v>12346</v>
      </c>
      <c r="K446" s="42" t="s">
        <v>12346</v>
      </c>
      <c r="L446" s="40" t="e">
        <v>#N/A</v>
      </c>
      <c r="M446" s="40">
        <v>-3.8983929497148573</v>
      </c>
      <c r="N446" s="40">
        <v>32.45947444757298</v>
      </c>
      <c r="O446" s="40">
        <v>12.204732878100998</v>
      </c>
      <c r="P446" s="40">
        <v>7.4936528998371221</v>
      </c>
      <c r="Q446" s="153">
        <v>45.710435654561408</v>
      </c>
      <c r="R446" s="153">
        <v>-24.386231535226845</v>
      </c>
      <c r="S446" s="40">
        <v>28.202825263846698</v>
      </c>
      <c r="T446" s="40">
        <v>-25.692264667171205</v>
      </c>
      <c r="U446" s="40">
        <v>-27.756442008965831</v>
      </c>
      <c r="V446" s="40">
        <v>20.910483314801169</v>
      </c>
      <c r="W446" s="40">
        <v>22.004228865463318</v>
      </c>
      <c r="X446" s="40">
        <v>0.62851520000000005</v>
      </c>
      <c r="Y446" s="40">
        <v>0.38230429999999999</v>
      </c>
      <c r="Z446" s="142">
        <v>36542</v>
      </c>
      <c r="AA446" s="40">
        <v>516.55192323000006</v>
      </c>
      <c r="AB446" s="40" t="s">
        <v>12447</v>
      </c>
      <c r="AC446" s="40" t="s">
        <v>13169</v>
      </c>
      <c r="AD446" s="42" t="s">
        <v>8237</v>
      </c>
      <c r="AE446" s="42" t="s">
        <v>13170</v>
      </c>
      <c r="AF446" s="42" t="s">
        <v>13175</v>
      </c>
      <c r="AG446" s="42" t="s">
        <v>13172</v>
      </c>
      <c r="AH446" s="42" t="s">
        <v>13172</v>
      </c>
    </row>
    <row r="447" spans="1:34" s="133" customFormat="1" ht="28.5">
      <c r="A447" s="33" t="s">
        <v>12832</v>
      </c>
      <c r="B447" s="32" t="s">
        <v>14061</v>
      </c>
      <c r="C447" s="33" t="s">
        <v>12796</v>
      </c>
      <c r="D447" s="33" t="s">
        <v>14062</v>
      </c>
      <c r="E447" s="33" t="s">
        <v>12447</v>
      </c>
      <c r="F447" s="35" t="s">
        <v>117</v>
      </c>
      <c r="G447" s="36" t="s">
        <v>12411</v>
      </c>
      <c r="H447" s="117">
        <v>2</v>
      </c>
      <c r="I447" s="36" t="s">
        <v>12346</v>
      </c>
      <c r="J447" s="36" t="s">
        <v>12346</v>
      </c>
      <c r="K447" s="36" t="s">
        <v>12346</v>
      </c>
      <c r="L447" s="33" t="e">
        <v>#N/A</v>
      </c>
      <c r="M447" s="151">
        <v>4.8952326679652103</v>
      </c>
      <c r="N447" s="151">
        <v>35.64374540003066</v>
      </c>
      <c r="O447" s="151">
        <v>21.705947637855605</v>
      </c>
      <c r="P447" s="151">
        <v>10.847643872191458</v>
      </c>
      <c r="Q447" s="152">
        <v>31.659920223760007</v>
      </c>
      <c r="R447" s="152">
        <v>10.825046890350997</v>
      </c>
      <c r="S447" s="33">
        <v>13.249333001138153</v>
      </c>
      <c r="T447" s="33">
        <v>-13.999586947542353</v>
      </c>
      <c r="U447" s="33">
        <v>-24.412707297036285</v>
      </c>
      <c r="V447" s="32">
        <v>12.613194866870368</v>
      </c>
      <c r="W447" s="32">
        <v>13.941164642709907</v>
      </c>
      <c r="X447" s="33">
        <v>1.2732540000000001</v>
      </c>
      <c r="Y447" s="33">
        <v>0.57501230000000003</v>
      </c>
      <c r="Z447" s="141">
        <v>38289</v>
      </c>
      <c r="AA447" s="33">
        <v>925.97612329999993</v>
      </c>
      <c r="AB447" s="33" t="s">
        <v>12447</v>
      </c>
      <c r="AC447" s="33" t="s">
        <v>13169</v>
      </c>
      <c r="AD447" s="126" t="s">
        <v>8237</v>
      </c>
      <c r="AE447" s="126" t="s">
        <v>13170</v>
      </c>
      <c r="AF447" s="126" t="s">
        <v>13175</v>
      </c>
      <c r="AG447" s="33" t="s">
        <v>13172</v>
      </c>
      <c r="AH447" s="33" t="s">
        <v>13172</v>
      </c>
    </row>
    <row r="448" spans="1:34" s="133" customFormat="1" ht="28.5">
      <c r="A448" s="40" t="s">
        <v>12832</v>
      </c>
      <c r="B448" s="39" t="s">
        <v>14063</v>
      </c>
      <c r="C448" s="39" t="s">
        <v>12797</v>
      </c>
      <c r="D448" s="40" t="s">
        <v>14064</v>
      </c>
      <c r="E448" s="40" t="s">
        <v>12447</v>
      </c>
      <c r="F448" s="41" t="s">
        <v>422</v>
      </c>
      <c r="G448" s="40" t="s">
        <v>13129</v>
      </c>
      <c r="H448" s="42">
        <v>3</v>
      </c>
      <c r="I448" s="40" t="s">
        <v>12551</v>
      </c>
      <c r="J448" s="40" t="s">
        <v>12551</v>
      </c>
      <c r="K448" s="42" t="s">
        <v>12346</v>
      </c>
      <c r="L448" s="40" t="e">
        <v>#N/A</v>
      </c>
      <c r="M448" s="40">
        <v>0.38129500183032849</v>
      </c>
      <c r="N448" s="40">
        <v>5.951122841157952</v>
      </c>
      <c r="O448" s="40">
        <v>6.8647269722139193</v>
      </c>
      <c r="P448" s="40">
        <v>2.4584120180677571</v>
      </c>
      <c r="Q448" s="153">
        <v>8.5745899323952379</v>
      </c>
      <c r="R448" s="153">
        <v>5.1391193869058549</v>
      </c>
      <c r="S448" s="40">
        <v>6.8660752751620979</v>
      </c>
      <c r="T448" s="40">
        <v>-2.9865886891116911</v>
      </c>
      <c r="U448" s="40">
        <v>-8.8843955559318228</v>
      </c>
      <c r="V448" s="40">
        <v>3.6517313721945479</v>
      </c>
      <c r="W448" s="40">
        <v>3.5392469957802506</v>
      </c>
      <c r="X448" s="40">
        <v>0.49949490000000002</v>
      </c>
      <c r="Y448" s="40">
        <v>-0.30131039999999998</v>
      </c>
      <c r="Z448" s="142">
        <v>38260</v>
      </c>
      <c r="AA448" s="40">
        <v>576.09899338000002</v>
      </c>
      <c r="AB448" s="40" t="s">
        <v>12447</v>
      </c>
      <c r="AC448" s="40" t="s">
        <v>13169</v>
      </c>
      <c r="AD448" s="42" t="s">
        <v>8237</v>
      </c>
      <c r="AE448" s="42" t="s">
        <v>13170</v>
      </c>
      <c r="AF448" s="42" t="s">
        <v>13175</v>
      </c>
      <c r="AG448" s="42" t="s">
        <v>13172</v>
      </c>
      <c r="AH448" s="42" t="s">
        <v>13172</v>
      </c>
    </row>
    <row r="449" spans="1:34" s="133" customFormat="1" ht="28.5">
      <c r="A449" s="33" t="s">
        <v>12832</v>
      </c>
      <c r="B449" s="32" t="s">
        <v>14065</v>
      </c>
      <c r="C449" s="33" t="s">
        <v>12798</v>
      </c>
      <c r="D449" s="33" t="s">
        <v>14066</v>
      </c>
      <c r="E449" s="33" t="s">
        <v>12447</v>
      </c>
      <c r="F449" s="35" t="s">
        <v>117</v>
      </c>
      <c r="G449" s="36" t="s">
        <v>53</v>
      </c>
      <c r="H449" s="117">
        <v>4</v>
      </c>
      <c r="I449" s="36" t="s">
        <v>12346</v>
      </c>
      <c r="J449" s="36" t="s">
        <v>12346</v>
      </c>
      <c r="K449" s="36" t="s">
        <v>12551</v>
      </c>
      <c r="L449" s="33" t="e">
        <v>#N/A</v>
      </c>
      <c r="M449" s="174">
        <v>19.92810418021822</v>
      </c>
      <c r="N449" s="174">
        <v>158.66424747326295</v>
      </c>
      <c r="O449" s="174">
        <v>45.035846783088914</v>
      </c>
      <c r="P449" s="174">
        <v>21.394378763846468</v>
      </c>
      <c r="Q449" s="175">
        <v>37.082405916322081</v>
      </c>
      <c r="R449" s="175">
        <v>13.26402734263732</v>
      </c>
      <c r="S449" s="33">
        <v>24.529855772418287</v>
      </c>
      <c r="T449" s="33">
        <v>-30.739813591730815</v>
      </c>
      <c r="U449" s="33">
        <v>-40.910113038747411</v>
      </c>
      <c r="V449" s="32">
        <v>30.8655456283056</v>
      </c>
      <c r="W449" s="32">
        <v>28.407442131622219</v>
      </c>
      <c r="X449" s="33">
        <v>1.3516360000000001</v>
      </c>
      <c r="Y449" s="33">
        <v>0.62428439999999996</v>
      </c>
      <c r="Z449" s="141">
        <v>39465</v>
      </c>
      <c r="AA449" s="33">
        <v>457.36702764999995</v>
      </c>
      <c r="AB449" s="33" t="s">
        <v>12447</v>
      </c>
      <c r="AC449" s="33" t="s">
        <v>13169</v>
      </c>
      <c r="AD449" s="126" t="s">
        <v>8237</v>
      </c>
      <c r="AE449" s="126" t="s">
        <v>13170</v>
      </c>
      <c r="AF449" s="126" t="s">
        <v>13175</v>
      </c>
      <c r="AG449" s="33" t="s">
        <v>13172</v>
      </c>
      <c r="AH449" s="33" t="s">
        <v>13172</v>
      </c>
    </row>
    <row r="450" spans="1:34" s="133" customFormat="1" ht="28.5">
      <c r="A450" s="40" t="s">
        <v>12832</v>
      </c>
      <c r="B450" s="39" t="s">
        <v>14067</v>
      </c>
      <c r="C450" s="39" t="s">
        <v>12799</v>
      </c>
      <c r="D450" s="40" t="s">
        <v>14068</v>
      </c>
      <c r="E450" s="40" t="s">
        <v>12447</v>
      </c>
      <c r="F450" s="41" t="s">
        <v>117</v>
      </c>
      <c r="G450" s="40" t="s">
        <v>13110</v>
      </c>
      <c r="H450" s="42">
        <v>4</v>
      </c>
      <c r="I450" s="40" t="s">
        <v>12346</v>
      </c>
      <c r="J450" s="40" t="s">
        <v>12346</v>
      </c>
      <c r="K450" s="42" t="s">
        <v>12346</v>
      </c>
      <c r="L450" s="40" t="e">
        <v>#N/A</v>
      </c>
      <c r="M450" s="40">
        <v>4.9382848765651799</v>
      </c>
      <c r="N450" s="40">
        <v>30.888119335254682</v>
      </c>
      <c r="O450" s="40">
        <v>13.241701049217891</v>
      </c>
      <c r="P450" s="40">
        <v>5.2502904765445058</v>
      </c>
      <c r="Q450" s="153">
        <v>3.2336063968197104</v>
      </c>
      <c r="R450" s="153">
        <v>11.255924088565994</v>
      </c>
      <c r="S450" s="40">
        <v>10.471127380261125</v>
      </c>
      <c r="T450" s="40">
        <v>-26.67297561420461</v>
      </c>
      <c r="U450" s="40">
        <v>-26.672975614204642</v>
      </c>
      <c r="V450" s="40">
        <v>17.830286215867474</v>
      </c>
      <c r="W450" s="40">
        <v>17.501583396973615</v>
      </c>
      <c r="X450" s="40">
        <v>0.47759400000000002</v>
      </c>
      <c r="Y450" s="40">
        <v>0.13981479999999999</v>
      </c>
      <c r="Z450" s="142">
        <v>38331</v>
      </c>
      <c r="AA450" s="40">
        <v>966.43190473000004</v>
      </c>
      <c r="AB450" s="40" t="s">
        <v>12447</v>
      </c>
      <c r="AC450" s="40" t="s">
        <v>13169</v>
      </c>
      <c r="AD450" s="42" t="s">
        <v>8237</v>
      </c>
      <c r="AE450" s="42" t="s">
        <v>13170</v>
      </c>
      <c r="AF450" s="42" t="s">
        <v>13175</v>
      </c>
      <c r="AG450" s="42" t="s">
        <v>13172</v>
      </c>
      <c r="AH450" s="42" t="s">
        <v>13172</v>
      </c>
    </row>
    <row r="451" spans="1:34" s="133" customFormat="1" ht="42.75">
      <c r="A451" s="33" t="s">
        <v>12832</v>
      </c>
      <c r="B451" s="32" t="s">
        <v>14069</v>
      </c>
      <c r="C451" s="33" t="s">
        <v>12800</v>
      </c>
      <c r="D451" s="33" t="s">
        <v>14070</v>
      </c>
      <c r="E451" s="33" t="s">
        <v>12447</v>
      </c>
      <c r="F451" s="35" t="s">
        <v>117</v>
      </c>
      <c r="G451" s="36" t="s">
        <v>13110</v>
      </c>
      <c r="H451" s="117">
        <v>5</v>
      </c>
      <c r="I451" s="36" t="s">
        <v>12346</v>
      </c>
      <c r="J451" s="36" t="s">
        <v>12346</v>
      </c>
      <c r="K451" s="36" t="s">
        <v>12346</v>
      </c>
      <c r="L451" s="33" t="e">
        <v>#N/A</v>
      </c>
      <c r="M451" s="151">
        <v>3.7878919423307789</v>
      </c>
      <c r="N451" s="151">
        <v>20.389955557501672</v>
      </c>
      <c r="O451" s="151">
        <v>12.775751996134055</v>
      </c>
      <c r="P451" s="151">
        <v>4.4125030843284785</v>
      </c>
      <c r="Q451" s="152">
        <v>7.8321473381506079</v>
      </c>
      <c r="R451" s="152">
        <v>14.265822778759429</v>
      </c>
      <c r="S451" s="33">
        <v>15.741147505108666</v>
      </c>
      <c r="T451" s="33">
        <v>-24.355980059289596</v>
      </c>
      <c r="U451" s="33">
        <v>-27.617999110081627</v>
      </c>
      <c r="V451" s="32">
        <v>19.162110097044145</v>
      </c>
      <c r="W451" s="32">
        <v>18.506940536746992</v>
      </c>
      <c r="X451" s="33">
        <v>0.4684101</v>
      </c>
      <c r="Y451" s="33">
        <v>9.7492380000000003E-2</v>
      </c>
      <c r="Z451" s="141">
        <v>36542</v>
      </c>
      <c r="AA451" s="33">
        <v>387.49701075999997</v>
      </c>
      <c r="AB451" s="33" t="s">
        <v>12447</v>
      </c>
      <c r="AC451" s="33" t="s">
        <v>13169</v>
      </c>
      <c r="AD451" s="126" t="s">
        <v>8237</v>
      </c>
      <c r="AE451" s="126" t="s">
        <v>13170</v>
      </c>
      <c r="AF451" s="126" t="s">
        <v>13175</v>
      </c>
      <c r="AG451" s="33" t="s">
        <v>13172</v>
      </c>
      <c r="AH451" s="33" t="s">
        <v>13172</v>
      </c>
    </row>
    <row r="452" spans="1:34" s="133" customFormat="1" ht="28.5">
      <c r="A452" s="40" t="s">
        <v>12440</v>
      </c>
      <c r="B452" s="39" t="s">
        <v>14071</v>
      </c>
      <c r="C452" s="39" t="s">
        <v>12802</v>
      </c>
      <c r="D452" s="40" t="s">
        <v>14072</v>
      </c>
      <c r="E452" s="40" t="s">
        <v>12447</v>
      </c>
      <c r="F452" s="41" t="s">
        <v>117</v>
      </c>
      <c r="G452" s="40" t="s">
        <v>57</v>
      </c>
      <c r="H452" s="42">
        <v>4</v>
      </c>
      <c r="I452" s="40" t="s">
        <v>12346</v>
      </c>
      <c r="J452" s="40" t="s">
        <v>12346</v>
      </c>
      <c r="K452" s="42" t="s">
        <v>12346</v>
      </c>
      <c r="L452" s="40">
        <v>2.9383717289498214E-2</v>
      </c>
      <c r="M452" s="40">
        <v>-3.2392638036809918</v>
      </c>
      <c r="N452" s="40">
        <v>31.140456752469191</v>
      </c>
      <c r="O452" s="40">
        <v>13.228882704077073</v>
      </c>
      <c r="P452" s="40">
        <v>4.5162898933398976</v>
      </c>
      <c r="Q452" s="153">
        <v>52.691035962324761</v>
      </c>
      <c r="R452" s="153">
        <v>-24.21151245062233</v>
      </c>
      <c r="S452" s="40">
        <v>31.627945974197868</v>
      </c>
      <c r="T452" s="40">
        <v>-25.823094038477144</v>
      </c>
      <c r="U452" s="40">
        <v>-35.561556960649511</v>
      </c>
      <c r="V452" s="40">
        <v>22.597927856452536</v>
      </c>
      <c r="W452" s="40">
        <v>23.993447285012881</v>
      </c>
      <c r="X452" s="40">
        <v>0.64446420000000004</v>
      </c>
      <c r="Y452" s="40">
        <v>0.26395429999999998</v>
      </c>
      <c r="Z452" s="142">
        <v>34404</v>
      </c>
      <c r="AA452" s="40">
        <v>390.49625237999999</v>
      </c>
      <c r="AB452" s="40" t="s">
        <v>12447</v>
      </c>
      <c r="AC452" s="40" t="s">
        <v>13169</v>
      </c>
      <c r="AD452" s="42" t="s">
        <v>8237</v>
      </c>
      <c r="AE452" s="42" t="s">
        <v>13170</v>
      </c>
      <c r="AF452" s="42" t="s">
        <v>13175</v>
      </c>
      <c r="AG452" s="42" t="s">
        <v>13172</v>
      </c>
      <c r="AH452" s="42" t="s">
        <v>13172</v>
      </c>
    </row>
    <row r="453" spans="1:34" s="133" customFormat="1" ht="28.5">
      <c r="A453" s="33" t="s">
        <v>12554</v>
      </c>
      <c r="B453" s="32" t="s">
        <v>14073</v>
      </c>
      <c r="C453" s="33" t="s">
        <v>12803</v>
      </c>
      <c r="D453" s="33" t="s">
        <v>14074</v>
      </c>
      <c r="E453" s="33" t="s">
        <v>12447</v>
      </c>
      <c r="F453" s="35" t="s">
        <v>117</v>
      </c>
      <c r="G453" s="36" t="s">
        <v>58</v>
      </c>
      <c r="H453" s="117">
        <v>4</v>
      </c>
      <c r="I453" s="36" t="s">
        <v>12346</v>
      </c>
      <c r="J453" s="36" t="s">
        <v>12346</v>
      </c>
      <c r="K453" s="36" t="s">
        <v>12346</v>
      </c>
      <c r="L453" s="33">
        <v>4.3949541914149286E-3</v>
      </c>
      <c r="M453" s="151">
        <v>5.1244269810085008</v>
      </c>
      <c r="N453" s="151">
        <v>54.223783779009807</v>
      </c>
      <c r="O453" s="151">
        <v>22.642180305101412</v>
      </c>
      <c r="P453" s="151">
        <v>4.3978477988587228</v>
      </c>
      <c r="Q453" s="152">
        <v>36.85492593144599</v>
      </c>
      <c r="R453" s="152">
        <v>1.8545632151612201</v>
      </c>
      <c r="S453" s="33">
        <v>5.9326710816778094</v>
      </c>
      <c r="T453" s="33">
        <v>-20.116822429906456</v>
      </c>
      <c r="U453" s="33">
        <v>-42.204201990416465</v>
      </c>
      <c r="V453" s="32">
        <v>18.925790452921095</v>
      </c>
      <c r="W453" s="32">
        <v>20.00675189148534</v>
      </c>
      <c r="X453" s="33">
        <v>0.84704539999999995</v>
      </c>
      <c r="Y453" s="33">
        <v>0.1037995</v>
      </c>
      <c r="Z453" s="141">
        <v>34610</v>
      </c>
      <c r="AA453" s="33">
        <v>1156.5022990099999</v>
      </c>
      <c r="AB453" s="33" t="s">
        <v>12447</v>
      </c>
      <c r="AC453" s="33" t="s">
        <v>13169</v>
      </c>
      <c r="AD453" s="126" t="s">
        <v>8237</v>
      </c>
      <c r="AE453" s="126" t="s">
        <v>13170</v>
      </c>
      <c r="AF453" s="126" t="s">
        <v>13175</v>
      </c>
      <c r="AG453" s="33" t="s">
        <v>13172</v>
      </c>
      <c r="AH453" s="33" t="s">
        <v>13172</v>
      </c>
    </row>
    <row r="454" spans="1:34" s="133" customFormat="1" ht="42.75">
      <c r="A454" s="40" t="s">
        <v>12554</v>
      </c>
      <c r="B454" s="39" t="s">
        <v>14075</v>
      </c>
      <c r="C454" s="39" t="s">
        <v>12804</v>
      </c>
      <c r="D454" s="40" t="s">
        <v>14076</v>
      </c>
      <c r="E454" s="40" t="s">
        <v>12447</v>
      </c>
      <c r="F454" s="41" t="s">
        <v>117</v>
      </c>
      <c r="G454" s="40" t="s">
        <v>58</v>
      </c>
      <c r="H454" s="42">
        <v>5</v>
      </c>
      <c r="I454" s="40" t="s">
        <v>12346</v>
      </c>
      <c r="J454" s="40" t="s">
        <v>12346</v>
      </c>
      <c r="K454" s="42" t="s">
        <v>12346</v>
      </c>
      <c r="L454" s="40" t="e">
        <v>#N/A</v>
      </c>
      <c r="M454" s="40">
        <v>11.335012594458526</v>
      </c>
      <c r="N454" s="40">
        <v>50.493701055498754</v>
      </c>
      <c r="O454" s="40">
        <v>17.882279297784855</v>
      </c>
      <c r="P454" s="40">
        <v>3.6293058038330051</v>
      </c>
      <c r="Q454" s="153">
        <v>30.218978102189698</v>
      </c>
      <c r="R454" s="153">
        <v>4.071537290715499</v>
      </c>
      <c r="S454" s="40">
        <v>-2.7056672760510936</v>
      </c>
      <c r="T454" s="40">
        <v>-18.940609951845921</v>
      </c>
      <c r="U454" s="40">
        <v>-38.803556992724374</v>
      </c>
      <c r="V454" s="40">
        <v>18.364993619332164</v>
      </c>
      <c r="W454" s="40">
        <v>19.538204154244649</v>
      </c>
      <c r="X454" s="40">
        <v>0.56781879999999996</v>
      </c>
      <c r="Y454" s="40">
        <v>5.3398739999999997E-3</v>
      </c>
      <c r="Z454" s="142">
        <v>38985</v>
      </c>
      <c r="AA454" s="40">
        <v>3483.7177103899999</v>
      </c>
      <c r="AB454" s="40" t="s">
        <v>12447</v>
      </c>
      <c r="AC454" s="40" t="s">
        <v>13169</v>
      </c>
      <c r="AD454" s="42" t="s">
        <v>8237</v>
      </c>
      <c r="AE454" s="42" t="s">
        <v>13170</v>
      </c>
      <c r="AF454" s="42" t="s">
        <v>13175</v>
      </c>
      <c r="AG454" s="42" t="s">
        <v>13172</v>
      </c>
      <c r="AH454" s="42" t="s">
        <v>13172</v>
      </c>
    </row>
    <row r="455" spans="1:34" s="133" customFormat="1" ht="42.75">
      <c r="A455" s="33" t="s">
        <v>12833</v>
      </c>
      <c r="B455" s="32" t="s">
        <v>14077</v>
      </c>
      <c r="C455" s="33" t="s">
        <v>12805</v>
      </c>
      <c r="D455" s="33" t="s">
        <v>14078</v>
      </c>
      <c r="E455" s="33" t="s">
        <v>12453</v>
      </c>
      <c r="F455" s="35" t="s">
        <v>117</v>
      </c>
      <c r="G455" s="36" t="s">
        <v>13115</v>
      </c>
      <c r="H455" s="117">
        <v>5</v>
      </c>
      <c r="I455" s="36" t="s">
        <v>12346</v>
      </c>
      <c r="J455" s="36" t="s">
        <v>12346</v>
      </c>
      <c r="K455" s="36" t="s">
        <v>12346</v>
      </c>
      <c r="L455" s="33" t="e">
        <v>#N/A</v>
      </c>
      <c r="M455" s="151">
        <v>5.6751258164686069</v>
      </c>
      <c r="N455" s="151">
        <v>9.2549540573456213</v>
      </c>
      <c r="O455" s="151">
        <v>6.5592602969304137</v>
      </c>
      <c r="P455" s="151">
        <v>3.1662315676477037</v>
      </c>
      <c r="Q455" s="152">
        <v>-3.1818181818182523</v>
      </c>
      <c r="R455" s="152">
        <v>19.904648390941638</v>
      </c>
      <c r="S455" s="33">
        <v>18.591549295774957</v>
      </c>
      <c r="T455" s="33">
        <v>-28.056338028169026</v>
      </c>
      <c r="U455" s="33">
        <v>-30.616074220785993</v>
      </c>
      <c r="V455" s="32">
        <v>15.877536413179518</v>
      </c>
      <c r="W455" s="32">
        <v>16.491067843945707</v>
      </c>
      <c r="X455" s="33">
        <v>0.2192173</v>
      </c>
      <c r="Y455" s="33">
        <v>8.8752629999999999E-2</v>
      </c>
      <c r="Z455" s="141">
        <v>36770</v>
      </c>
      <c r="AA455" s="33">
        <v>860.64490545000001</v>
      </c>
      <c r="AB455" s="33" t="s">
        <v>12447</v>
      </c>
      <c r="AC455" s="33" t="s">
        <v>13169</v>
      </c>
      <c r="AD455" s="126" t="s">
        <v>8237</v>
      </c>
      <c r="AE455" s="126" t="s">
        <v>13170</v>
      </c>
      <c r="AF455" s="126" t="s">
        <v>13193</v>
      </c>
      <c r="AG455" s="33" t="s">
        <v>13172</v>
      </c>
      <c r="AH455" s="33" t="s">
        <v>13172</v>
      </c>
    </row>
    <row r="456" spans="1:34" s="133" customFormat="1" ht="42.75">
      <c r="A456" s="40" t="s">
        <v>12833</v>
      </c>
      <c r="B456" s="39" t="s">
        <v>14079</v>
      </c>
      <c r="C456" s="39" t="s">
        <v>12806</v>
      </c>
      <c r="D456" s="40" t="s">
        <v>14080</v>
      </c>
      <c r="E456" s="40" t="s">
        <v>12447</v>
      </c>
      <c r="F456" s="41" t="s">
        <v>117</v>
      </c>
      <c r="G456" s="40" t="s">
        <v>13115</v>
      </c>
      <c r="H456" s="42">
        <v>5</v>
      </c>
      <c r="I456" s="40" t="s">
        <v>12346</v>
      </c>
      <c r="J456" s="40" t="s">
        <v>12346</v>
      </c>
      <c r="K456" s="42" t="s">
        <v>12346</v>
      </c>
      <c r="L456" s="40" t="e">
        <v>#N/A</v>
      </c>
      <c r="M456" s="40">
        <v>5.22851919561238</v>
      </c>
      <c r="N456" s="40">
        <v>11.940879035394669</v>
      </c>
      <c r="O456" s="40">
        <v>9.5582160270173411</v>
      </c>
      <c r="P456" s="40">
        <v>2.1615244538526035</v>
      </c>
      <c r="Q456" s="153">
        <v>10.68819684736615</v>
      </c>
      <c r="R456" s="153">
        <v>13.205907906168534</v>
      </c>
      <c r="S456" s="40">
        <v>23.125659978880385</v>
      </c>
      <c r="T456" s="40">
        <v>-24.004305705059238</v>
      </c>
      <c r="U456" s="40">
        <v>-37.851662404092089</v>
      </c>
      <c r="V456" s="40">
        <v>16.38875727084044</v>
      </c>
      <c r="W456" s="40">
        <v>18.126643247695835</v>
      </c>
      <c r="X456" s="40">
        <v>0.24012500000000001</v>
      </c>
      <c r="Y456" s="40">
        <v>-2.2157429999999999E-2</v>
      </c>
      <c r="Z456" s="142">
        <v>41330</v>
      </c>
      <c r="AA456" s="40">
        <v>860.64490545000001</v>
      </c>
      <c r="AB456" s="40" t="s">
        <v>12447</v>
      </c>
      <c r="AC456" s="40" t="s">
        <v>13169</v>
      </c>
      <c r="AD456" s="42" t="s">
        <v>8237</v>
      </c>
      <c r="AE456" s="42" t="s">
        <v>13170</v>
      </c>
      <c r="AF456" s="42" t="s">
        <v>13175</v>
      </c>
      <c r="AG456" s="42" t="s">
        <v>13172</v>
      </c>
      <c r="AH456" s="42" t="s">
        <v>13172</v>
      </c>
    </row>
    <row r="457" spans="1:34" s="133" customFormat="1" ht="42.75">
      <c r="A457" s="33" t="s">
        <v>12440</v>
      </c>
      <c r="B457" s="32" t="s">
        <v>14081</v>
      </c>
      <c r="C457" s="33" t="s">
        <v>12808</v>
      </c>
      <c r="D457" s="33" t="s">
        <v>14082</v>
      </c>
      <c r="E457" s="33" t="s">
        <v>12447</v>
      </c>
      <c r="F457" s="35" t="s">
        <v>117</v>
      </c>
      <c r="G457" s="36" t="s">
        <v>12411</v>
      </c>
      <c r="H457" s="117">
        <v>3</v>
      </c>
      <c r="I457" s="36" t="s">
        <v>12346</v>
      </c>
      <c r="J457" s="36" t="s">
        <v>12346</v>
      </c>
      <c r="K457" s="36" t="s">
        <v>12346</v>
      </c>
      <c r="L457" s="33" t="e">
        <v>#N/A</v>
      </c>
      <c r="M457" s="151">
        <v>3.6287508722959272</v>
      </c>
      <c r="N457" s="151">
        <v>13.88036809815938</v>
      </c>
      <c r="O457" s="151">
        <v>15.869889601274956</v>
      </c>
      <c r="P457" s="151">
        <v>8.2765778051512751</v>
      </c>
      <c r="Q457" s="152">
        <v>24.911660777385315</v>
      </c>
      <c r="R457" s="152">
        <v>9.1346153846153513</v>
      </c>
      <c r="S457" s="33">
        <v>15.265486725663679</v>
      </c>
      <c r="T457" s="33">
        <v>-11.819389110225774</v>
      </c>
      <c r="U457" s="33">
        <v>-24.44770283479961</v>
      </c>
      <c r="V457" s="32">
        <v>12.298799137656289</v>
      </c>
      <c r="W457" s="32">
        <v>13.426155925996779</v>
      </c>
      <c r="X457" s="33">
        <v>0.84287330000000005</v>
      </c>
      <c r="Y457" s="33">
        <v>0.39215339999999999</v>
      </c>
      <c r="Z457" s="141">
        <v>44356</v>
      </c>
      <c r="AA457" s="33">
        <v>2893.5420613699998</v>
      </c>
      <c r="AB457" s="33" t="s">
        <v>12447</v>
      </c>
      <c r="AC457" s="33" t="s">
        <v>13169</v>
      </c>
      <c r="AD457" s="126" t="s">
        <v>8237</v>
      </c>
      <c r="AE457" s="126" t="s">
        <v>13170</v>
      </c>
      <c r="AF457" s="126" t="s">
        <v>13175</v>
      </c>
      <c r="AG457" s="33" t="s">
        <v>13172</v>
      </c>
      <c r="AH457" s="33" t="s">
        <v>13172</v>
      </c>
    </row>
    <row r="458" spans="1:34" s="133" customFormat="1" ht="42.75">
      <c r="A458" s="40" t="s">
        <v>12440</v>
      </c>
      <c r="B458" s="39" t="s">
        <v>14083</v>
      </c>
      <c r="C458" s="39" t="s">
        <v>12809</v>
      </c>
      <c r="D458" s="40" t="s">
        <v>14084</v>
      </c>
      <c r="E458" s="40" t="s">
        <v>12447</v>
      </c>
      <c r="F458" s="41" t="s">
        <v>117</v>
      </c>
      <c r="G458" s="40" t="s">
        <v>12411</v>
      </c>
      <c r="H458" s="42">
        <v>3</v>
      </c>
      <c r="I458" s="40" t="s">
        <v>12346</v>
      </c>
      <c r="J458" s="40" t="s">
        <v>12346</v>
      </c>
      <c r="K458" s="42" t="s">
        <v>12346</v>
      </c>
      <c r="L458" s="40">
        <v>8.2910305443610846E-2</v>
      </c>
      <c r="M458" s="40">
        <v>3.6187754305620157</v>
      </c>
      <c r="N458" s="40">
        <v>13.816976436012652</v>
      </c>
      <c r="O458" s="40">
        <v>15.841151872075931</v>
      </c>
      <c r="P458" s="40">
        <v>9.2902095278866614</v>
      </c>
      <c r="Q458" s="153">
        <v>24.97253558461907</v>
      </c>
      <c r="R458" s="153">
        <v>9.1073219094964575</v>
      </c>
      <c r="S458" s="40">
        <v>15.320206839404538</v>
      </c>
      <c r="T458" s="40">
        <v>-11.841105313092982</v>
      </c>
      <c r="U458" s="40">
        <v>-24.420844623843564</v>
      </c>
      <c r="V458" s="40">
        <v>12.281552268140059</v>
      </c>
      <c r="W458" s="40">
        <v>13.590081914066717</v>
      </c>
      <c r="X458" s="40">
        <v>0.84344920000000001</v>
      </c>
      <c r="Y458" s="40">
        <v>0.45774049999999999</v>
      </c>
      <c r="Z458" s="142">
        <v>44510</v>
      </c>
      <c r="AA458" s="40">
        <v>2893.5420613699998</v>
      </c>
      <c r="AB458" s="40" t="s">
        <v>12447</v>
      </c>
      <c r="AC458" s="40" t="s">
        <v>13169</v>
      </c>
      <c r="AD458" s="42" t="s">
        <v>8237</v>
      </c>
      <c r="AE458" s="42" t="s">
        <v>13170</v>
      </c>
      <c r="AF458" s="42" t="s">
        <v>13175</v>
      </c>
      <c r="AG458" s="42" t="s">
        <v>13172</v>
      </c>
      <c r="AH458" s="42" t="s">
        <v>13172</v>
      </c>
    </row>
    <row r="459" spans="1:34" s="133" customFormat="1" ht="42.75">
      <c r="A459" s="33" t="s">
        <v>12440</v>
      </c>
      <c r="B459" s="32" t="s">
        <v>14085</v>
      </c>
      <c r="C459" s="33" t="s">
        <v>12810</v>
      </c>
      <c r="D459" s="33" t="s">
        <v>14086</v>
      </c>
      <c r="E459" s="33" t="s">
        <v>12453</v>
      </c>
      <c r="F459" s="35" t="s">
        <v>117</v>
      </c>
      <c r="G459" s="36" t="s">
        <v>12411</v>
      </c>
      <c r="H459" s="117">
        <v>3</v>
      </c>
      <c r="I459" s="36" t="s">
        <v>12346</v>
      </c>
      <c r="J459" s="36" t="s">
        <v>12346</v>
      </c>
      <c r="K459" s="36" t="s">
        <v>12346</v>
      </c>
      <c r="L459" s="33">
        <v>3.4634720970117848E-2</v>
      </c>
      <c r="M459" s="174">
        <v>4.0883074407195297</v>
      </c>
      <c r="N459" s="174">
        <v>11.170980741050563</v>
      </c>
      <c r="O459" s="174">
        <v>12.690224034490916</v>
      </c>
      <c r="P459" s="174">
        <v>9.4444433308166875</v>
      </c>
      <c r="Q459" s="175">
        <v>9.2822423350670924</v>
      </c>
      <c r="R459" s="175">
        <v>15.439388478404581</v>
      </c>
      <c r="S459" s="33">
        <v>11.128703336906876</v>
      </c>
      <c r="T459" s="33">
        <v>-13.39434276206326</v>
      </c>
      <c r="U459" s="33">
        <v>-13.39434276206325</v>
      </c>
      <c r="V459" s="32">
        <v>9.3037655169897402</v>
      </c>
      <c r="W459" s="32">
        <v>9.8670550766650535</v>
      </c>
      <c r="X459" s="33">
        <v>1.0433889999999999</v>
      </c>
      <c r="Y459" s="33">
        <v>0.75896229999999998</v>
      </c>
      <c r="Z459" s="141">
        <v>36404</v>
      </c>
      <c r="AA459" s="33">
        <v>2893.5420613699998</v>
      </c>
      <c r="AB459" s="33" t="s">
        <v>12447</v>
      </c>
      <c r="AC459" s="33" t="s">
        <v>13169</v>
      </c>
      <c r="AD459" s="126" t="s">
        <v>8237</v>
      </c>
      <c r="AE459" s="126" t="s">
        <v>13170</v>
      </c>
      <c r="AF459" s="126" t="s">
        <v>13193</v>
      </c>
      <c r="AG459" s="33" t="s">
        <v>13172</v>
      </c>
      <c r="AH459" s="33" t="s">
        <v>13172</v>
      </c>
    </row>
    <row r="460" spans="1:34" s="133" customFormat="1" ht="28.5">
      <c r="A460" s="40" t="s">
        <v>12440</v>
      </c>
      <c r="B460" s="39" t="s">
        <v>14087</v>
      </c>
      <c r="C460" s="39" t="s">
        <v>12814</v>
      </c>
      <c r="D460" s="40" t="s">
        <v>14088</v>
      </c>
      <c r="E460" s="40" t="s">
        <v>12447</v>
      </c>
      <c r="F460" s="41" t="s">
        <v>117</v>
      </c>
      <c r="G460" s="40" t="s">
        <v>12549</v>
      </c>
      <c r="H460" s="42">
        <v>4</v>
      </c>
      <c r="I460" s="40" t="s">
        <v>12346</v>
      </c>
      <c r="J460" s="40" t="s">
        <v>12346</v>
      </c>
      <c r="K460" s="42" t="s">
        <v>12346</v>
      </c>
      <c r="L460" s="40">
        <v>1.6782720858067458E-2</v>
      </c>
      <c r="M460" s="40">
        <v>2.9880478087649154</v>
      </c>
      <c r="N460" s="40">
        <v>33.388453333359891</v>
      </c>
      <c r="O460" s="40">
        <v>2.8741364999642638</v>
      </c>
      <c r="P460" s="40">
        <v>-0.98985622233445092</v>
      </c>
      <c r="Q460" s="153">
        <v>2.1412119550316078</v>
      </c>
      <c r="R460" s="153">
        <v>-2.5342940959668159</v>
      </c>
      <c r="S460" s="40">
        <v>-13.374093635160211</v>
      </c>
      <c r="T460" s="40">
        <v>-29.320418419841086</v>
      </c>
      <c r="U460" s="40">
        <v>-39.296258878098989</v>
      </c>
      <c r="V460" s="40">
        <v>19.740532088767395</v>
      </c>
      <c r="W460" s="40">
        <v>18.849999327198315</v>
      </c>
      <c r="X460" s="40">
        <v>-6.5309880000000001E-2</v>
      </c>
      <c r="Y460" s="40">
        <v>-0.17969450000000001</v>
      </c>
      <c r="Z460" s="142">
        <v>33147</v>
      </c>
      <c r="AA460" s="40">
        <v>137.38869965000001</v>
      </c>
      <c r="AB460" s="40" t="s">
        <v>12447</v>
      </c>
      <c r="AC460" s="40" t="s">
        <v>13169</v>
      </c>
      <c r="AD460" s="42" t="s">
        <v>8237</v>
      </c>
      <c r="AE460" s="42" t="s">
        <v>13170</v>
      </c>
      <c r="AF460" s="42" t="s">
        <v>13175</v>
      </c>
      <c r="AG460" s="42" t="s">
        <v>13172</v>
      </c>
      <c r="AH460" s="42" t="s">
        <v>13172</v>
      </c>
    </row>
    <row r="461" spans="1:34" s="133" customFormat="1" ht="28.5">
      <c r="A461" s="33" t="s">
        <v>12440</v>
      </c>
      <c r="B461" s="32" t="s">
        <v>14089</v>
      </c>
      <c r="C461" s="33" t="s">
        <v>12816</v>
      </c>
      <c r="D461" s="33" t="s">
        <v>14090</v>
      </c>
      <c r="E461" s="33" t="s">
        <v>12447</v>
      </c>
      <c r="F461" s="35" t="s">
        <v>422</v>
      </c>
      <c r="G461" s="36" t="s">
        <v>13141</v>
      </c>
      <c r="H461" s="117">
        <v>3</v>
      </c>
      <c r="I461" s="36" t="s">
        <v>12346</v>
      </c>
      <c r="J461" s="36" t="s">
        <v>12346</v>
      </c>
      <c r="K461" s="36" t="s">
        <v>12346</v>
      </c>
      <c r="L461" s="33" t="e">
        <v>#N/A</v>
      </c>
      <c r="M461" s="174">
        <v>5.5096418732780705E-2</v>
      </c>
      <c r="N461" s="174">
        <v>3.5938391329147557</v>
      </c>
      <c r="O461" s="174">
        <v>3.3274445503405969</v>
      </c>
      <c r="P461" s="174">
        <v>-0.4023607772066673</v>
      </c>
      <c r="Q461" s="175">
        <v>6.6666666666666652</v>
      </c>
      <c r="R461" s="175">
        <v>0.23419203747079287</v>
      </c>
      <c r="S461" s="33">
        <v>5.9839605181987388</v>
      </c>
      <c r="T461" s="33">
        <v>-5.9388122375524821</v>
      </c>
      <c r="U461" s="33">
        <v>-18.763102725366831</v>
      </c>
      <c r="V461" s="32">
        <v>5.7025794261926981</v>
      </c>
      <c r="W461" s="32">
        <v>6.525395638424154</v>
      </c>
      <c r="X461" s="33">
        <v>-0.344698</v>
      </c>
      <c r="Y461" s="33">
        <v>-0.54951450000000002</v>
      </c>
      <c r="Z461" s="141">
        <v>38985</v>
      </c>
      <c r="AA461" s="33">
        <v>3999.5707086500001</v>
      </c>
      <c r="AB461" s="33" t="s">
        <v>12447</v>
      </c>
      <c r="AC461" s="33" t="s">
        <v>13169</v>
      </c>
      <c r="AD461" s="126" t="s">
        <v>8237</v>
      </c>
      <c r="AE461" s="126" t="s">
        <v>13170</v>
      </c>
      <c r="AF461" s="126" t="s">
        <v>13175</v>
      </c>
      <c r="AG461" s="33" t="s">
        <v>13172</v>
      </c>
      <c r="AH461" s="33" t="s">
        <v>13172</v>
      </c>
    </row>
    <row r="462" spans="1:34" s="133" customFormat="1" ht="28.5">
      <c r="A462" s="40" t="s">
        <v>12440</v>
      </c>
      <c r="B462" s="39" t="s">
        <v>14091</v>
      </c>
      <c r="C462" s="39" t="s">
        <v>12817</v>
      </c>
      <c r="D462" s="40" t="s">
        <v>14092</v>
      </c>
      <c r="E462" s="40" t="s">
        <v>12447</v>
      </c>
      <c r="F462" s="41" t="s">
        <v>422</v>
      </c>
      <c r="G462" s="40" t="s">
        <v>13141</v>
      </c>
      <c r="H462" s="42">
        <v>3</v>
      </c>
      <c r="I462" s="40" t="s">
        <v>12346</v>
      </c>
      <c r="J462" s="40" t="s">
        <v>12346</v>
      </c>
      <c r="K462" s="42" t="s">
        <v>12346</v>
      </c>
      <c r="L462" s="40">
        <v>6.1693923886414141E-2</v>
      </c>
      <c r="M462" s="40">
        <v>2.315478976435692E-2</v>
      </c>
      <c r="N462" s="40">
        <v>3.540486153474709</v>
      </c>
      <c r="O462" s="40">
        <v>3.3037149479962391</v>
      </c>
      <c r="P462" s="40">
        <v>-0.41328280367730619</v>
      </c>
      <c r="Q462" s="153">
        <v>6.6508486764986996</v>
      </c>
      <c r="R462" s="153">
        <v>0.23527275519488189</v>
      </c>
      <c r="S462" s="40">
        <v>5.9509814540552153</v>
      </c>
      <c r="T462" s="40">
        <v>-5.8852623214311279</v>
      </c>
      <c r="U462" s="40">
        <v>-18.764104356736965</v>
      </c>
      <c r="V462" s="40">
        <v>5.6998602552182183</v>
      </c>
      <c r="W462" s="40">
        <v>6.5078985296349892</v>
      </c>
      <c r="X462" s="40">
        <v>-0.34525430000000001</v>
      </c>
      <c r="Y462" s="40">
        <v>-0.55065629999999999</v>
      </c>
      <c r="Z462" s="142">
        <v>44097</v>
      </c>
      <c r="AA462" s="40">
        <v>3999.5707086500001</v>
      </c>
      <c r="AB462" s="40" t="s">
        <v>12447</v>
      </c>
      <c r="AC462" s="40" t="s">
        <v>13169</v>
      </c>
      <c r="AD462" s="42" t="s">
        <v>8237</v>
      </c>
      <c r="AE462" s="42" t="s">
        <v>13170</v>
      </c>
      <c r="AF462" s="42" t="s">
        <v>13175</v>
      </c>
      <c r="AG462" s="42" t="s">
        <v>13172</v>
      </c>
      <c r="AH462" s="42" t="s">
        <v>13172</v>
      </c>
    </row>
    <row r="463" spans="1:34" s="133" customFormat="1" ht="28.5">
      <c r="A463" s="33" t="s">
        <v>12440</v>
      </c>
      <c r="B463" s="32" t="s">
        <v>14093</v>
      </c>
      <c r="C463" s="33" t="s">
        <v>12818</v>
      </c>
      <c r="D463" s="33" t="s">
        <v>14092</v>
      </c>
      <c r="E463" s="33" t="s">
        <v>12448</v>
      </c>
      <c r="F463" s="35" t="s">
        <v>422</v>
      </c>
      <c r="G463" s="36" t="s">
        <v>13141</v>
      </c>
      <c r="H463" s="117">
        <v>3</v>
      </c>
      <c r="I463" s="36" t="s">
        <v>12346</v>
      </c>
      <c r="J463" s="36" t="s">
        <v>12346</v>
      </c>
      <c r="K463" s="36" t="s">
        <v>12346</v>
      </c>
      <c r="L463" s="33">
        <v>6.1517223312200886E-2</v>
      </c>
      <c r="M463" s="151">
        <v>1.960262126843304E-3</v>
      </c>
      <c r="N463" s="151">
        <v>3.4748920069523459</v>
      </c>
      <c r="O463" s="151">
        <v>3.3459339698429735</v>
      </c>
      <c r="P463" s="151">
        <v>-0.2151027433100472</v>
      </c>
      <c r="Q463" s="152">
        <v>6.7412843179905257</v>
      </c>
      <c r="R463" s="152">
        <v>-0.36602276591868321</v>
      </c>
      <c r="S463" s="33">
        <v>6.0803066783349236</v>
      </c>
      <c r="T463" s="33">
        <v>-5.9554520942192601</v>
      </c>
      <c r="U463" s="33">
        <v>-17.964413442248706</v>
      </c>
      <c r="V463" s="32">
        <v>5.5635265397695592</v>
      </c>
      <c r="W463" s="32">
        <v>6.4063285152748435</v>
      </c>
      <c r="X463" s="33">
        <v>-0.20701810000000001</v>
      </c>
      <c r="Y463" s="33">
        <v>-0.42381340000000001</v>
      </c>
      <c r="Z463" s="141">
        <v>44097</v>
      </c>
      <c r="AA463" s="33">
        <v>3999.5707086500001</v>
      </c>
      <c r="AB463" s="33" t="s">
        <v>12447</v>
      </c>
      <c r="AC463" s="33" t="s">
        <v>13169</v>
      </c>
      <c r="AD463" s="126" t="s">
        <v>8237</v>
      </c>
      <c r="AE463" s="126" t="s">
        <v>13170</v>
      </c>
      <c r="AF463" s="126" t="s">
        <v>13203</v>
      </c>
      <c r="AG463" s="33" t="s">
        <v>13172</v>
      </c>
      <c r="AH463" s="33" t="s">
        <v>13172</v>
      </c>
    </row>
    <row r="464" spans="1:34" s="133" customFormat="1" ht="28.5">
      <c r="A464" s="40" t="s">
        <v>12440</v>
      </c>
      <c r="B464" s="39" t="s">
        <v>14094</v>
      </c>
      <c r="C464" s="39" t="s">
        <v>12819</v>
      </c>
      <c r="D464" s="40" t="s">
        <v>14095</v>
      </c>
      <c r="E464" s="40" t="s">
        <v>12447</v>
      </c>
      <c r="F464" s="41" t="s">
        <v>717</v>
      </c>
      <c r="G464" s="40" t="s">
        <v>89</v>
      </c>
      <c r="H464" s="42">
        <v>1</v>
      </c>
      <c r="I464" s="40" t="s">
        <v>12346</v>
      </c>
      <c r="J464" s="40" t="s">
        <v>12346</v>
      </c>
      <c r="K464" s="42" t="s">
        <v>12346</v>
      </c>
      <c r="L464" s="40" t="e">
        <v>#N/A</v>
      </c>
      <c r="M464" s="40">
        <v>0.28396565510129257</v>
      </c>
      <c r="N464" s="40">
        <v>3.9504566263099283</v>
      </c>
      <c r="O464" s="40">
        <v>4.674300132771636</v>
      </c>
      <c r="P464" s="40">
        <v>3.4349899042295018</v>
      </c>
      <c r="Q464" s="153">
        <v>4.2043745028079282</v>
      </c>
      <c r="R464" s="153">
        <v>5.1580726405091815</v>
      </c>
      <c r="S464" s="40">
        <v>5.0020889182887274</v>
      </c>
      <c r="T464" s="40">
        <v>-2.1563772861599162E-2</v>
      </c>
      <c r="U464" s="40">
        <v>-0.15705374237900971</v>
      </c>
      <c r="V464" s="40">
        <v>0.20783679297556049</v>
      </c>
      <c r="W464" s="40">
        <v>0.57889232766900045</v>
      </c>
      <c r="X464" s="40">
        <v>9.8358039999999994E-2</v>
      </c>
      <c r="Y464" s="40">
        <v>-0.15091589999999999</v>
      </c>
      <c r="Z464" s="142">
        <v>38985</v>
      </c>
      <c r="AA464" s="40">
        <v>2968.4543247900001</v>
      </c>
      <c r="AB464" s="40" t="s">
        <v>12447</v>
      </c>
      <c r="AC464" s="40" t="s">
        <v>13169</v>
      </c>
      <c r="AD464" s="42" t="s">
        <v>8237</v>
      </c>
      <c r="AE464" s="42" t="s">
        <v>13170</v>
      </c>
      <c r="AF464" s="42" t="s">
        <v>13175</v>
      </c>
      <c r="AG464" s="42" t="s">
        <v>13292</v>
      </c>
      <c r="AH464" s="42" t="s">
        <v>13292</v>
      </c>
    </row>
    <row r="465" spans="1:34" s="133" customFormat="1" ht="28.5">
      <c r="A465" s="33" t="s">
        <v>12554</v>
      </c>
      <c r="B465" s="32" t="s">
        <v>14096</v>
      </c>
      <c r="C465" s="33" t="s">
        <v>12820</v>
      </c>
      <c r="D465" s="33" t="s">
        <v>14097</v>
      </c>
      <c r="E465" s="33" t="s">
        <v>12448</v>
      </c>
      <c r="F465" s="35" t="s">
        <v>422</v>
      </c>
      <c r="G465" s="36" t="s">
        <v>13137</v>
      </c>
      <c r="H465" s="117">
        <v>4</v>
      </c>
      <c r="I465" s="36" t="s">
        <v>12346</v>
      </c>
      <c r="J465" s="36" t="s">
        <v>12346</v>
      </c>
      <c r="K465" s="36" t="s">
        <v>12346</v>
      </c>
      <c r="L465" s="33">
        <v>5.5714283843298219E-2</v>
      </c>
      <c r="M465" s="174">
        <v>0.36830315092069021</v>
      </c>
      <c r="N465" s="174">
        <v>7.8500322712776738</v>
      </c>
      <c r="O465" s="174">
        <v>8.0276215247182527</v>
      </c>
      <c r="P465" s="174">
        <v>3.8209009413869621</v>
      </c>
      <c r="Q465" s="175">
        <v>7.5045697717381232</v>
      </c>
      <c r="R465" s="175">
        <v>10.783298096737525</v>
      </c>
      <c r="S465" s="33">
        <v>10.414869940861404</v>
      </c>
      <c r="T465" s="33">
        <v>-5.6309203146651443</v>
      </c>
      <c r="U465" s="33">
        <v>-13.077258867081321</v>
      </c>
      <c r="V465" s="32">
        <v>4.3727968311105245</v>
      </c>
      <c r="W465" s="32">
        <v>6.5818510050065937</v>
      </c>
      <c r="X465" s="33">
        <v>0.76235699999999995</v>
      </c>
      <c r="Y465" s="33">
        <v>0.1853506</v>
      </c>
      <c r="Z465" s="141">
        <v>40408</v>
      </c>
      <c r="AA465" s="33">
        <v>2530.0483736199999</v>
      </c>
      <c r="AB465" s="33" t="s">
        <v>12447</v>
      </c>
      <c r="AC465" s="33" t="s">
        <v>13169</v>
      </c>
      <c r="AD465" s="126" t="s">
        <v>8237</v>
      </c>
      <c r="AE465" s="126" t="s">
        <v>13170</v>
      </c>
      <c r="AF465" s="126" t="s">
        <v>13203</v>
      </c>
      <c r="AG465" s="33" t="s">
        <v>13172</v>
      </c>
      <c r="AH465" s="33" t="s">
        <v>13172</v>
      </c>
    </row>
    <row r="466" spans="1:34" s="133" customFormat="1" ht="28.5">
      <c r="A466" s="40" t="s">
        <v>12554</v>
      </c>
      <c r="B466" s="39" t="s">
        <v>14098</v>
      </c>
      <c r="C466" s="39" t="s">
        <v>12821</v>
      </c>
      <c r="D466" s="40" t="s">
        <v>14099</v>
      </c>
      <c r="E466" s="40" t="s">
        <v>12447</v>
      </c>
      <c r="F466" s="41" t="s">
        <v>422</v>
      </c>
      <c r="G466" s="40" t="s">
        <v>13137</v>
      </c>
      <c r="H466" s="42">
        <v>4</v>
      </c>
      <c r="I466" s="40" t="s">
        <v>12346</v>
      </c>
      <c r="J466" s="40" t="s">
        <v>12346</v>
      </c>
      <c r="K466" s="42" t="s">
        <v>12346</v>
      </c>
      <c r="L466" s="40">
        <v>5.2927508880990147E-2</v>
      </c>
      <c r="M466" s="40">
        <v>0.52359100948422554</v>
      </c>
      <c r="N466" s="40">
        <v>7.9734933649405093</v>
      </c>
      <c r="O466" s="40">
        <v>8.0120281297123128</v>
      </c>
      <c r="P466" s="40">
        <v>3.6341686112303373</v>
      </c>
      <c r="Q466" s="153">
        <v>7.4543167889860706</v>
      </c>
      <c r="R466" s="153">
        <v>6.6970322574621655</v>
      </c>
      <c r="S466" s="40">
        <v>10.341388539665907</v>
      </c>
      <c r="T466" s="40">
        <v>-5.4001634561228311</v>
      </c>
      <c r="U466" s="40">
        <v>-13.621564890181293</v>
      </c>
      <c r="V466" s="40">
        <v>4.2786897592256077</v>
      </c>
      <c r="W466" s="40">
        <v>6.5356646672901881</v>
      </c>
      <c r="X466" s="40">
        <v>0.60713859999999997</v>
      </c>
      <c r="Y466" s="40">
        <v>5.4805920000000001E-2</v>
      </c>
      <c r="Z466" s="142">
        <v>37778</v>
      </c>
      <c r="AA466" s="40">
        <v>2530.0483736199999</v>
      </c>
      <c r="AB466" s="40" t="s">
        <v>12447</v>
      </c>
      <c r="AC466" s="40" t="s">
        <v>13169</v>
      </c>
      <c r="AD466" s="42" t="s">
        <v>8237</v>
      </c>
      <c r="AE466" s="42" t="s">
        <v>13170</v>
      </c>
      <c r="AF466" s="42" t="s">
        <v>13175</v>
      </c>
      <c r="AG466" s="42" t="s">
        <v>13172</v>
      </c>
      <c r="AH466" s="42" t="s">
        <v>13172</v>
      </c>
    </row>
    <row r="467" spans="1:34" s="133" customFormat="1" ht="28.5">
      <c r="A467" s="33" t="s">
        <v>12554</v>
      </c>
      <c r="B467" s="32" t="s">
        <v>14100</v>
      </c>
      <c r="C467" s="33" t="s">
        <v>12822</v>
      </c>
      <c r="D467" s="33" t="s">
        <v>14101</v>
      </c>
      <c r="E467" s="33" t="s">
        <v>12447</v>
      </c>
      <c r="F467" s="35" t="s">
        <v>422</v>
      </c>
      <c r="G467" s="36" t="s">
        <v>13137</v>
      </c>
      <c r="H467" s="117">
        <v>4</v>
      </c>
      <c r="I467" s="36" t="s">
        <v>12346</v>
      </c>
      <c r="J467" s="36" t="s">
        <v>12346</v>
      </c>
      <c r="K467" s="36" t="s">
        <v>12346</v>
      </c>
      <c r="L467" s="33">
        <v>5.3307886746497966E-2</v>
      </c>
      <c r="M467" s="174">
        <v>0.51150895140663621</v>
      </c>
      <c r="N467" s="174">
        <v>7.930432435459478</v>
      </c>
      <c r="O467" s="174">
        <v>8.0327921439052865</v>
      </c>
      <c r="P467" s="174">
        <v>3.6456222527577298</v>
      </c>
      <c r="Q467" s="175">
        <v>7.498453931903537</v>
      </c>
      <c r="R467" s="175">
        <v>6.658687008360209</v>
      </c>
      <c r="S467" s="33">
        <v>10.335216381126045</v>
      </c>
      <c r="T467" s="33">
        <v>-5.4498269896193774</v>
      </c>
      <c r="U467" s="33">
        <v>-13.636165446206816</v>
      </c>
      <c r="V467" s="32">
        <v>4.2819127165052855</v>
      </c>
      <c r="W467" s="32">
        <v>6.5264220529797861</v>
      </c>
      <c r="X467" s="33">
        <v>0.60068239999999995</v>
      </c>
      <c r="Y467" s="33">
        <v>5.2076219999999999E-2</v>
      </c>
      <c r="Z467" s="141">
        <v>37139</v>
      </c>
      <c r="AA467" s="33">
        <v>2530.0483736199999</v>
      </c>
      <c r="AB467" s="33" t="s">
        <v>12447</v>
      </c>
      <c r="AC467" s="33" t="s">
        <v>13169</v>
      </c>
      <c r="AD467" s="126" t="s">
        <v>8237</v>
      </c>
      <c r="AE467" s="126" t="s">
        <v>13170</v>
      </c>
      <c r="AF467" s="126" t="s">
        <v>13175</v>
      </c>
      <c r="AG467" s="33" t="s">
        <v>13172</v>
      </c>
      <c r="AH467" s="33" t="s">
        <v>13172</v>
      </c>
    </row>
    <row r="468" spans="1:34" s="133" customFormat="1" ht="28.5">
      <c r="A468" s="40" t="s">
        <v>12554</v>
      </c>
      <c r="B468" s="39" t="s">
        <v>14102</v>
      </c>
      <c r="C468" s="39" t="s">
        <v>12823</v>
      </c>
      <c r="D468" s="40" t="s">
        <v>14103</v>
      </c>
      <c r="E468" s="40" t="s">
        <v>12447</v>
      </c>
      <c r="F468" s="41" t="s">
        <v>117</v>
      </c>
      <c r="G468" s="40" t="s">
        <v>12411</v>
      </c>
      <c r="H468" s="42">
        <v>2</v>
      </c>
      <c r="I468" s="40" t="s">
        <v>12346</v>
      </c>
      <c r="J468" s="40" t="s">
        <v>12346</v>
      </c>
      <c r="K468" s="42" t="s">
        <v>12346</v>
      </c>
      <c r="L468" s="40" t="e">
        <v>#N/A</v>
      </c>
      <c r="M468" s="40">
        <v>4.6853625170998559</v>
      </c>
      <c r="N468" s="40">
        <v>27.117940199335578</v>
      </c>
      <c r="O468" s="40">
        <v>19.078254157690179</v>
      </c>
      <c r="P468" s="40">
        <v>8.6310028057166477</v>
      </c>
      <c r="Q468" s="153">
        <v>23.20563628357537</v>
      </c>
      <c r="R468" s="153">
        <v>13.013013013013053</v>
      </c>
      <c r="S468" s="40">
        <v>19.475878499106436</v>
      </c>
      <c r="T468" s="40">
        <v>-17.071129707112963</v>
      </c>
      <c r="U468" s="40">
        <v>-28.719397363465127</v>
      </c>
      <c r="V468" s="40">
        <v>14.46099746875967</v>
      </c>
      <c r="W468" s="40">
        <v>15.730978020775613</v>
      </c>
      <c r="X468" s="40">
        <v>1.006796</v>
      </c>
      <c r="Y468" s="40">
        <v>0.37636019999999998</v>
      </c>
      <c r="Z468" s="142">
        <v>41837</v>
      </c>
      <c r="AA468" s="40">
        <v>7790.3320379400002</v>
      </c>
      <c r="AB468" s="40" t="s">
        <v>12447</v>
      </c>
      <c r="AC468" s="40" t="s">
        <v>13169</v>
      </c>
      <c r="AD468" s="42" t="s">
        <v>8237</v>
      </c>
      <c r="AE468" s="42" t="s">
        <v>13170</v>
      </c>
      <c r="AF468" s="42" t="s">
        <v>13175</v>
      </c>
      <c r="AG468" s="42" t="s">
        <v>13172</v>
      </c>
      <c r="AH468" s="42" t="s">
        <v>13172</v>
      </c>
    </row>
    <row r="469" spans="1:34" s="133" customFormat="1" ht="28.5">
      <c r="A469" s="33" t="s">
        <v>12975</v>
      </c>
      <c r="B469" s="32" t="s">
        <v>14104</v>
      </c>
      <c r="C469" s="33" t="s">
        <v>12834</v>
      </c>
      <c r="D469" s="33" t="s">
        <v>14105</v>
      </c>
      <c r="E469" s="33" t="s">
        <v>12447</v>
      </c>
      <c r="F469" s="35" t="s">
        <v>422</v>
      </c>
      <c r="G469" s="36" t="s">
        <v>13131</v>
      </c>
      <c r="H469" s="117">
        <v>4</v>
      </c>
      <c r="I469" s="36" t="s">
        <v>12346</v>
      </c>
      <c r="J469" s="36" t="s">
        <v>12346</v>
      </c>
      <c r="K469" s="36" t="s">
        <v>12551</v>
      </c>
      <c r="L469" s="33">
        <v>5.2503575817368739E-2</v>
      </c>
      <c r="M469" s="151">
        <v>-0.99268485094788916</v>
      </c>
      <c r="N469" s="151">
        <v>-3.8226978558604463</v>
      </c>
      <c r="O469" s="151">
        <v>-0.16971780683791016</v>
      </c>
      <c r="P469" s="151">
        <v>-2.1795092541645689</v>
      </c>
      <c r="Q469" s="152">
        <v>4.5671788645307076</v>
      </c>
      <c r="R469" s="152">
        <v>-3.747603134573041</v>
      </c>
      <c r="S469" s="33">
        <v>1.4929262085124018</v>
      </c>
      <c r="T469" s="33">
        <v>-9.3907264071139362</v>
      </c>
      <c r="U469" s="33">
        <v>-18.803733053078563</v>
      </c>
      <c r="V469" s="32">
        <v>8.8521483537694721</v>
      </c>
      <c r="W469" s="32">
        <v>9.3698973499532752</v>
      </c>
      <c r="X469" s="33">
        <v>-0.52732559999999995</v>
      </c>
      <c r="Y469" s="33">
        <v>-0.50033589999999994</v>
      </c>
      <c r="Z469" s="141">
        <v>38650</v>
      </c>
      <c r="AA469" s="33">
        <v>68.274931870820581</v>
      </c>
      <c r="AB469" s="33" t="s">
        <v>12447</v>
      </c>
      <c r="AC469" s="33" t="s">
        <v>13169</v>
      </c>
      <c r="AD469" s="126" t="s">
        <v>8237</v>
      </c>
      <c r="AE469" s="126" t="s">
        <v>13170</v>
      </c>
      <c r="AF469" s="126" t="s">
        <v>13175</v>
      </c>
      <c r="AG469" s="33" t="s">
        <v>13172</v>
      </c>
      <c r="AH469" s="33" t="s">
        <v>13172</v>
      </c>
    </row>
    <row r="470" spans="1:34" s="133" customFormat="1" ht="28.5">
      <c r="A470" s="40" t="s">
        <v>12975</v>
      </c>
      <c r="B470" s="39" t="s">
        <v>14106</v>
      </c>
      <c r="C470" s="39" t="s">
        <v>12835</v>
      </c>
      <c r="D470" s="40" t="s">
        <v>14107</v>
      </c>
      <c r="E470" s="40" t="s">
        <v>12447</v>
      </c>
      <c r="F470" s="41" t="s">
        <v>422</v>
      </c>
      <c r="G470" s="40" t="s">
        <v>13131</v>
      </c>
      <c r="H470" s="42">
        <v>4</v>
      </c>
      <c r="I470" s="40" t="s">
        <v>12346</v>
      </c>
      <c r="J470" s="40" t="s">
        <v>12346</v>
      </c>
      <c r="K470" s="42" t="s">
        <v>12551</v>
      </c>
      <c r="L470" s="40" t="e">
        <v>#N/A</v>
      </c>
      <c r="M470" s="40">
        <v>-1.0006253908693141</v>
      </c>
      <c r="N470" s="40">
        <v>-3.944174757281671</v>
      </c>
      <c r="O470" s="40">
        <v>-0.18862633644515236</v>
      </c>
      <c r="P470" s="40">
        <v>-2.1851060562332214</v>
      </c>
      <c r="Q470" s="153">
        <v>4.6451612903226192</v>
      </c>
      <c r="R470" s="153">
        <v>-3.7841191066998681</v>
      </c>
      <c r="S470" s="40">
        <v>1.4366021236726034</v>
      </c>
      <c r="T470" s="40">
        <v>-9.2909535452321954</v>
      </c>
      <c r="U470" s="40">
        <v>-18.721719457013574</v>
      </c>
      <c r="V470" s="40">
        <v>8.7860475209480828</v>
      </c>
      <c r="W470" s="40">
        <v>9.3295638882265894</v>
      </c>
      <c r="X470" s="40">
        <v>-0.53329550000000003</v>
      </c>
      <c r="Y470" s="40">
        <v>-0.50520370000000003</v>
      </c>
      <c r="Z470" s="142">
        <v>38650</v>
      </c>
      <c r="AA470" s="40">
        <v>68.274931870820581</v>
      </c>
      <c r="AB470" s="40" t="s">
        <v>12447</v>
      </c>
      <c r="AC470" s="40" t="s">
        <v>13169</v>
      </c>
      <c r="AD470" s="42" t="s">
        <v>8237</v>
      </c>
      <c r="AE470" s="42" t="s">
        <v>13170</v>
      </c>
      <c r="AF470" s="42" t="s">
        <v>13175</v>
      </c>
      <c r="AG470" s="42" t="s">
        <v>13172</v>
      </c>
      <c r="AH470" s="42" t="s">
        <v>13172</v>
      </c>
    </row>
    <row r="471" spans="1:34" s="133" customFormat="1" ht="28.5">
      <c r="A471" s="33" t="s">
        <v>12975</v>
      </c>
      <c r="B471" s="32" t="s">
        <v>14108</v>
      </c>
      <c r="C471" s="33" t="s">
        <v>12836</v>
      </c>
      <c r="D471" s="33" t="s">
        <v>14109</v>
      </c>
      <c r="E471" s="33" t="s">
        <v>12453</v>
      </c>
      <c r="F471" s="35" t="s">
        <v>117</v>
      </c>
      <c r="G471" s="36" t="s">
        <v>58</v>
      </c>
      <c r="H471" s="117">
        <v>4</v>
      </c>
      <c r="I471" s="36" t="s">
        <v>12346</v>
      </c>
      <c r="J471" s="36" t="s">
        <v>12346</v>
      </c>
      <c r="K471" s="36" t="s">
        <v>12551</v>
      </c>
      <c r="L471" s="33" t="e">
        <v>#N/A</v>
      </c>
      <c r="M471" s="151">
        <v>16.627534685165447</v>
      </c>
      <c r="N471" s="151">
        <v>57.919075144508916</v>
      </c>
      <c r="O471" s="151">
        <v>20.904402223058337</v>
      </c>
      <c r="P471" s="151">
        <v>6.085152726848353</v>
      </c>
      <c r="Q471" s="152">
        <v>9.8432774264502818</v>
      </c>
      <c r="R471" s="152">
        <v>19.403973509933834</v>
      </c>
      <c r="S471" s="33">
        <v>-1.4591439688714014</v>
      </c>
      <c r="T471" s="33">
        <v>-17.954847277556674</v>
      </c>
      <c r="U471" s="33">
        <v>-30.498177399756997</v>
      </c>
      <c r="V471" s="32">
        <v>17.968348058038337</v>
      </c>
      <c r="W471" s="32">
        <v>18.133524373118785</v>
      </c>
      <c r="X471" s="33">
        <v>0.89213629999999999</v>
      </c>
      <c r="Y471" s="33">
        <v>0.12525030000000001</v>
      </c>
      <c r="Z471" s="141">
        <v>38650</v>
      </c>
      <c r="AA471" s="33">
        <v>2163.4808376307637</v>
      </c>
      <c r="AB471" s="33" t="s">
        <v>12447</v>
      </c>
      <c r="AC471" s="33" t="s">
        <v>13169</v>
      </c>
      <c r="AD471" s="126" t="s">
        <v>8237</v>
      </c>
      <c r="AE471" s="126" t="s">
        <v>13170</v>
      </c>
      <c r="AF471" s="126" t="s">
        <v>13193</v>
      </c>
      <c r="AG471" s="33" t="s">
        <v>13172</v>
      </c>
      <c r="AH471" s="33" t="s">
        <v>13172</v>
      </c>
    </row>
    <row r="472" spans="1:34" s="133" customFormat="1" ht="28.5">
      <c r="A472" s="40" t="s">
        <v>12975</v>
      </c>
      <c r="B472" s="39" t="s">
        <v>14110</v>
      </c>
      <c r="C472" s="39" t="s">
        <v>12837</v>
      </c>
      <c r="D472" s="40" t="s">
        <v>14111</v>
      </c>
      <c r="E472" s="40" t="s">
        <v>12447</v>
      </c>
      <c r="F472" s="41" t="s">
        <v>117</v>
      </c>
      <c r="G472" s="40" t="s">
        <v>58</v>
      </c>
      <c r="H472" s="42">
        <v>4</v>
      </c>
      <c r="I472" s="40" t="s">
        <v>12346</v>
      </c>
      <c r="J472" s="40" t="s">
        <v>12346</v>
      </c>
      <c r="K472" s="42" t="s">
        <v>12551</v>
      </c>
      <c r="L472" s="40" t="e">
        <v>#N/A</v>
      </c>
      <c r="M472" s="40">
        <v>16.356334428623565</v>
      </c>
      <c r="N472" s="40">
        <v>61.817720233561666</v>
      </c>
      <c r="O472" s="40">
        <v>24.249585066076349</v>
      </c>
      <c r="P472" s="40">
        <v>5.0611710749294714</v>
      </c>
      <c r="Q472" s="153">
        <v>25.789192081326973</v>
      </c>
      <c r="R472" s="153">
        <v>13.02114803625367</v>
      </c>
      <c r="S472" s="40">
        <v>2.0036429872497097</v>
      </c>
      <c r="T472" s="40">
        <v>-18.076365393910166</v>
      </c>
      <c r="U472" s="40">
        <v>-43.202718912434911</v>
      </c>
      <c r="V472" s="40">
        <v>18.872369950327837</v>
      </c>
      <c r="W472" s="40">
        <v>20.75652664684625</v>
      </c>
      <c r="X472" s="40">
        <v>0.87385789999999997</v>
      </c>
      <c r="Y472" s="40">
        <v>2.4999810000000001E-2</v>
      </c>
      <c r="Z472" s="142">
        <v>37025</v>
      </c>
      <c r="AA472" s="40">
        <v>2163.4808376307637</v>
      </c>
      <c r="AB472" s="40" t="s">
        <v>12447</v>
      </c>
      <c r="AC472" s="40" t="s">
        <v>13169</v>
      </c>
      <c r="AD472" s="42" t="s">
        <v>8237</v>
      </c>
      <c r="AE472" s="42" t="s">
        <v>13170</v>
      </c>
      <c r="AF472" s="42" t="s">
        <v>13175</v>
      </c>
      <c r="AG472" s="42" t="s">
        <v>13172</v>
      </c>
      <c r="AH472" s="42" t="s">
        <v>13172</v>
      </c>
    </row>
    <row r="473" spans="1:34" s="133" customFormat="1" ht="28.5">
      <c r="A473" s="33" t="s">
        <v>12975</v>
      </c>
      <c r="B473" s="32" t="s">
        <v>14112</v>
      </c>
      <c r="C473" s="33" t="s">
        <v>12838</v>
      </c>
      <c r="D473" s="33" t="s">
        <v>14113</v>
      </c>
      <c r="E473" s="33" t="s">
        <v>12453</v>
      </c>
      <c r="F473" s="35" t="s">
        <v>117</v>
      </c>
      <c r="G473" s="36" t="s">
        <v>56</v>
      </c>
      <c r="H473" s="117">
        <v>4</v>
      </c>
      <c r="I473" s="36" t="s">
        <v>12346</v>
      </c>
      <c r="J473" s="36" t="s">
        <v>12346</v>
      </c>
      <c r="K473" s="36" t="s">
        <v>12551</v>
      </c>
      <c r="L473" s="33" t="e">
        <v>#N/A</v>
      </c>
      <c r="M473" s="174">
        <v>2.450980392156854</v>
      </c>
      <c r="N473" s="174">
        <v>19.428571428571395</v>
      </c>
      <c r="O473" s="174">
        <v>15.831481684825356</v>
      </c>
      <c r="P473" s="174">
        <v>2.9006717761523859</v>
      </c>
      <c r="Q473" s="175">
        <v>15.644820295983109</v>
      </c>
      <c r="R473" s="175">
        <v>23.137460650577204</v>
      </c>
      <c r="S473" s="33">
        <v>0.10422094841080476</v>
      </c>
      <c r="T473" s="33">
        <v>-17.883072220099415</v>
      </c>
      <c r="U473" s="33">
        <v>-33.63809523809531</v>
      </c>
      <c r="V473" s="32">
        <v>12.567645468990563</v>
      </c>
      <c r="W473" s="32">
        <v>16.098679724186358</v>
      </c>
      <c r="X473" s="33">
        <v>1.0241640000000001</v>
      </c>
      <c r="Y473" s="33">
        <v>0.1552868</v>
      </c>
      <c r="Z473" s="141">
        <v>38650</v>
      </c>
      <c r="AA473" s="33">
        <v>454.79932787329807</v>
      </c>
      <c r="AB473" s="33" t="s">
        <v>12447</v>
      </c>
      <c r="AC473" s="33" t="s">
        <v>13169</v>
      </c>
      <c r="AD473" s="126" t="s">
        <v>8237</v>
      </c>
      <c r="AE473" s="126" t="s">
        <v>13170</v>
      </c>
      <c r="AF473" s="126" t="s">
        <v>13193</v>
      </c>
      <c r="AG473" s="33" t="s">
        <v>13172</v>
      </c>
      <c r="AH473" s="33" t="s">
        <v>13172</v>
      </c>
    </row>
    <row r="474" spans="1:34" s="133" customFormat="1" ht="28.5">
      <c r="A474" s="40" t="s">
        <v>12975</v>
      </c>
      <c r="B474" s="39" t="s">
        <v>14114</v>
      </c>
      <c r="C474" s="39" t="s">
        <v>12839</v>
      </c>
      <c r="D474" s="40" t="s">
        <v>14115</v>
      </c>
      <c r="E474" s="40" t="s">
        <v>12447</v>
      </c>
      <c r="F474" s="41" t="s">
        <v>117</v>
      </c>
      <c r="G474" s="40" t="s">
        <v>56</v>
      </c>
      <c r="H474" s="42">
        <v>4</v>
      </c>
      <c r="I474" s="40" t="s">
        <v>12346</v>
      </c>
      <c r="J474" s="40" t="s">
        <v>12346</v>
      </c>
      <c r="K474" s="42" t="s">
        <v>12551</v>
      </c>
      <c r="L474" s="40" t="e">
        <v>#N/A</v>
      </c>
      <c r="M474" s="40">
        <v>2.1762785636561643</v>
      </c>
      <c r="N474" s="40">
        <v>22.425032594524218</v>
      </c>
      <c r="O474" s="40">
        <v>19.04405102101807</v>
      </c>
      <c r="P474" s="40">
        <v>1.9067973868877486</v>
      </c>
      <c r="Q474" s="153">
        <v>32.452642073778648</v>
      </c>
      <c r="R474" s="153">
        <v>16.589327146171762</v>
      </c>
      <c r="S474" s="40">
        <v>3.6664695446478879</v>
      </c>
      <c r="T474" s="40">
        <v>-15.794028559065321</v>
      </c>
      <c r="U474" s="40">
        <v>-45.017314351673697</v>
      </c>
      <c r="V474" s="40">
        <v>13.817511628310985</v>
      </c>
      <c r="W474" s="40">
        <v>19.107783026303984</v>
      </c>
      <c r="X474" s="40">
        <v>0.97917220000000005</v>
      </c>
      <c r="Y474" s="40">
        <v>4.852625E-2</v>
      </c>
      <c r="Z474" s="142">
        <v>38650</v>
      </c>
      <c r="AA474" s="40">
        <v>454.79932787329807</v>
      </c>
      <c r="AB474" s="40" t="s">
        <v>12447</v>
      </c>
      <c r="AC474" s="40" t="s">
        <v>13169</v>
      </c>
      <c r="AD474" s="42" t="s">
        <v>8237</v>
      </c>
      <c r="AE474" s="42" t="s">
        <v>13170</v>
      </c>
      <c r="AF474" s="42" t="s">
        <v>13175</v>
      </c>
      <c r="AG474" s="42" t="s">
        <v>13172</v>
      </c>
      <c r="AH474" s="42" t="s">
        <v>13172</v>
      </c>
    </row>
    <row r="475" spans="1:34" s="133" customFormat="1" ht="28.5">
      <c r="A475" s="33" t="s">
        <v>12975</v>
      </c>
      <c r="B475" s="32" t="s">
        <v>14116</v>
      </c>
      <c r="C475" s="33" t="s">
        <v>12840</v>
      </c>
      <c r="D475" s="33" t="s">
        <v>14117</v>
      </c>
      <c r="E475" s="33" t="s">
        <v>12447</v>
      </c>
      <c r="F475" s="35" t="s">
        <v>117</v>
      </c>
      <c r="G475" s="36" t="s">
        <v>12433</v>
      </c>
      <c r="H475" s="117">
        <v>4</v>
      </c>
      <c r="I475" s="36" t="s">
        <v>12346</v>
      </c>
      <c r="J475" s="36" t="s">
        <v>12346</v>
      </c>
      <c r="K475" s="36" t="s">
        <v>12551</v>
      </c>
      <c r="L475" s="33" t="e">
        <v>#N/A</v>
      </c>
      <c r="M475" s="151">
        <v>-0.79145231499800905</v>
      </c>
      <c r="N475" s="151">
        <v>11.670378619153698</v>
      </c>
      <c r="O475" s="151">
        <v>7.582392681385719</v>
      </c>
      <c r="P475" s="151">
        <v>-10.368823660162352</v>
      </c>
      <c r="Q475" s="152">
        <v>32.714138286893892</v>
      </c>
      <c r="R475" s="152">
        <v>14.634146341463317</v>
      </c>
      <c r="S475" s="33">
        <v>-22.08021154693699</v>
      </c>
      <c r="T475" s="33">
        <v>-31.411096548711249</v>
      </c>
      <c r="U475" s="33">
        <v>-64.415231187669932</v>
      </c>
      <c r="V475" s="32">
        <v>21.102847882028918</v>
      </c>
      <c r="W475" s="32">
        <v>30.237781996136082</v>
      </c>
      <c r="X475" s="33">
        <v>0.1154399</v>
      </c>
      <c r="Y475" s="33">
        <v>-0.30291279999999998</v>
      </c>
      <c r="Z475" s="141">
        <v>34578</v>
      </c>
      <c r="AA475" s="33">
        <v>306.20414235689685</v>
      </c>
      <c r="AB475" s="33" t="s">
        <v>12447</v>
      </c>
      <c r="AC475" s="33" t="s">
        <v>13169</v>
      </c>
      <c r="AD475" s="126" t="s">
        <v>8237</v>
      </c>
      <c r="AE475" s="126" t="s">
        <v>13170</v>
      </c>
      <c r="AF475" s="126" t="s">
        <v>13175</v>
      </c>
      <c r="AG475" s="33" t="s">
        <v>13172</v>
      </c>
      <c r="AH475" s="33" t="s">
        <v>13172</v>
      </c>
    </row>
    <row r="476" spans="1:34" s="133" customFormat="1" ht="42.75">
      <c r="A476" s="40" t="s">
        <v>12975</v>
      </c>
      <c r="B476" s="39" t="s">
        <v>14118</v>
      </c>
      <c r="C476" s="39" t="s">
        <v>12843</v>
      </c>
      <c r="D476" s="40" t="s">
        <v>14119</v>
      </c>
      <c r="E476" s="40" t="s">
        <v>12453</v>
      </c>
      <c r="F476" s="41" t="s">
        <v>422</v>
      </c>
      <c r="G476" s="40" t="s">
        <v>13140</v>
      </c>
      <c r="H476" s="42">
        <v>4</v>
      </c>
      <c r="I476" s="40" t="s">
        <v>12346</v>
      </c>
      <c r="J476" s="40" t="s">
        <v>12346</v>
      </c>
      <c r="K476" s="42" t="s">
        <v>12346</v>
      </c>
      <c r="L476" s="40">
        <v>8.8325653299574841E-2</v>
      </c>
      <c r="M476" s="40">
        <v>1.4018691588784993</v>
      </c>
      <c r="N476" s="40">
        <v>16.904050737323217</v>
      </c>
      <c r="O476" s="40">
        <v>11.048393058535687</v>
      </c>
      <c r="P476" s="40">
        <v>4.5380686537653592</v>
      </c>
      <c r="Q476" s="153">
        <v>10.899293057086989</v>
      </c>
      <c r="R476" s="153">
        <v>7.9184291890853409</v>
      </c>
      <c r="S476" s="40">
        <v>9.8442941284708319</v>
      </c>
      <c r="T476" s="40">
        <v>-12.03824736538337</v>
      </c>
      <c r="U476" s="40">
        <v>-18.703237013628915</v>
      </c>
      <c r="V476" s="40">
        <v>6.3827435354523816</v>
      </c>
      <c r="W476" s="40">
        <v>7.8832179954300408</v>
      </c>
      <c r="X476" s="40">
        <v>1.325161</v>
      </c>
      <c r="Y476" s="40">
        <v>0.33698149999999999</v>
      </c>
      <c r="Z476" s="142">
        <v>37508</v>
      </c>
      <c r="AA476" s="40">
        <v>2608.3219570909864</v>
      </c>
      <c r="AB476" s="40" t="s">
        <v>12447</v>
      </c>
      <c r="AC476" s="40" t="s">
        <v>13169</v>
      </c>
      <c r="AD476" s="42" t="s">
        <v>8237</v>
      </c>
      <c r="AE476" s="42" t="s">
        <v>13170</v>
      </c>
      <c r="AF476" s="42" t="s">
        <v>13193</v>
      </c>
      <c r="AG476" s="42" t="s">
        <v>13172</v>
      </c>
      <c r="AH476" s="42" t="s">
        <v>13172</v>
      </c>
    </row>
    <row r="477" spans="1:34" s="133" customFormat="1" ht="42.75">
      <c r="A477" s="33" t="s">
        <v>12975</v>
      </c>
      <c r="B477" s="32" t="s">
        <v>14120</v>
      </c>
      <c r="C477" s="33" t="s">
        <v>12844</v>
      </c>
      <c r="D477" s="33" t="s">
        <v>14121</v>
      </c>
      <c r="E477" s="33" t="s">
        <v>12448</v>
      </c>
      <c r="F477" s="35" t="s">
        <v>422</v>
      </c>
      <c r="G477" s="36" t="s">
        <v>13140</v>
      </c>
      <c r="H477" s="117">
        <v>4</v>
      </c>
      <c r="I477" s="36" t="s">
        <v>12346</v>
      </c>
      <c r="J477" s="36" t="s">
        <v>12346</v>
      </c>
      <c r="K477" s="36" t="s">
        <v>12346</v>
      </c>
      <c r="L477" s="33">
        <v>8.6666667534981243E-2</v>
      </c>
      <c r="M477" s="174">
        <v>1.0205778040490276</v>
      </c>
      <c r="N477" s="174">
        <v>19.335995770468429</v>
      </c>
      <c r="O477" s="174">
        <v>14.060828997209441</v>
      </c>
      <c r="P477" s="174">
        <v>3.6817987855968903</v>
      </c>
      <c r="Q477" s="175">
        <v>26.817183370822839</v>
      </c>
      <c r="R477" s="175">
        <v>1.3306329386938875</v>
      </c>
      <c r="S477" s="33">
        <v>13.625685700697954</v>
      </c>
      <c r="T477" s="33">
        <v>-8.8640976259569015</v>
      </c>
      <c r="U477" s="33">
        <v>-31.808845891194249</v>
      </c>
      <c r="V477" s="32">
        <v>8.6540081477668949</v>
      </c>
      <c r="W477" s="32">
        <v>11.26636989923686</v>
      </c>
      <c r="X477" s="33">
        <v>1.1397349999999999</v>
      </c>
      <c r="Y477" s="33">
        <v>0.1522125</v>
      </c>
      <c r="Z477" s="141">
        <v>40879</v>
      </c>
      <c r="AA477" s="33">
        <v>2608.3219570909864</v>
      </c>
      <c r="AB477" s="33" t="s">
        <v>12447</v>
      </c>
      <c r="AC477" s="33" t="s">
        <v>13169</v>
      </c>
      <c r="AD477" s="126" t="s">
        <v>8237</v>
      </c>
      <c r="AE477" s="126" t="s">
        <v>13170</v>
      </c>
      <c r="AF477" s="126" t="s">
        <v>13203</v>
      </c>
      <c r="AG477" s="33" t="s">
        <v>13172</v>
      </c>
      <c r="AH477" s="33" t="s">
        <v>13172</v>
      </c>
    </row>
    <row r="478" spans="1:34" s="133" customFormat="1" ht="42.75">
      <c r="A478" s="40" t="s">
        <v>12975</v>
      </c>
      <c r="B478" s="39" t="s">
        <v>14122</v>
      </c>
      <c r="C478" s="39" t="s">
        <v>12845</v>
      </c>
      <c r="D478" s="40" t="s">
        <v>14123</v>
      </c>
      <c r="E478" s="40" t="s">
        <v>12447</v>
      </c>
      <c r="F478" s="41" t="s">
        <v>422</v>
      </c>
      <c r="G478" s="40" t="s">
        <v>13140</v>
      </c>
      <c r="H478" s="42">
        <v>4</v>
      </c>
      <c r="I478" s="40" t="s">
        <v>12346</v>
      </c>
      <c r="J478" s="40" t="s">
        <v>12346</v>
      </c>
      <c r="K478" s="42" t="s">
        <v>12346</v>
      </c>
      <c r="L478" s="40">
        <v>8.9050131532950896E-2</v>
      </c>
      <c r="M478" s="40">
        <v>1.0666666666666602</v>
      </c>
      <c r="N478" s="40">
        <v>19.512288741522845</v>
      </c>
      <c r="O478" s="40">
        <v>14.103917605918092</v>
      </c>
      <c r="P478" s="40">
        <v>3.5016021763506489</v>
      </c>
      <c r="Q478" s="153">
        <v>26.93955657261775</v>
      </c>
      <c r="R478" s="153">
        <v>2.1233565306418845</v>
      </c>
      <c r="S478" s="40">
        <v>13.616226745315064</v>
      </c>
      <c r="T478" s="40">
        <v>-9.1537376586741885</v>
      </c>
      <c r="U478" s="40">
        <v>-32.490726297741588</v>
      </c>
      <c r="V478" s="40">
        <v>8.5895003105448176</v>
      </c>
      <c r="W478" s="40">
        <v>11.344539755483693</v>
      </c>
      <c r="X478" s="40">
        <v>1.0704910000000001</v>
      </c>
      <c r="Y478" s="40">
        <v>7.7094220000000005E-2</v>
      </c>
      <c r="Z478" s="142">
        <v>33424</v>
      </c>
      <c r="AA478" s="40">
        <v>2608.3219570909864</v>
      </c>
      <c r="AB478" s="40" t="s">
        <v>12447</v>
      </c>
      <c r="AC478" s="40" t="s">
        <v>13169</v>
      </c>
      <c r="AD478" s="42" t="s">
        <v>8237</v>
      </c>
      <c r="AE478" s="42" t="s">
        <v>13170</v>
      </c>
      <c r="AF478" s="42" t="s">
        <v>13175</v>
      </c>
      <c r="AG478" s="42" t="s">
        <v>13172</v>
      </c>
      <c r="AH478" s="42" t="s">
        <v>13172</v>
      </c>
    </row>
    <row r="479" spans="1:34" s="133" customFormat="1" ht="42.75">
      <c r="A479" s="33" t="s">
        <v>12975</v>
      </c>
      <c r="B479" s="32" t="s">
        <v>14124</v>
      </c>
      <c r="C479" s="33" t="s">
        <v>12846</v>
      </c>
      <c r="D479" s="33" t="s">
        <v>14125</v>
      </c>
      <c r="E479" s="33" t="s">
        <v>12447</v>
      </c>
      <c r="F479" s="35" t="s">
        <v>422</v>
      </c>
      <c r="G479" s="36" t="s">
        <v>13140</v>
      </c>
      <c r="H479" s="117">
        <v>4</v>
      </c>
      <c r="I479" s="36" t="s">
        <v>12346</v>
      </c>
      <c r="J479" s="36" t="s">
        <v>12346</v>
      </c>
      <c r="K479" s="36" t="s">
        <v>12346</v>
      </c>
      <c r="L479" s="33" t="e">
        <v>#N/A</v>
      </c>
      <c r="M479" s="174">
        <v>1.1470985155195956</v>
      </c>
      <c r="N479" s="174">
        <v>19.632881085394803</v>
      </c>
      <c r="O479" s="174">
        <v>14.090952176072102</v>
      </c>
      <c r="P479" s="174">
        <v>3.5163821265428385</v>
      </c>
      <c r="Q479" s="175">
        <v>27.041264266900832</v>
      </c>
      <c r="R479" s="175">
        <v>2.1582733812950616</v>
      </c>
      <c r="S479" s="33">
        <v>13.631739572736601</v>
      </c>
      <c r="T479" s="33">
        <v>-9.0992647058823586</v>
      </c>
      <c r="U479" s="33">
        <v>-32.445141065830875</v>
      </c>
      <c r="V479" s="32">
        <v>8.6216676141326367</v>
      </c>
      <c r="W479" s="32">
        <v>11.343116322020315</v>
      </c>
      <c r="X479" s="33">
        <v>1.060762</v>
      </c>
      <c r="Y479" s="33">
        <v>7.6362100000000002E-2</v>
      </c>
      <c r="Z479" s="141">
        <v>40207</v>
      </c>
      <c r="AA479" s="33">
        <v>2608.3219570909864</v>
      </c>
      <c r="AB479" s="33" t="s">
        <v>12447</v>
      </c>
      <c r="AC479" s="33" t="s">
        <v>13169</v>
      </c>
      <c r="AD479" s="126" t="s">
        <v>8237</v>
      </c>
      <c r="AE479" s="126" t="s">
        <v>13180</v>
      </c>
      <c r="AF479" s="126" t="s">
        <v>13181</v>
      </c>
      <c r="AG479" s="33" t="s">
        <v>13181</v>
      </c>
      <c r="AH479" s="33" t="s">
        <v>13181</v>
      </c>
    </row>
    <row r="480" spans="1:34" s="133" customFormat="1" ht="42.75">
      <c r="A480" s="40" t="s">
        <v>12975</v>
      </c>
      <c r="B480" s="39" t="s">
        <v>14126</v>
      </c>
      <c r="C480" s="39" t="s">
        <v>12847</v>
      </c>
      <c r="D480" s="40" t="s">
        <v>14127</v>
      </c>
      <c r="E480" s="40" t="s">
        <v>12447</v>
      </c>
      <c r="F480" s="41" t="s">
        <v>422</v>
      </c>
      <c r="G480" s="40" t="s">
        <v>13140</v>
      </c>
      <c r="H480" s="42">
        <v>4</v>
      </c>
      <c r="I480" s="40" t="s">
        <v>12346</v>
      </c>
      <c r="J480" s="40" t="s">
        <v>12346</v>
      </c>
      <c r="K480" s="42" t="s">
        <v>12346</v>
      </c>
      <c r="L480" s="40">
        <v>8.7556562373810765E-2</v>
      </c>
      <c r="M480" s="40">
        <v>1.2343295973432644</v>
      </c>
      <c r="N480" s="40">
        <v>19.687026013886964</v>
      </c>
      <c r="O480" s="40">
        <v>14.100117571414295</v>
      </c>
      <c r="P480" s="40">
        <v>3.5363958519121219</v>
      </c>
      <c r="Q480" s="153">
        <v>27.106151328808338</v>
      </c>
      <c r="R480" s="153">
        <v>2.1488332807039656</v>
      </c>
      <c r="S480" s="40">
        <v>13.704428669644209</v>
      </c>
      <c r="T480" s="40">
        <v>-8.9146290759723694</v>
      </c>
      <c r="U480" s="40">
        <v>-32.541808752773349</v>
      </c>
      <c r="V480" s="40">
        <v>8.7131679178602965</v>
      </c>
      <c r="W480" s="40">
        <v>11.434833510607344</v>
      </c>
      <c r="X480" s="40">
        <v>1.0433060000000001</v>
      </c>
      <c r="Y480" s="40">
        <v>7.6616630000000005E-2</v>
      </c>
      <c r="Z480" s="142">
        <v>40039</v>
      </c>
      <c r="AA480" s="40">
        <v>2608.3219570909864</v>
      </c>
      <c r="AB480" s="40" t="s">
        <v>12447</v>
      </c>
      <c r="AC480" s="40" t="s">
        <v>13169</v>
      </c>
      <c r="AD480" s="42" t="s">
        <v>8237</v>
      </c>
      <c r="AE480" s="42" t="s">
        <v>13170</v>
      </c>
      <c r="AF480" s="42" t="s">
        <v>13175</v>
      </c>
      <c r="AG480" s="42" t="s">
        <v>13172</v>
      </c>
      <c r="AH480" s="42" t="s">
        <v>13172</v>
      </c>
    </row>
    <row r="481" spans="1:34" s="133" customFormat="1" ht="42.75">
      <c r="A481" s="33" t="s">
        <v>12975</v>
      </c>
      <c r="B481" s="32" t="s">
        <v>14128</v>
      </c>
      <c r="C481" s="33" t="s">
        <v>12848</v>
      </c>
      <c r="D481" s="33" t="s">
        <v>14129</v>
      </c>
      <c r="E481" s="33" t="s">
        <v>12447</v>
      </c>
      <c r="F481" s="35" t="s">
        <v>381</v>
      </c>
      <c r="G481" s="36" t="s">
        <v>12434</v>
      </c>
      <c r="H481" s="117">
        <v>4</v>
      </c>
      <c r="I481" s="36" t="s">
        <v>12346</v>
      </c>
      <c r="J481" s="36" t="s">
        <v>12346</v>
      </c>
      <c r="K481" s="36" t="s">
        <v>12551</v>
      </c>
      <c r="L481" s="33">
        <v>4.9075975371582065E-2</v>
      </c>
      <c r="M481" s="151">
        <v>7.1953971416883089</v>
      </c>
      <c r="N481" s="151">
        <v>42.372482995260818</v>
      </c>
      <c r="O481" s="151">
        <v>21.289049891999667</v>
      </c>
      <c r="P481" s="151">
        <v>6.6908773447364789</v>
      </c>
      <c r="Q481" s="152">
        <v>34.368806132101625</v>
      </c>
      <c r="R481" s="152">
        <v>5.4566918028815303</v>
      </c>
      <c r="S481" s="33">
        <v>13.153374572899089</v>
      </c>
      <c r="T481" s="33">
        <v>-10.940592699226826</v>
      </c>
      <c r="U481" s="33">
        <v>-36.25759441307779</v>
      </c>
      <c r="V481" s="32">
        <v>12.230222634653334</v>
      </c>
      <c r="W481" s="32">
        <v>14.924323400955045</v>
      </c>
      <c r="X481" s="33">
        <v>1.2621560000000001</v>
      </c>
      <c r="Y481" s="33">
        <v>0.22010560000000001</v>
      </c>
      <c r="Z481" s="141">
        <v>43196</v>
      </c>
      <c r="AA481" s="33">
        <v>271.66049156917842</v>
      </c>
      <c r="AB481" s="33" t="s">
        <v>12447</v>
      </c>
      <c r="AC481" s="33" t="s">
        <v>13169</v>
      </c>
      <c r="AD481" s="126" t="s">
        <v>8237</v>
      </c>
      <c r="AE481" s="126" t="s">
        <v>13170</v>
      </c>
      <c r="AF481" s="126" t="s">
        <v>13175</v>
      </c>
      <c r="AG481" s="33" t="s">
        <v>13172</v>
      </c>
      <c r="AH481" s="33" t="s">
        <v>13172</v>
      </c>
    </row>
    <row r="482" spans="1:34" s="133" customFormat="1" ht="28.5">
      <c r="A482" s="40" t="s">
        <v>12975</v>
      </c>
      <c r="B482" s="39" t="s">
        <v>14130</v>
      </c>
      <c r="C482" s="39" t="s">
        <v>12849</v>
      </c>
      <c r="D482" s="40" t="s">
        <v>14131</v>
      </c>
      <c r="E482" s="40" t="s">
        <v>12447</v>
      </c>
      <c r="F482" s="41" t="s">
        <v>117</v>
      </c>
      <c r="G482" s="40" t="s">
        <v>56</v>
      </c>
      <c r="H482" s="42">
        <v>4</v>
      </c>
      <c r="I482" s="40" t="s">
        <v>12346</v>
      </c>
      <c r="J482" s="40" t="s">
        <v>12346</v>
      </c>
      <c r="K482" s="42" t="s">
        <v>12551</v>
      </c>
      <c r="L482" s="40" t="e">
        <v>#N/A</v>
      </c>
      <c r="M482" s="40">
        <v>14.002541296060977</v>
      </c>
      <c r="N482" s="40">
        <v>71.483180428134418</v>
      </c>
      <c r="O482" s="40">
        <v>30.264349771361232</v>
      </c>
      <c r="P482" s="40">
        <v>9.395985287233577</v>
      </c>
      <c r="Q482" s="153">
        <v>44.357469015003169</v>
      </c>
      <c r="R482" s="153">
        <v>7.5432041102287295</v>
      </c>
      <c r="S482" s="40">
        <v>12.671676600155358</v>
      </c>
      <c r="T482" s="40">
        <v>-15.149735760422766</v>
      </c>
      <c r="U482" s="40">
        <v>-42.078011736278754</v>
      </c>
      <c r="V482" s="40">
        <v>18.164437015260077</v>
      </c>
      <c r="W482" s="40">
        <v>20.709364033308226</v>
      </c>
      <c r="X482" s="40">
        <v>1.3005789999999999</v>
      </c>
      <c r="Y482" s="40">
        <v>0.27802120000000002</v>
      </c>
      <c r="Z482" s="142">
        <v>37025</v>
      </c>
      <c r="AA482" s="40">
        <v>2046.508993081771</v>
      </c>
      <c r="AB482" s="40" t="s">
        <v>12447</v>
      </c>
      <c r="AC482" s="40" t="s">
        <v>13169</v>
      </c>
      <c r="AD482" s="42" t="s">
        <v>8237</v>
      </c>
      <c r="AE482" s="42" t="s">
        <v>13170</v>
      </c>
      <c r="AF482" s="42" t="s">
        <v>13175</v>
      </c>
      <c r="AG482" s="42" t="s">
        <v>13172</v>
      </c>
      <c r="AH482" s="42" t="s">
        <v>13172</v>
      </c>
    </row>
    <row r="483" spans="1:34" s="133" customFormat="1" ht="42.75">
      <c r="A483" s="33" t="s">
        <v>12975</v>
      </c>
      <c r="B483" s="32" t="s">
        <v>14132</v>
      </c>
      <c r="C483" s="33" t="s">
        <v>12850</v>
      </c>
      <c r="D483" s="33" t="s">
        <v>14133</v>
      </c>
      <c r="E483" s="33" t="s">
        <v>12453</v>
      </c>
      <c r="F483" s="35" t="s">
        <v>117</v>
      </c>
      <c r="G483" s="36" t="s">
        <v>13109</v>
      </c>
      <c r="H483" s="117">
        <v>3</v>
      </c>
      <c r="I483" s="36" t="s">
        <v>12346</v>
      </c>
      <c r="J483" s="36" t="s">
        <v>12346</v>
      </c>
      <c r="K483" s="36" t="s">
        <v>12551</v>
      </c>
      <c r="L483" s="33" t="e">
        <v>#N/A</v>
      </c>
      <c r="M483" s="151">
        <v>3.6934441366574422</v>
      </c>
      <c r="N483" s="151">
        <v>10.913580246913156</v>
      </c>
      <c r="O483" s="151">
        <v>9.2717236285105642</v>
      </c>
      <c r="P483" s="151">
        <v>4.8050452391290355</v>
      </c>
      <c r="Q483" s="152">
        <v>-4.1803663691874604</v>
      </c>
      <c r="R483" s="152">
        <v>13.813651137594785</v>
      </c>
      <c r="S483" s="33">
        <v>9.6062052505965667</v>
      </c>
      <c r="T483" s="33">
        <v>-17.050258337247492</v>
      </c>
      <c r="U483" s="33">
        <v>-19.15864166244301</v>
      </c>
      <c r="V483" s="32">
        <v>10.288994683944745</v>
      </c>
      <c r="W483" s="32">
        <v>11.818522346983935</v>
      </c>
      <c r="X483" s="33">
        <v>0.55954269999999995</v>
      </c>
      <c r="Y483" s="33">
        <v>0.33670430000000001</v>
      </c>
      <c r="Z483" s="141">
        <v>39373</v>
      </c>
      <c r="AA483" s="33">
        <v>272.44967521327516</v>
      </c>
      <c r="AB483" s="33" t="s">
        <v>12447</v>
      </c>
      <c r="AC483" s="33" t="s">
        <v>13169</v>
      </c>
      <c r="AD483" s="126" t="s">
        <v>8237</v>
      </c>
      <c r="AE483" s="126" t="s">
        <v>13170</v>
      </c>
      <c r="AF483" s="126" t="s">
        <v>13193</v>
      </c>
      <c r="AG483" s="33" t="s">
        <v>13172</v>
      </c>
      <c r="AH483" s="33" t="s">
        <v>13172</v>
      </c>
    </row>
    <row r="484" spans="1:34" s="133" customFormat="1" ht="42.75">
      <c r="A484" s="40" t="s">
        <v>12975</v>
      </c>
      <c r="B484" s="39" t="s">
        <v>14134</v>
      </c>
      <c r="C484" s="39" t="s">
        <v>12851</v>
      </c>
      <c r="D484" s="40" t="s">
        <v>14135</v>
      </c>
      <c r="E484" s="40" t="s">
        <v>12447</v>
      </c>
      <c r="F484" s="41" t="s">
        <v>117</v>
      </c>
      <c r="G484" s="40" t="s">
        <v>13109</v>
      </c>
      <c r="H484" s="42">
        <v>3</v>
      </c>
      <c r="I484" s="40" t="s">
        <v>12346</v>
      </c>
      <c r="J484" s="40" t="s">
        <v>12346</v>
      </c>
      <c r="K484" s="42" t="s">
        <v>12551</v>
      </c>
      <c r="L484" s="40" t="e">
        <v>#N/A</v>
      </c>
      <c r="M484" s="40">
        <v>3.446327683615813</v>
      </c>
      <c r="N484" s="40">
        <v>13.656114214773751</v>
      </c>
      <c r="O484" s="40">
        <v>12.283856695770945</v>
      </c>
      <c r="P484" s="40">
        <v>3.8047502614066753</v>
      </c>
      <c r="Q484" s="153">
        <v>9.7449313276652738</v>
      </c>
      <c r="R484" s="153">
        <v>7.7086280056577916</v>
      </c>
      <c r="S484" s="40">
        <v>13.429256594724315</v>
      </c>
      <c r="T484" s="40">
        <v>-16.625615763546786</v>
      </c>
      <c r="U484" s="40">
        <v>-29.318036966220472</v>
      </c>
      <c r="V484" s="40">
        <v>12.624073831061464</v>
      </c>
      <c r="W484" s="40">
        <v>14.930241999164478</v>
      </c>
      <c r="X484" s="40">
        <v>0.51338660000000003</v>
      </c>
      <c r="Y484" s="40">
        <v>0.15453620000000001</v>
      </c>
      <c r="Z484" s="142">
        <v>39373</v>
      </c>
      <c r="AA484" s="40">
        <v>272.44967521327516</v>
      </c>
      <c r="AB484" s="40" t="s">
        <v>12447</v>
      </c>
      <c r="AC484" s="40" t="s">
        <v>13169</v>
      </c>
      <c r="AD484" s="42" t="s">
        <v>8237</v>
      </c>
      <c r="AE484" s="42" t="s">
        <v>13170</v>
      </c>
      <c r="AF484" s="42" t="s">
        <v>13175</v>
      </c>
      <c r="AG484" s="42" t="s">
        <v>13172</v>
      </c>
      <c r="AH484" s="42" t="s">
        <v>13172</v>
      </c>
    </row>
    <row r="485" spans="1:34" s="133" customFormat="1" ht="28.5">
      <c r="A485" s="33" t="s">
        <v>12975</v>
      </c>
      <c r="B485" s="32" t="s">
        <v>14136</v>
      </c>
      <c r="C485" s="33" t="s">
        <v>12855</v>
      </c>
      <c r="D485" s="33" t="s">
        <v>14137</v>
      </c>
      <c r="E485" s="33" t="s">
        <v>12447</v>
      </c>
      <c r="F485" s="35" t="s">
        <v>117</v>
      </c>
      <c r="G485" s="36" t="s">
        <v>12680</v>
      </c>
      <c r="H485" s="117">
        <v>3</v>
      </c>
      <c r="I485" s="36" t="s">
        <v>12346</v>
      </c>
      <c r="J485" s="36" t="s">
        <v>12346</v>
      </c>
      <c r="K485" s="36" t="s">
        <v>12551</v>
      </c>
      <c r="L485" s="33" t="e">
        <v>#N/A</v>
      </c>
      <c r="M485" s="174">
        <v>1.6878980891719353</v>
      </c>
      <c r="N485" s="174">
        <v>20.263653483992506</v>
      </c>
      <c r="O485" s="174">
        <v>20.149202930365906</v>
      </c>
      <c r="P485" s="174">
        <v>9.8133013841616989</v>
      </c>
      <c r="Q485" s="175">
        <v>17.816318486401261</v>
      </c>
      <c r="R485" s="175">
        <v>20.526315789473593</v>
      </c>
      <c r="S485" s="33">
        <v>16.489063376331824</v>
      </c>
      <c r="T485" s="33">
        <v>-10.91517178473701</v>
      </c>
      <c r="U485" s="33">
        <v>-26.643447975620326</v>
      </c>
      <c r="V485" s="32">
        <v>12.526301042502453</v>
      </c>
      <c r="W485" s="32">
        <v>13.607822550611843</v>
      </c>
      <c r="X485" s="33">
        <v>1.200256</v>
      </c>
      <c r="Y485" s="33">
        <v>0.62483949999999999</v>
      </c>
      <c r="Z485" s="141">
        <v>39735</v>
      </c>
      <c r="AA485" s="33">
        <v>323.39074023826822</v>
      </c>
      <c r="AB485" s="33" t="s">
        <v>12447</v>
      </c>
      <c r="AC485" s="33" t="s">
        <v>13169</v>
      </c>
      <c r="AD485" s="126" t="s">
        <v>8237</v>
      </c>
      <c r="AE485" s="126" t="s">
        <v>13170</v>
      </c>
      <c r="AF485" s="126" t="s">
        <v>13175</v>
      </c>
      <c r="AG485" s="33" t="s">
        <v>13172</v>
      </c>
      <c r="AH485" s="33" t="s">
        <v>13172</v>
      </c>
    </row>
    <row r="486" spans="1:34" s="133" customFormat="1" ht="28.5">
      <c r="A486" s="40" t="s">
        <v>12976</v>
      </c>
      <c r="B486" s="39" t="s">
        <v>14138</v>
      </c>
      <c r="C486" s="39" t="s">
        <v>12856</v>
      </c>
      <c r="D486" s="40" t="s">
        <v>14139</v>
      </c>
      <c r="E486" s="40" t="s">
        <v>12447</v>
      </c>
      <c r="F486" s="41" t="s">
        <v>381</v>
      </c>
      <c r="G486" s="40" t="s">
        <v>75</v>
      </c>
      <c r="H486" s="42">
        <v>2</v>
      </c>
      <c r="I486" s="40" t="s">
        <v>12346</v>
      </c>
      <c r="J486" s="40" t="s">
        <v>12346</v>
      </c>
      <c r="K486" s="42" t="s">
        <v>12346</v>
      </c>
      <c r="L486" s="40" t="e">
        <v>#N/A</v>
      </c>
      <c r="M486" s="40">
        <v>3.7311894454752359</v>
      </c>
      <c r="N486" s="40">
        <v>26.591194968553221</v>
      </c>
      <c r="O486" s="40">
        <v>14.992532280267179</v>
      </c>
      <c r="P486" s="40">
        <v>6.5471756691869221</v>
      </c>
      <c r="Q486" s="153">
        <v>23.201730665224417</v>
      </c>
      <c r="R486" s="153">
        <v>3.0598052851180224</v>
      </c>
      <c r="S486" s="40">
        <v>14.812460267005534</v>
      </c>
      <c r="T486" s="40">
        <v>-11.685393258427046</v>
      </c>
      <c r="U486" s="40">
        <v>-24.092140921409232</v>
      </c>
      <c r="V486" s="40">
        <v>10.96168416009748</v>
      </c>
      <c r="W486" s="40">
        <v>13.35546089444804</v>
      </c>
      <c r="X486" s="40">
        <v>0.79998599999999997</v>
      </c>
      <c r="Y486" s="40">
        <v>0.28855219999999998</v>
      </c>
      <c r="Z486" s="142">
        <v>37025</v>
      </c>
      <c r="AA486" s="40">
        <v>623.06877181606183</v>
      </c>
      <c r="AB486" s="40" t="s">
        <v>12447</v>
      </c>
      <c r="AC486" s="40" t="s">
        <v>13169</v>
      </c>
      <c r="AD486" s="42" t="s">
        <v>8237</v>
      </c>
      <c r="AE486" s="42" t="s">
        <v>13170</v>
      </c>
      <c r="AF486" s="42" t="s">
        <v>13175</v>
      </c>
      <c r="AG486" s="42" t="s">
        <v>13172</v>
      </c>
      <c r="AH486" s="42" t="s">
        <v>13172</v>
      </c>
    </row>
    <row r="487" spans="1:34" s="133" customFormat="1" ht="28.5">
      <c r="A487" s="33" t="s">
        <v>12975</v>
      </c>
      <c r="B487" s="32" t="s">
        <v>14140</v>
      </c>
      <c r="C487" s="33" t="s">
        <v>12857</v>
      </c>
      <c r="D487" s="33" t="s">
        <v>14141</v>
      </c>
      <c r="E487" s="33" t="s">
        <v>12447</v>
      </c>
      <c r="F487" s="35" t="s">
        <v>422</v>
      </c>
      <c r="G487" s="36" t="s">
        <v>13129</v>
      </c>
      <c r="H487" s="117">
        <v>3</v>
      </c>
      <c r="I487" s="36" t="s">
        <v>12346</v>
      </c>
      <c r="J487" s="36" t="s">
        <v>12346</v>
      </c>
      <c r="K487" s="36" t="s">
        <v>12346</v>
      </c>
      <c r="L487" s="33" t="e">
        <v>#N/A</v>
      </c>
      <c r="M487" s="174">
        <v>0.93089867525957271</v>
      </c>
      <c r="N487" s="174">
        <v>7.2270825408902839</v>
      </c>
      <c r="O487" s="174">
        <v>3.0209578411541038</v>
      </c>
      <c r="P487" s="174">
        <v>-0.14121606995908254</v>
      </c>
      <c r="Q487" s="175">
        <v>16.244725738396749</v>
      </c>
      <c r="R487" s="175">
        <v>-10.968714662646006</v>
      </c>
      <c r="S487" s="33">
        <v>2.407336645013225</v>
      </c>
      <c r="T487" s="33">
        <v>-13.281539030706535</v>
      </c>
      <c r="U487" s="33">
        <v>-17.840869260427539</v>
      </c>
      <c r="V487" s="32">
        <v>10.844191285327218</v>
      </c>
      <c r="W487" s="32">
        <v>10.237960051397064</v>
      </c>
      <c r="X487" s="33">
        <v>-0.17561089999999999</v>
      </c>
      <c r="Y487" s="33">
        <v>-0.29154970000000002</v>
      </c>
      <c r="Z487" s="141">
        <v>38835</v>
      </c>
      <c r="AA487" s="33">
        <v>2544.8554646454504</v>
      </c>
      <c r="AB487" s="33" t="s">
        <v>12447</v>
      </c>
      <c r="AC487" s="33" t="s">
        <v>13169</v>
      </c>
      <c r="AD487" s="126" t="s">
        <v>8237</v>
      </c>
      <c r="AE487" s="126" t="s">
        <v>13170</v>
      </c>
      <c r="AF487" s="126" t="s">
        <v>13175</v>
      </c>
      <c r="AG487" s="33" t="s">
        <v>13172</v>
      </c>
      <c r="AH487" s="33" t="s">
        <v>13172</v>
      </c>
    </row>
    <row r="488" spans="1:34" s="133" customFormat="1" ht="28.5">
      <c r="A488" s="40" t="s">
        <v>12975</v>
      </c>
      <c r="B488" s="39" t="s">
        <v>14142</v>
      </c>
      <c r="C488" s="39" t="s">
        <v>12858</v>
      </c>
      <c r="D488" s="40" t="s">
        <v>14143</v>
      </c>
      <c r="E488" s="40" t="s">
        <v>12447</v>
      </c>
      <c r="F488" s="41" t="s">
        <v>422</v>
      </c>
      <c r="G488" s="40" t="s">
        <v>13129</v>
      </c>
      <c r="H488" s="42">
        <v>3</v>
      </c>
      <c r="I488" s="40" t="s">
        <v>12346</v>
      </c>
      <c r="J488" s="40" t="s">
        <v>12346</v>
      </c>
      <c r="K488" s="42" t="s">
        <v>12346</v>
      </c>
      <c r="L488" s="40">
        <v>6.4305427527910214E-2</v>
      </c>
      <c r="M488" s="40">
        <v>0.8767262098744899</v>
      </c>
      <c r="N488" s="40">
        <v>7.2153533908440037</v>
      </c>
      <c r="O488" s="40">
        <v>3.0135042265090783</v>
      </c>
      <c r="P488" s="40">
        <v>-0.14071018746767416</v>
      </c>
      <c r="Q488" s="153">
        <v>16.293233866308054</v>
      </c>
      <c r="R488" s="153">
        <v>-10.941951818419104</v>
      </c>
      <c r="S488" s="40">
        <v>2.3469546491805104</v>
      </c>
      <c r="T488" s="40">
        <v>-13.310397167443732</v>
      </c>
      <c r="U488" s="40">
        <v>-17.860576526144712</v>
      </c>
      <c r="V488" s="40">
        <v>10.845469706768874</v>
      </c>
      <c r="W488" s="40">
        <v>10.247963740030306</v>
      </c>
      <c r="X488" s="40">
        <v>-0.17644409999999999</v>
      </c>
      <c r="Y488" s="40">
        <v>-0.29150989999999999</v>
      </c>
      <c r="Z488" s="142">
        <v>33297</v>
      </c>
      <c r="AA488" s="40">
        <v>2544.8554646454504</v>
      </c>
      <c r="AB488" s="40" t="s">
        <v>12447</v>
      </c>
      <c r="AC488" s="40" t="s">
        <v>13169</v>
      </c>
      <c r="AD488" s="42" t="s">
        <v>8237</v>
      </c>
      <c r="AE488" s="42" t="s">
        <v>13170</v>
      </c>
      <c r="AF488" s="42" t="s">
        <v>13175</v>
      </c>
      <c r="AG488" s="42" t="s">
        <v>13172</v>
      </c>
      <c r="AH488" s="42" t="s">
        <v>13172</v>
      </c>
    </row>
    <row r="489" spans="1:34" s="133" customFormat="1" ht="42.75">
      <c r="A489" s="33" t="s">
        <v>12975</v>
      </c>
      <c r="B489" s="32" t="s">
        <v>14144</v>
      </c>
      <c r="C489" s="33" t="s">
        <v>12860</v>
      </c>
      <c r="D489" s="33" t="s">
        <v>14145</v>
      </c>
      <c r="E489" s="33" t="s">
        <v>12447</v>
      </c>
      <c r="F489" s="35" t="s">
        <v>117</v>
      </c>
      <c r="G489" s="36" t="s">
        <v>12411</v>
      </c>
      <c r="H489" s="117">
        <v>3</v>
      </c>
      <c r="I489" s="36" t="s">
        <v>12346</v>
      </c>
      <c r="J489" s="36" t="s">
        <v>12346</v>
      </c>
      <c r="K489" s="36" t="s">
        <v>12346</v>
      </c>
      <c r="L489" s="33" t="e">
        <v>#N/A</v>
      </c>
      <c r="M489" s="174">
        <v>5.4800339847068669</v>
      </c>
      <c r="N489" s="174">
        <v>22.014742014742204</v>
      </c>
      <c r="O489" s="174">
        <v>16.542099821068867</v>
      </c>
      <c r="P489" s="174">
        <v>7.5275140504603266</v>
      </c>
      <c r="Q489" s="175">
        <v>22.093634928984773</v>
      </c>
      <c r="R489" s="175">
        <v>14.071856287425044</v>
      </c>
      <c r="S489" s="33">
        <v>13.279132791327509</v>
      </c>
      <c r="T489" s="33">
        <v>-14.975609756097541</v>
      </c>
      <c r="U489" s="33">
        <v>-25.100286532951277</v>
      </c>
      <c r="V489" s="32">
        <v>12.521887740540032</v>
      </c>
      <c r="W489" s="32">
        <v>14.259663886507793</v>
      </c>
      <c r="X489" s="33">
        <v>0.77790530000000002</v>
      </c>
      <c r="Y489" s="33">
        <v>0.32847270000000001</v>
      </c>
      <c r="Z489" s="141">
        <v>38499</v>
      </c>
      <c r="AA489" s="33">
        <v>68.551705567883843</v>
      </c>
      <c r="AB489" s="33" t="s">
        <v>12447</v>
      </c>
      <c r="AC489" s="33" t="s">
        <v>13169</v>
      </c>
      <c r="AD489" s="126" t="s">
        <v>8237</v>
      </c>
      <c r="AE489" s="126" t="s">
        <v>13170</v>
      </c>
      <c r="AF489" s="126" t="s">
        <v>13175</v>
      </c>
      <c r="AG489" s="33" t="s">
        <v>13172</v>
      </c>
      <c r="AH489" s="33" t="s">
        <v>13172</v>
      </c>
    </row>
    <row r="490" spans="1:34" s="133" customFormat="1" ht="42.75">
      <c r="A490" s="40" t="s">
        <v>12975</v>
      </c>
      <c r="B490" s="39" t="s">
        <v>14146</v>
      </c>
      <c r="C490" s="39" t="s">
        <v>12861</v>
      </c>
      <c r="D490" s="40" t="s">
        <v>14147</v>
      </c>
      <c r="E490" s="40" t="s">
        <v>12447</v>
      </c>
      <c r="F490" s="41" t="s">
        <v>117</v>
      </c>
      <c r="G490" s="40" t="s">
        <v>12411</v>
      </c>
      <c r="H490" s="42">
        <v>3</v>
      </c>
      <c r="I490" s="40" t="s">
        <v>12346</v>
      </c>
      <c r="J490" s="40" t="s">
        <v>12346</v>
      </c>
      <c r="K490" s="42" t="s">
        <v>12346</v>
      </c>
      <c r="L490" s="40">
        <v>2.2473604998482478E-2</v>
      </c>
      <c r="M490" s="40">
        <v>5.5118250636235322</v>
      </c>
      <c r="N490" s="40">
        <v>22.013195685893617</v>
      </c>
      <c r="O490" s="40">
        <v>16.53362647352661</v>
      </c>
      <c r="P490" s="40">
        <v>7.5335888721684841</v>
      </c>
      <c r="Q490" s="153">
        <v>22.215496054540253</v>
      </c>
      <c r="R490" s="153">
        <v>14.132290770918576</v>
      </c>
      <c r="S490" s="40">
        <v>13.16916839167841</v>
      </c>
      <c r="T490" s="40">
        <v>-15.023813843113976</v>
      </c>
      <c r="U490" s="40">
        <v>-25.085441691067889</v>
      </c>
      <c r="V490" s="40">
        <v>12.497802293588245</v>
      </c>
      <c r="W490" s="40">
        <v>14.216887953015304</v>
      </c>
      <c r="X490" s="40">
        <v>0.77973720000000002</v>
      </c>
      <c r="Y490" s="40">
        <v>0.32865699999999998</v>
      </c>
      <c r="Z490" s="142">
        <v>38499</v>
      </c>
      <c r="AA490" s="40">
        <v>68.551705567883843</v>
      </c>
      <c r="AB490" s="40" t="s">
        <v>12447</v>
      </c>
      <c r="AC490" s="40" t="s">
        <v>13169</v>
      </c>
      <c r="AD490" s="42" t="s">
        <v>8237</v>
      </c>
      <c r="AE490" s="42" t="s">
        <v>13180</v>
      </c>
      <c r="AF490" s="42" t="s">
        <v>13181</v>
      </c>
      <c r="AG490" s="42" t="s">
        <v>13181</v>
      </c>
      <c r="AH490" s="42" t="s">
        <v>13181</v>
      </c>
    </row>
    <row r="491" spans="1:34" s="133" customFormat="1" ht="28.5">
      <c r="A491" s="33" t="s">
        <v>12975</v>
      </c>
      <c r="B491" s="32" t="s">
        <v>14148</v>
      </c>
      <c r="C491" s="33" t="s">
        <v>12862</v>
      </c>
      <c r="D491" s="33" t="s">
        <v>14149</v>
      </c>
      <c r="E491" s="33" t="s">
        <v>12447</v>
      </c>
      <c r="F491" s="35" t="s">
        <v>117</v>
      </c>
      <c r="G491" s="36" t="s">
        <v>12411</v>
      </c>
      <c r="H491" s="117">
        <v>3</v>
      </c>
      <c r="I491" s="36" t="s">
        <v>12346</v>
      </c>
      <c r="J491" s="36" t="s">
        <v>12346</v>
      </c>
      <c r="K491" s="36" t="s">
        <v>12346</v>
      </c>
      <c r="L491" s="33" t="e">
        <v>#N/A</v>
      </c>
      <c r="M491" s="174">
        <v>2.7208277447787088</v>
      </c>
      <c r="N491" s="174">
        <v>14.698331193838499</v>
      </c>
      <c r="O491" s="174">
        <v>9.8796953176674371</v>
      </c>
      <c r="P491" s="174">
        <v>2.174571466850117</v>
      </c>
      <c r="Q491" s="175">
        <v>16.957001102535752</v>
      </c>
      <c r="R491" s="175">
        <v>3.6944127708097518</v>
      </c>
      <c r="S491" s="33">
        <v>17.659574468084948</v>
      </c>
      <c r="T491" s="33">
        <v>-17.7690234294008</v>
      </c>
      <c r="U491" s="33">
        <v>-33.395099855878016</v>
      </c>
      <c r="V491" s="32">
        <v>13.99387982530533</v>
      </c>
      <c r="W491" s="32">
        <v>16.965436523940603</v>
      </c>
      <c r="X491" s="33">
        <v>0.33406059999999999</v>
      </c>
      <c r="Y491" s="33">
        <v>1.5310020000000001E-2</v>
      </c>
      <c r="Z491" s="141">
        <v>37025</v>
      </c>
      <c r="AA491" s="33">
        <v>584.13066851848453</v>
      </c>
      <c r="AB491" s="33" t="s">
        <v>12447</v>
      </c>
      <c r="AC491" s="33" t="s">
        <v>13169</v>
      </c>
      <c r="AD491" s="126" t="s">
        <v>8237</v>
      </c>
      <c r="AE491" s="126" t="s">
        <v>13170</v>
      </c>
      <c r="AF491" s="126" t="s">
        <v>13175</v>
      </c>
      <c r="AG491" s="33" t="s">
        <v>13172</v>
      </c>
      <c r="AH491" s="33" t="s">
        <v>13172</v>
      </c>
    </row>
    <row r="492" spans="1:34" s="133" customFormat="1" ht="28.5">
      <c r="A492" s="40" t="s">
        <v>12975</v>
      </c>
      <c r="B492" s="39" t="s">
        <v>14150</v>
      </c>
      <c r="C492" s="39" t="s">
        <v>12863</v>
      </c>
      <c r="D492" s="40" t="s">
        <v>14151</v>
      </c>
      <c r="E492" s="40" t="s">
        <v>12447</v>
      </c>
      <c r="F492" s="41" t="s">
        <v>381</v>
      </c>
      <c r="G492" s="40" t="s">
        <v>75</v>
      </c>
      <c r="H492" s="42">
        <v>3</v>
      </c>
      <c r="I492" s="40" t="s">
        <v>12346</v>
      </c>
      <c r="J492" s="40" t="s">
        <v>12346</v>
      </c>
      <c r="K492" s="42" t="s">
        <v>12346</v>
      </c>
      <c r="L492" s="40" t="e">
        <v>#N/A</v>
      </c>
      <c r="M492" s="40">
        <v>2.6912725874663312</v>
      </c>
      <c r="N492" s="40">
        <v>24.232558139534753</v>
      </c>
      <c r="O492" s="40">
        <v>14.816323912872509</v>
      </c>
      <c r="P492" s="40">
        <v>4.5790150406893826</v>
      </c>
      <c r="Q492" s="153">
        <v>26.742385131646927</v>
      </c>
      <c r="R492" s="153">
        <v>2.2715266772316944</v>
      </c>
      <c r="S492" s="40">
        <v>12.01413427561835</v>
      </c>
      <c r="T492" s="40">
        <v>-9.6946973754686301</v>
      </c>
      <c r="U492" s="40">
        <v>-29.044289044289052</v>
      </c>
      <c r="V492" s="40">
        <v>10.423407209840416</v>
      </c>
      <c r="W492" s="40">
        <v>12.537906665347561</v>
      </c>
      <c r="X492" s="40">
        <v>0.84014350000000004</v>
      </c>
      <c r="Y492" s="40">
        <v>0.1416094</v>
      </c>
      <c r="Z492" s="142">
        <v>38499</v>
      </c>
      <c r="AA492" s="40">
        <v>215.42290881739953</v>
      </c>
      <c r="AB492" s="40" t="s">
        <v>12447</v>
      </c>
      <c r="AC492" s="40" t="s">
        <v>13169</v>
      </c>
      <c r="AD492" s="42" t="s">
        <v>8237</v>
      </c>
      <c r="AE492" s="42" t="s">
        <v>13170</v>
      </c>
      <c r="AF492" s="42" t="s">
        <v>13175</v>
      </c>
      <c r="AG492" s="42" t="s">
        <v>13172</v>
      </c>
      <c r="AH492" s="42" t="s">
        <v>13172</v>
      </c>
    </row>
    <row r="493" spans="1:34" s="133" customFormat="1" ht="42.75">
      <c r="A493" s="33" t="s">
        <v>12975</v>
      </c>
      <c r="B493" s="32" t="s">
        <v>14152</v>
      </c>
      <c r="C493" s="33" t="s">
        <v>12864</v>
      </c>
      <c r="D493" s="33" t="s">
        <v>14153</v>
      </c>
      <c r="E493" s="33" t="s">
        <v>12447</v>
      </c>
      <c r="F493" s="35" t="s">
        <v>117</v>
      </c>
      <c r="G493" s="36" t="s">
        <v>13116</v>
      </c>
      <c r="H493" s="117">
        <v>4</v>
      </c>
      <c r="I493" s="36" t="s">
        <v>12346</v>
      </c>
      <c r="J493" s="36" t="s">
        <v>12346</v>
      </c>
      <c r="K493" s="36" t="s">
        <v>12346</v>
      </c>
      <c r="L493" s="33" t="e">
        <v>#N/A</v>
      </c>
      <c r="M493" s="174">
        <v>5.120960621578674</v>
      </c>
      <c r="N493" s="174">
        <v>14.085856650057638</v>
      </c>
      <c r="O493" s="174">
        <v>9.2039397436409089</v>
      </c>
      <c r="P493" s="174">
        <v>-3.6895026552141719E-2</v>
      </c>
      <c r="Q493" s="175">
        <v>9.2113065823289588</v>
      </c>
      <c r="R493" s="175">
        <v>0.79333597778650233</v>
      </c>
      <c r="S493" s="33">
        <v>15.917347865576792</v>
      </c>
      <c r="T493" s="33">
        <v>-19.802342606149271</v>
      </c>
      <c r="U493" s="33">
        <v>-36.913193872508721</v>
      </c>
      <c r="V493" s="32">
        <v>16.229809704924744</v>
      </c>
      <c r="W493" s="32">
        <v>17.965072902929837</v>
      </c>
      <c r="X493" s="33">
        <v>0.18740899999999999</v>
      </c>
      <c r="Y493" s="33">
        <v>-0.1302488</v>
      </c>
      <c r="Z493" s="141">
        <v>37025</v>
      </c>
      <c r="AA493" s="33">
        <v>90.835117060000002</v>
      </c>
      <c r="AB493" s="33" t="s">
        <v>12447</v>
      </c>
      <c r="AC493" s="33" t="s">
        <v>13169</v>
      </c>
      <c r="AD493" s="126" t="s">
        <v>8237</v>
      </c>
      <c r="AE493" s="126" t="s">
        <v>13170</v>
      </c>
      <c r="AF493" s="126" t="s">
        <v>13175</v>
      </c>
      <c r="AG493" s="33" t="s">
        <v>13172</v>
      </c>
      <c r="AH493" s="33" t="s">
        <v>13172</v>
      </c>
    </row>
    <row r="494" spans="1:34" s="133" customFormat="1" ht="42.75">
      <c r="A494" s="40" t="s">
        <v>12975</v>
      </c>
      <c r="B494" s="39" t="s">
        <v>14154</v>
      </c>
      <c r="C494" s="39" t="s">
        <v>12865</v>
      </c>
      <c r="D494" s="40" t="s">
        <v>14155</v>
      </c>
      <c r="E494" s="40" t="s">
        <v>12450</v>
      </c>
      <c r="F494" s="41" t="s">
        <v>422</v>
      </c>
      <c r="G494" s="40" t="s">
        <v>13129</v>
      </c>
      <c r="H494" s="42">
        <v>4</v>
      </c>
      <c r="I494" s="40" t="s">
        <v>12551</v>
      </c>
      <c r="J494" s="40" t="s">
        <v>12551</v>
      </c>
      <c r="K494" s="42" t="s">
        <v>12346</v>
      </c>
      <c r="L494" s="40">
        <v>7.593361313041315E-2</v>
      </c>
      <c r="M494" s="40">
        <v>0.66115702479339067</v>
      </c>
      <c r="N494" s="40">
        <v>8.9875135142440055</v>
      </c>
      <c r="O494" s="40">
        <v>5.5438317886249644</v>
      </c>
      <c r="P494" s="40">
        <v>-1.5313787777575527</v>
      </c>
      <c r="Q494" s="153">
        <v>17.823714483008747</v>
      </c>
      <c r="R494" s="153">
        <v>-7.4916318887660038</v>
      </c>
      <c r="S494" s="40">
        <v>3.4368430339011713</v>
      </c>
      <c r="T494" s="40">
        <v>-12.00606989938291</v>
      </c>
      <c r="U494" s="40">
        <v>-28.68970818793327</v>
      </c>
      <c r="V494" s="40">
        <v>10.389676358306676</v>
      </c>
      <c r="W494" s="40">
        <v>11.386267067451515</v>
      </c>
      <c r="X494" s="40">
        <v>0.1073153</v>
      </c>
      <c r="Y494" s="40">
        <v>-0.30588670000000001</v>
      </c>
      <c r="Z494" s="142">
        <v>40451</v>
      </c>
      <c r="AA494" s="40">
        <v>1597.0169388364036</v>
      </c>
      <c r="AB494" s="40" t="s">
        <v>12447</v>
      </c>
      <c r="AC494" s="40" t="s">
        <v>13169</v>
      </c>
      <c r="AD494" s="42" t="s">
        <v>8237</v>
      </c>
      <c r="AE494" s="42" t="s">
        <v>13170</v>
      </c>
      <c r="AF494" s="42" t="s">
        <v>13196</v>
      </c>
      <c r="AG494" s="42" t="s">
        <v>13172</v>
      </c>
      <c r="AH494" s="42" t="s">
        <v>13172</v>
      </c>
    </row>
    <row r="495" spans="1:34" s="133" customFormat="1" ht="42.75">
      <c r="A495" s="33" t="s">
        <v>12975</v>
      </c>
      <c r="B495" s="32" t="s">
        <v>14156</v>
      </c>
      <c r="C495" s="33" t="s">
        <v>12866</v>
      </c>
      <c r="D495" s="33" t="s">
        <v>14157</v>
      </c>
      <c r="E495" s="33" t="s">
        <v>12453</v>
      </c>
      <c r="F495" s="35" t="s">
        <v>422</v>
      </c>
      <c r="G495" s="36" t="s">
        <v>13129</v>
      </c>
      <c r="H495" s="117">
        <v>4</v>
      </c>
      <c r="I495" s="36" t="s">
        <v>12551</v>
      </c>
      <c r="J495" s="36" t="s">
        <v>12551</v>
      </c>
      <c r="K495" s="36" t="s">
        <v>12346</v>
      </c>
      <c r="L495" s="33">
        <v>7.5628141867904813E-2</v>
      </c>
      <c r="M495" s="174">
        <v>0.65000000000001723</v>
      </c>
      <c r="N495" s="174">
        <v>7.5017241748706276</v>
      </c>
      <c r="O495" s="174">
        <v>4.6026952686940792</v>
      </c>
      <c r="P495" s="174">
        <v>-2.2852447516096386</v>
      </c>
      <c r="Q495" s="175">
        <v>16.034061144604905</v>
      </c>
      <c r="R495" s="175">
        <v>-7.8876258907178531</v>
      </c>
      <c r="S495" s="33">
        <v>3.1482531041132855</v>
      </c>
      <c r="T495" s="33">
        <v>-12.245021024706293</v>
      </c>
      <c r="U495" s="33">
        <v>-28.931665308490818</v>
      </c>
      <c r="V495" s="32">
        <v>10.327449511685948</v>
      </c>
      <c r="W495" s="32">
        <v>11.381258365209359</v>
      </c>
      <c r="X495" s="33">
        <v>0.1238687</v>
      </c>
      <c r="Y495" s="33">
        <v>-0.28333399999999997</v>
      </c>
      <c r="Z495" s="141">
        <v>39615</v>
      </c>
      <c r="AA495" s="33">
        <v>1597.0169388364036</v>
      </c>
      <c r="AB495" s="33" t="s">
        <v>12447</v>
      </c>
      <c r="AC495" s="33" t="s">
        <v>13169</v>
      </c>
      <c r="AD495" s="126" t="s">
        <v>8237</v>
      </c>
      <c r="AE495" s="126" t="s">
        <v>13170</v>
      </c>
      <c r="AF495" s="126" t="s">
        <v>13240</v>
      </c>
      <c r="AG495" s="33" t="s">
        <v>13172</v>
      </c>
      <c r="AH495" s="33" t="s">
        <v>13172</v>
      </c>
    </row>
    <row r="496" spans="1:34" s="133" customFormat="1" ht="42.75">
      <c r="A496" s="40" t="s">
        <v>12975</v>
      </c>
      <c r="B496" s="39" t="s">
        <v>14158</v>
      </c>
      <c r="C496" s="39" t="s">
        <v>12867</v>
      </c>
      <c r="D496" s="40" t="s">
        <v>14159</v>
      </c>
      <c r="E496" s="40" t="s">
        <v>12452</v>
      </c>
      <c r="F496" s="41" t="s">
        <v>422</v>
      </c>
      <c r="G496" s="40" t="s">
        <v>13129</v>
      </c>
      <c r="H496" s="42">
        <v>4</v>
      </c>
      <c r="I496" s="40" t="s">
        <v>12551</v>
      </c>
      <c r="J496" s="40" t="s">
        <v>12551</v>
      </c>
      <c r="K496" s="42" t="s">
        <v>12346</v>
      </c>
      <c r="L496" s="40">
        <v>7.6744185630665276E-2</v>
      </c>
      <c r="M496" s="40">
        <v>0.66473988439301746</v>
      </c>
      <c r="N496" s="40">
        <v>9.2097410154381443</v>
      </c>
      <c r="O496" s="40">
        <v>6.2232402620610694</v>
      </c>
      <c r="P496" s="40">
        <v>-0.90805317887406867</v>
      </c>
      <c r="Q496" s="153">
        <v>18.454966896899471</v>
      </c>
      <c r="R496" s="153">
        <v>-6.681602608804738</v>
      </c>
      <c r="S496" s="40">
        <v>4.7724622069462708</v>
      </c>
      <c r="T496" s="40">
        <v>-11.815963269113382</v>
      </c>
      <c r="U496" s="40">
        <v>-28.034279078267833</v>
      </c>
      <c r="V496" s="40">
        <v>10.332154552686555</v>
      </c>
      <c r="W496" s="40">
        <v>11.308439918744737</v>
      </c>
      <c r="X496" s="40">
        <v>0.12790799999999999</v>
      </c>
      <c r="Y496" s="40">
        <v>-0.28610609999999997</v>
      </c>
      <c r="Z496" s="142">
        <v>39328</v>
      </c>
      <c r="AA496" s="40">
        <v>1597.0169388364036</v>
      </c>
      <c r="AB496" s="40" t="s">
        <v>12447</v>
      </c>
      <c r="AC496" s="40" t="s">
        <v>13169</v>
      </c>
      <c r="AD496" s="42" t="s">
        <v>8237</v>
      </c>
      <c r="AE496" s="42" t="s">
        <v>13170</v>
      </c>
      <c r="AF496" s="42" t="s">
        <v>13482</v>
      </c>
      <c r="AG496" s="42" t="s">
        <v>13172</v>
      </c>
      <c r="AH496" s="42" t="s">
        <v>13172</v>
      </c>
    </row>
    <row r="497" spans="1:34" s="133" customFormat="1" ht="28.5">
      <c r="A497" s="33" t="s">
        <v>12975</v>
      </c>
      <c r="B497" s="32" t="s">
        <v>14160</v>
      </c>
      <c r="C497" s="33" t="s">
        <v>12868</v>
      </c>
      <c r="D497" s="33" t="s">
        <v>14161</v>
      </c>
      <c r="E497" s="33" t="s">
        <v>12448</v>
      </c>
      <c r="F497" s="35" t="s">
        <v>422</v>
      </c>
      <c r="G497" s="36" t="s">
        <v>13129</v>
      </c>
      <c r="H497" s="117">
        <v>4</v>
      </c>
      <c r="I497" s="36" t="s">
        <v>12551</v>
      </c>
      <c r="J497" s="36" t="s">
        <v>12551</v>
      </c>
      <c r="K497" s="36" t="s">
        <v>12346</v>
      </c>
      <c r="L497" s="33">
        <v>7.5195314275333658E-2</v>
      </c>
      <c r="M497" s="151">
        <v>0.66147859922180974</v>
      </c>
      <c r="N497" s="151">
        <v>9.757120335292635</v>
      </c>
      <c r="O497" s="151">
        <v>6.8416615921082835</v>
      </c>
      <c r="P497" s="151">
        <v>0.21511796191673316</v>
      </c>
      <c r="Q497" s="152">
        <v>18.997440091013562</v>
      </c>
      <c r="R497" s="152">
        <v>-6.5892019906834687</v>
      </c>
      <c r="S497" s="33">
        <v>5.6132224233336858</v>
      </c>
      <c r="T497" s="33">
        <v>-11.667861888610565</v>
      </c>
      <c r="U497" s="33">
        <v>-25.835346846699679</v>
      </c>
      <c r="V497" s="32">
        <v>10.355604329809335</v>
      </c>
      <c r="W497" s="32">
        <v>11.378724749370708</v>
      </c>
      <c r="X497" s="33">
        <v>0.252253</v>
      </c>
      <c r="Y497" s="33">
        <v>-0.14102400000000001</v>
      </c>
      <c r="Z497" s="141">
        <v>40207</v>
      </c>
      <c r="AA497" s="33">
        <v>1597.0169388364036</v>
      </c>
      <c r="AB497" s="33" t="s">
        <v>12447</v>
      </c>
      <c r="AC497" s="33" t="s">
        <v>13169</v>
      </c>
      <c r="AD497" s="126" t="s">
        <v>8237</v>
      </c>
      <c r="AE497" s="126" t="s">
        <v>13170</v>
      </c>
      <c r="AF497" s="126" t="s">
        <v>13203</v>
      </c>
      <c r="AG497" s="33" t="s">
        <v>13172</v>
      </c>
      <c r="AH497" s="33" t="s">
        <v>13172</v>
      </c>
    </row>
    <row r="498" spans="1:34" s="133" customFormat="1" ht="28.5">
      <c r="A498" s="40" t="s">
        <v>12975</v>
      </c>
      <c r="B498" s="39" t="s">
        <v>14162</v>
      </c>
      <c r="C498" s="39" t="s">
        <v>12869</v>
      </c>
      <c r="D498" s="40" t="s">
        <v>14163</v>
      </c>
      <c r="E498" s="40" t="s">
        <v>12448</v>
      </c>
      <c r="F498" s="41" t="s">
        <v>422</v>
      </c>
      <c r="G498" s="40" t="s">
        <v>13129</v>
      </c>
      <c r="H498" s="42">
        <v>4</v>
      </c>
      <c r="I498" s="40" t="s">
        <v>12551</v>
      </c>
      <c r="J498" s="40" t="s">
        <v>12551</v>
      </c>
      <c r="K498" s="42" t="s">
        <v>12346</v>
      </c>
      <c r="L498" s="40" t="e">
        <v>#N/A</v>
      </c>
      <c r="M498" s="40">
        <v>0.59040590405901039</v>
      </c>
      <c r="N498" s="40">
        <v>9.7423510466989605</v>
      </c>
      <c r="O498" s="40">
        <v>6.8532995065378799</v>
      </c>
      <c r="P498" s="40">
        <v>0.22144642935584269</v>
      </c>
      <c r="Q498" s="153">
        <v>18.884892086330886</v>
      </c>
      <c r="R498" s="153">
        <v>-6.6722972972971029</v>
      </c>
      <c r="S498" s="40">
        <v>5.7573073516383744</v>
      </c>
      <c r="T498" s="40">
        <v>-11.609287429943882</v>
      </c>
      <c r="U498" s="40">
        <v>-25.827814569536244</v>
      </c>
      <c r="V498" s="40">
        <v>10.311222000411687</v>
      </c>
      <c r="W498" s="40">
        <v>11.286744527918593</v>
      </c>
      <c r="X498" s="40">
        <v>0.25233430000000001</v>
      </c>
      <c r="Y498" s="40">
        <v>-0.1452667</v>
      </c>
      <c r="Z498" s="142">
        <v>40207</v>
      </c>
      <c r="AA498" s="40">
        <v>1597.0169388364036</v>
      </c>
      <c r="AB498" s="40" t="s">
        <v>12447</v>
      </c>
      <c r="AC498" s="40" t="s">
        <v>13169</v>
      </c>
      <c r="AD498" s="42" t="s">
        <v>8237</v>
      </c>
      <c r="AE498" s="42" t="s">
        <v>13170</v>
      </c>
      <c r="AF498" s="42" t="s">
        <v>13203</v>
      </c>
      <c r="AG498" s="42" t="s">
        <v>13172</v>
      </c>
      <c r="AH498" s="42" t="s">
        <v>13172</v>
      </c>
    </row>
    <row r="499" spans="1:34" s="133" customFormat="1" ht="28.5">
      <c r="A499" s="33" t="s">
        <v>12975</v>
      </c>
      <c r="B499" s="32" t="s">
        <v>14164</v>
      </c>
      <c r="C499" s="33" t="s">
        <v>12870</v>
      </c>
      <c r="D499" s="33" t="s">
        <v>14165</v>
      </c>
      <c r="E499" s="33" t="s">
        <v>12447</v>
      </c>
      <c r="F499" s="35" t="s">
        <v>422</v>
      </c>
      <c r="G499" s="36" t="s">
        <v>13129</v>
      </c>
      <c r="H499" s="117">
        <v>4</v>
      </c>
      <c r="I499" s="36" t="s">
        <v>12551</v>
      </c>
      <c r="J499" s="36" t="s">
        <v>12551</v>
      </c>
      <c r="K499" s="36" t="s">
        <v>12346</v>
      </c>
      <c r="L499" s="33" t="e">
        <v>#N/A</v>
      </c>
      <c r="M499" s="151">
        <v>0.64423765211165662</v>
      </c>
      <c r="N499" s="151">
        <v>9.8437500000000178</v>
      </c>
      <c r="O499" s="151">
        <v>6.8452456137845452</v>
      </c>
      <c r="P499" s="151">
        <v>3.5580367061061047E-2</v>
      </c>
      <c r="Q499" s="152">
        <v>18.831168831168753</v>
      </c>
      <c r="R499" s="152">
        <v>-6.0841159657002546</v>
      </c>
      <c r="S499" s="33">
        <v>5.7338468121523212</v>
      </c>
      <c r="T499" s="33">
        <v>-11.816782140107684</v>
      </c>
      <c r="U499" s="33">
        <v>-26.669021547156458</v>
      </c>
      <c r="V499" s="32">
        <v>10.393916058350964</v>
      </c>
      <c r="W499" s="32">
        <v>11.385283456193084</v>
      </c>
      <c r="X499" s="33">
        <v>0.17461660000000001</v>
      </c>
      <c r="Y499" s="33">
        <v>-0.21864729999999999</v>
      </c>
      <c r="Z499" s="141">
        <v>37862</v>
      </c>
      <c r="AA499" s="33">
        <v>1597.0169388364036</v>
      </c>
      <c r="AB499" s="33" t="s">
        <v>12447</v>
      </c>
      <c r="AC499" s="33" t="s">
        <v>13169</v>
      </c>
      <c r="AD499" s="126" t="s">
        <v>8237</v>
      </c>
      <c r="AE499" s="126" t="s">
        <v>13170</v>
      </c>
      <c r="AF499" s="126" t="s">
        <v>13175</v>
      </c>
      <c r="AG499" s="33" t="s">
        <v>13172</v>
      </c>
      <c r="AH499" s="33" t="s">
        <v>13172</v>
      </c>
    </row>
    <row r="500" spans="1:34" s="133" customFormat="1" ht="28.5">
      <c r="A500" s="40" t="s">
        <v>12975</v>
      </c>
      <c r="B500" s="39" t="s">
        <v>14166</v>
      </c>
      <c r="C500" s="39" t="s">
        <v>12871</v>
      </c>
      <c r="D500" s="40" t="s">
        <v>14167</v>
      </c>
      <c r="E500" s="40" t="s">
        <v>12447</v>
      </c>
      <c r="F500" s="41" t="s">
        <v>422</v>
      </c>
      <c r="G500" s="40" t="s">
        <v>13129</v>
      </c>
      <c r="H500" s="42">
        <v>4</v>
      </c>
      <c r="I500" s="40" t="s">
        <v>12551</v>
      </c>
      <c r="J500" s="40" t="s">
        <v>12551</v>
      </c>
      <c r="K500" s="42" t="s">
        <v>12346</v>
      </c>
      <c r="L500" s="40">
        <v>7.5289573966306159E-2</v>
      </c>
      <c r="M500" s="40">
        <v>0.653846153846116</v>
      </c>
      <c r="N500" s="40">
        <v>9.7964560501716313</v>
      </c>
      <c r="O500" s="40">
        <v>6.8662980630100012</v>
      </c>
      <c r="P500" s="40">
        <v>2.6074775446938148E-2</v>
      </c>
      <c r="Q500" s="153">
        <v>18.83387167929369</v>
      </c>
      <c r="R500" s="153">
        <v>-6.070912364099601</v>
      </c>
      <c r="S500" s="40">
        <v>5.7646055047783751</v>
      </c>
      <c r="T500" s="40">
        <v>-11.728720523414005</v>
      </c>
      <c r="U500" s="40">
        <v>-26.68461266918095</v>
      </c>
      <c r="V500" s="40">
        <v>10.38514798857782</v>
      </c>
      <c r="W500" s="40">
        <v>11.391240426747725</v>
      </c>
      <c r="X500" s="40">
        <v>0.17773410000000001</v>
      </c>
      <c r="Y500" s="40">
        <v>-0.2179179</v>
      </c>
      <c r="Z500" s="142">
        <v>37862</v>
      </c>
      <c r="AA500" s="40">
        <v>1597.0169388364036</v>
      </c>
      <c r="AB500" s="40" t="s">
        <v>12447</v>
      </c>
      <c r="AC500" s="40" t="s">
        <v>13169</v>
      </c>
      <c r="AD500" s="42" t="s">
        <v>8237</v>
      </c>
      <c r="AE500" s="42" t="s">
        <v>13170</v>
      </c>
      <c r="AF500" s="42" t="s">
        <v>13175</v>
      </c>
      <c r="AG500" s="42" t="s">
        <v>13172</v>
      </c>
      <c r="AH500" s="42" t="s">
        <v>13172</v>
      </c>
    </row>
    <row r="501" spans="1:34" s="133" customFormat="1" ht="28.5">
      <c r="A501" s="33" t="s">
        <v>12975</v>
      </c>
      <c r="B501" s="32" t="s">
        <v>14168</v>
      </c>
      <c r="C501" s="33" t="s">
        <v>12872</v>
      </c>
      <c r="D501" s="33" t="s">
        <v>14169</v>
      </c>
      <c r="E501" s="33" t="s">
        <v>12447</v>
      </c>
      <c r="F501" s="35" t="s">
        <v>117</v>
      </c>
      <c r="G501" s="36" t="s">
        <v>57</v>
      </c>
      <c r="H501" s="117">
        <v>4</v>
      </c>
      <c r="I501" s="36" t="s">
        <v>12346</v>
      </c>
      <c r="J501" s="36" t="s">
        <v>12346</v>
      </c>
      <c r="K501" s="36" t="s">
        <v>12346</v>
      </c>
      <c r="L501" s="33">
        <v>2.4648546539444881E-2</v>
      </c>
      <c r="M501" s="151">
        <v>-3.0587522713507065</v>
      </c>
      <c r="N501" s="151">
        <v>34.227145346658382</v>
      </c>
      <c r="O501" s="151">
        <v>15.02708031408484</v>
      </c>
      <c r="P501" s="151">
        <v>7.2355115872605014</v>
      </c>
      <c r="Q501" s="152">
        <v>49.08937899454984</v>
      </c>
      <c r="R501" s="152">
        <v>-25.701264399242518</v>
      </c>
      <c r="S501" s="33">
        <v>32.128721082961341</v>
      </c>
      <c r="T501" s="33">
        <v>-28.188449260414338</v>
      </c>
      <c r="U501" s="33">
        <v>-29.39518706766664</v>
      </c>
      <c r="V501" s="32">
        <v>21.086056200524283</v>
      </c>
      <c r="W501" s="32">
        <v>23.038000557461743</v>
      </c>
      <c r="X501" s="33">
        <v>0.7260162</v>
      </c>
      <c r="Y501" s="33">
        <v>0.41387610000000002</v>
      </c>
      <c r="Z501" s="141">
        <v>33297</v>
      </c>
      <c r="AA501" s="33">
        <v>753.6807327843419</v>
      </c>
      <c r="AB501" s="33" t="s">
        <v>12447</v>
      </c>
      <c r="AC501" s="33" t="s">
        <v>13169</v>
      </c>
      <c r="AD501" s="126" t="s">
        <v>8237</v>
      </c>
      <c r="AE501" s="126" t="s">
        <v>13170</v>
      </c>
      <c r="AF501" s="126" t="s">
        <v>13175</v>
      </c>
      <c r="AG501" s="33" t="s">
        <v>13172</v>
      </c>
      <c r="AH501" s="33" t="s">
        <v>13172</v>
      </c>
    </row>
    <row r="502" spans="1:34" s="133" customFormat="1" ht="42.75">
      <c r="A502" s="40" t="s">
        <v>12975</v>
      </c>
      <c r="B502" s="39" t="s">
        <v>14170</v>
      </c>
      <c r="C502" s="39" t="s">
        <v>12873</v>
      </c>
      <c r="D502" s="40" t="s">
        <v>14171</v>
      </c>
      <c r="E502" s="40" t="s">
        <v>12447</v>
      </c>
      <c r="F502" s="41" t="s">
        <v>717</v>
      </c>
      <c r="G502" s="40" t="s">
        <v>89</v>
      </c>
      <c r="H502" s="42">
        <v>1</v>
      </c>
      <c r="I502" s="40" t="s">
        <v>12346</v>
      </c>
      <c r="J502" s="40" t="s">
        <v>12346</v>
      </c>
      <c r="K502" s="42" t="s">
        <v>12346</v>
      </c>
      <c r="L502" s="40">
        <v>3.8798370772248132E-2</v>
      </c>
      <c r="M502" s="40">
        <v>0.29591836734692567</v>
      </c>
      <c r="N502" s="40">
        <v>3.851621539932415</v>
      </c>
      <c r="O502" s="40">
        <v>4.5743422165412717</v>
      </c>
      <c r="P502" s="40">
        <v>3.2960604417935357</v>
      </c>
      <c r="Q502" s="153">
        <v>4.1891723797704561</v>
      </c>
      <c r="R502" s="153">
        <v>5.0610618883700997</v>
      </c>
      <c r="S502" s="40">
        <v>4.8925634985098387</v>
      </c>
      <c r="T502" s="40">
        <v>-7.1138211382115735E-2</v>
      </c>
      <c r="U502" s="40">
        <v>-0.20387359836900876</v>
      </c>
      <c r="V502" s="40">
        <v>0.22466999114317196</v>
      </c>
      <c r="W502" s="40">
        <v>0.58582608949641879</v>
      </c>
      <c r="X502" s="40">
        <v>-0.48292679999999999</v>
      </c>
      <c r="Y502" s="40">
        <v>-0.38533650000000003</v>
      </c>
      <c r="Z502" s="142">
        <v>34486</v>
      </c>
      <c r="AA502" s="40">
        <v>2639.2101556401622</v>
      </c>
      <c r="AB502" s="40" t="s">
        <v>12447</v>
      </c>
      <c r="AC502" s="40" t="s">
        <v>13169</v>
      </c>
      <c r="AD502" s="42" t="s">
        <v>8237</v>
      </c>
      <c r="AE502" s="42" t="s">
        <v>13170</v>
      </c>
      <c r="AF502" s="42" t="s">
        <v>13175</v>
      </c>
      <c r="AG502" s="42" t="s">
        <v>13292</v>
      </c>
      <c r="AH502" s="42" t="s">
        <v>13292</v>
      </c>
    </row>
    <row r="503" spans="1:34" s="133" customFormat="1" ht="28.5">
      <c r="A503" s="33" t="s">
        <v>12978</v>
      </c>
      <c r="B503" s="32" t="s">
        <v>14172</v>
      </c>
      <c r="C503" s="33" t="s">
        <v>12875</v>
      </c>
      <c r="D503" s="33" t="s">
        <v>14173</v>
      </c>
      <c r="E503" s="33" t="s">
        <v>12447</v>
      </c>
      <c r="F503" s="35" t="s">
        <v>422</v>
      </c>
      <c r="G503" s="36" t="s">
        <v>13131</v>
      </c>
      <c r="H503" s="117">
        <v>4</v>
      </c>
      <c r="I503" s="36" t="s">
        <v>12346</v>
      </c>
      <c r="J503" s="36" t="s">
        <v>12346</v>
      </c>
      <c r="K503" s="36" t="s">
        <v>12551</v>
      </c>
      <c r="L503" s="33" t="e">
        <v>#N/A</v>
      </c>
      <c r="M503" s="174">
        <v>0.38128249566729</v>
      </c>
      <c r="N503" s="174">
        <v>5.339735195693307</v>
      </c>
      <c r="O503" s="174">
        <v>4.884771198230764</v>
      </c>
      <c r="P503" s="174">
        <v>-0.78460672324458525</v>
      </c>
      <c r="Q503" s="175">
        <v>6.7388242271480658</v>
      </c>
      <c r="R503" s="175">
        <v>3.4538461538462517</v>
      </c>
      <c r="S503" s="33">
        <v>5.6953320928730733</v>
      </c>
      <c r="T503" s="33">
        <v>-4.6894703656999219</v>
      </c>
      <c r="U503" s="33">
        <v>-23.8151271491143</v>
      </c>
      <c r="V503" s="32">
        <v>4.908952810582182</v>
      </c>
      <c r="W503" s="32">
        <v>6.0469198898015675</v>
      </c>
      <c r="X503" s="33">
        <v>-7.1115609999999996E-2</v>
      </c>
      <c r="Y503" s="33">
        <v>-0.6771412</v>
      </c>
      <c r="Z503" s="141">
        <v>40695</v>
      </c>
      <c r="AA503" s="33">
        <v>2113.6608095900001</v>
      </c>
      <c r="AB503" s="33" t="s">
        <v>12447</v>
      </c>
      <c r="AC503" s="33" t="s">
        <v>13169</v>
      </c>
      <c r="AD503" s="126" t="s">
        <v>8237</v>
      </c>
      <c r="AE503" s="126" t="s">
        <v>13170</v>
      </c>
      <c r="AF503" s="126" t="s">
        <v>13175</v>
      </c>
      <c r="AG503" s="33" t="s">
        <v>13172</v>
      </c>
      <c r="AH503" s="33" t="s">
        <v>13172</v>
      </c>
    </row>
    <row r="504" spans="1:34" s="133" customFormat="1" ht="28.5">
      <c r="A504" s="40" t="s">
        <v>12978</v>
      </c>
      <c r="B504" s="39" t="s">
        <v>14174</v>
      </c>
      <c r="C504" s="39" t="s">
        <v>12876</v>
      </c>
      <c r="D504" s="40" t="s">
        <v>14173</v>
      </c>
      <c r="E504" s="40" t="s">
        <v>12447</v>
      </c>
      <c r="F504" s="41" t="s">
        <v>422</v>
      </c>
      <c r="G504" s="40" t="s">
        <v>13131</v>
      </c>
      <c r="H504" s="42">
        <v>4</v>
      </c>
      <c r="I504" s="40" t="s">
        <v>12346</v>
      </c>
      <c r="J504" s="40" t="s">
        <v>12346</v>
      </c>
      <c r="K504" s="42" t="s">
        <v>12551</v>
      </c>
      <c r="L504" s="40">
        <v>5.7394262342649043E-2</v>
      </c>
      <c r="M504" s="40">
        <v>0.3856556007083789</v>
      </c>
      <c r="N504" s="40">
        <v>5.3337582200548184</v>
      </c>
      <c r="O504" s="40">
        <v>4.8837823043228701</v>
      </c>
      <c r="P504" s="40">
        <v>-0.78513225176447543</v>
      </c>
      <c r="Q504" s="153">
        <v>6.7414718730063106</v>
      </c>
      <c r="R504" s="153">
        <v>3.4422490536958561</v>
      </c>
      <c r="S504" s="40">
        <v>5.6850835049494952</v>
      </c>
      <c r="T504" s="40">
        <v>-4.6990530020896815</v>
      </c>
      <c r="U504" s="40">
        <v>-23.804402793475234</v>
      </c>
      <c r="V504" s="40">
        <v>4.9075966934859032</v>
      </c>
      <c r="W504" s="40">
        <v>6.0477053943951224</v>
      </c>
      <c r="X504" s="40">
        <v>-7.1346889999999996E-2</v>
      </c>
      <c r="Y504" s="40">
        <v>-0.67704500000000001</v>
      </c>
      <c r="Z504" s="142">
        <v>35270</v>
      </c>
      <c r="AA504" s="40">
        <v>2113.6608095900001</v>
      </c>
      <c r="AB504" s="40" t="s">
        <v>12447</v>
      </c>
      <c r="AC504" s="40" t="s">
        <v>13169</v>
      </c>
      <c r="AD504" s="42" t="s">
        <v>8237</v>
      </c>
      <c r="AE504" s="42" t="s">
        <v>13170</v>
      </c>
      <c r="AF504" s="42" t="s">
        <v>13175</v>
      </c>
      <c r="AG504" s="42" t="s">
        <v>13172</v>
      </c>
      <c r="AH504" s="42" t="s">
        <v>13172</v>
      </c>
    </row>
    <row r="505" spans="1:34" s="133" customFormat="1" ht="28.5">
      <c r="A505" s="33" t="s">
        <v>12977</v>
      </c>
      <c r="B505" s="32" t="s">
        <v>14175</v>
      </c>
      <c r="C505" s="33" t="s">
        <v>12877</v>
      </c>
      <c r="D505" s="33" t="s">
        <v>14176</v>
      </c>
      <c r="E505" s="33" t="s">
        <v>12447</v>
      </c>
      <c r="F505" s="35" t="s">
        <v>117</v>
      </c>
      <c r="G505" s="36" t="s">
        <v>52</v>
      </c>
      <c r="H505" s="117">
        <v>5</v>
      </c>
      <c r="I505" s="36" t="s">
        <v>12346</v>
      </c>
      <c r="J505" s="36" t="s">
        <v>12346</v>
      </c>
      <c r="K505" s="36" t="s">
        <v>12551</v>
      </c>
      <c r="L505" s="33" t="e">
        <v>#N/A</v>
      </c>
      <c r="M505" s="151">
        <v>1.597301769123094</v>
      </c>
      <c r="N505" s="151">
        <v>30.689259986902151</v>
      </c>
      <c r="O505" s="151">
        <v>15.394049182823943</v>
      </c>
      <c r="P505" s="151">
        <v>-4.0614291598627839</v>
      </c>
      <c r="Q505" s="152">
        <v>38.578449217328028</v>
      </c>
      <c r="R505" s="152">
        <v>12.842379853516528</v>
      </c>
      <c r="S505" s="33">
        <v>-15.70601560533601</v>
      </c>
      <c r="T505" s="33">
        <v>-21.188207266229909</v>
      </c>
      <c r="U505" s="33">
        <v>-54.137306221058964</v>
      </c>
      <c r="V505" s="32">
        <v>21.195253144432243</v>
      </c>
      <c r="W505" s="32">
        <v>24.947204669282048</v>
      </c>
      <c r="X505" s="33">
        <v>0.431334</v>
      </c>
      <c r="Y505" s="33">
        <v>-0.19523789999999999</v>
      </c>
      <c r="Z505" s="141">
        <v>39261</v>
      </c>
      <c r="AA505" s="33">
        <v>107.53462548</v>
      </c>
      <c r="AB505" s="33" t="s">
        <v>12447</v>
      </c>
      <c r="AC505" s="33" t="s">
        <v>13169</v>
      </c>
      <c r="AD505" s="126" t="s">
        <v>8237</v>
      </c>
      <c r="AE505" s="126" t="s">
        <v>13170</v>
      </c>
      <c r="AF505" s="126" t="s">
        <v>13175</v>
      </c>
      <c r="AG505" s="33" t="s">
        <v>13172</v>
      </c>
      <c r="AH505" s="33" t="s">
        <v>13172</v>
      </c>
    </row>
    <row r="506" spans="1:34" s="133" customFormat="1" ht="42.75">
      <c r="A506" s="40" t="s">
        <v>12445</v>
      </c>
      <c r="B506" s="39" t="s">
        <v>14177</v>
      </c>
      <c r="C506" s="39" t="s">
        <v>12880</v>
      </c>
      <c r="D506" s="40" t="s">
        <v>2259</v>
      </c>
      <c r="E506" s="40" t="s">
        <v>12447</v>
      </c>
      <c r="F506" s="41" t="s">
        <v>117</v>
      </c>
      <c r="G506" s="40" t="s">
        <v>58</v>
      </c>
      <c r="H506" s="42">
        <v>4</v>
      </c>
      <c r="I506" s="40" t="s">
        <v>12346</v>
      </c>
      <c r="J506" s="40" t="s">
        <v>12346</v>
      </c>
      <c r="K506" s="42" t="s">
        <v>12346</v>
      </c>
      <c r="L506" s="40">
        <v>2.5311931899993267E-2</v>
      </c>
      <c r="M506" s="40">
        <v>5.6296869343942513</v>
      </c>
      <c r="N506" s="40">
        <v>44.641948732364177</v>
      </c>
      <c r="O506" s="40">
        <v>21.764455265851357</v>
      </c>
      <c r="P506" s="40">
        <v>7.8001013816608289</v>
      </c>
      <c r="Q506" s="153">
        <v>31.745291760840754</v>
      </c>
      <c r="R506" s="153">
        <v>11.579864679847351</v>
      </c>
      <c r="S506" s="40">
        <v>8.8300587109665827</v>
      </c>
      <c r="T506" s="40">
        <v>-21.634556426739305</v>
      </c>
      <c r="U506" s="40">
        <v>-33.407974781926086</v>
      </c>
      <c r="V506" s="40">
        <v>15.841681260196561</v>
      </c>
      <c r="W506" s="40">
        <v>17.657791499576408</v>
      </c>
      <c r="X506" s="40">
        <v>1.0044930000000001</v>
      </c>
      <c r="Y506" s="40">
        <v>0.27562320000000001</v>
      </c>
      <c r="Z506" s="142">
        <v>40695</v>
      </c>
      <c r="AA506" s="40">
        <v>607.41494182000008</v>
      </c>
      <c r="AB506" s="40" t="s">
        <v>12447</v>
      </c>
      <c r="AC506" s="40" t="s">
        <v>13169</v>
      </c>
      <c r="AD506" s="42" t="s">
        <v>8237</v>
      </c>
      <c r="AE506" s="42" t="s">
        <v>13170</v>
      </c>
      <c r="AF506" s="42" t="s">
        <v>13175</v>
      </c>
      <c r="AG506" s="42" t="s">
        <v>13172</v>
      </c>
      <c r="AH506" s="42" t="s">
        <v>13172</v>
      </c>
    </row>
    <row r="507" spans="1:34" s="133" customFormat="1" ht="42.75">
      <c r="A507" s="33" t="s">
        <v>12445</v>
      </c>
      <c r="B507" s="32" t="s">
        <v>14178</v>
      </c>
      <c r="C507" s="33" t="s">
        <v>12881</v>
      </c>
      <c r="D507" s="33" t="s">
        <v>2259</v>
      </c>
      <c r="E507" s="33" t="s">
        <v>12447</v>
      </c>
      <c r="F507" s="35" t="s">
        <v>117</v>
      </c>
      <c r="G507" s="36" t="s">
        <v>58</v>
      </c>
      <c r="H507" s="117">
        <v>4</v>
      </c>
      <c r="I507" s="36" t="s">
        <v>12346</v>
      </c>
      <c r="J507" s="36" t="s">
        <v>12346</v>
      </c>
      <c r="K507" s="36" t="s">
        <v>12346</v>
      </c>
      <c r="L507" s="33">
        <v>8.5552302275358986E-3</v>
      </c>
      <c r="M507" s="174">
        <v>5.6343306889874434</v>
      </c>
      <c r="N507" s="174">
        <v>44.641140095462582</v>
      </c>
      <c r="O507" s="174">
        <v>21.75676287920918</v>
      </c>
      <c r="P507" s="174">
        <v>7.8017057598838147</v>
      </c>
      <c r="Q507" s="175">
        <v>31.731033152894096</v>
      </c>
      <c r="R507" s="175">
        <v>11.583689788265339</v>
      </c>
      <c r="S507" s="33">
        <v>8.8474795972160347</v>
      </c>
      <c r="T507" s="33">
        <v>-21.642335913168274</v>
      </c>
      <c r="U507" s="33">
        <v>-33.401689078625843</v>
      </c>
      <c r="V507" s="32">
        <v>15.848833978649449</v>
      </c>
      <c r="W507" s="32">
        <v>17.664199461864708</v>
      </c>
      <c r="X507" s="33">
        <v>1.0035289999999999</v>
      </c>
      <c r="Y507" s="33">
        <v>0.27575490000000002</v>
      </c>
      <c r="Z507" s="141">
        <v>38296</v>
      </c>
      <c r="AA507" s="33">
        <v>607.41494182000008</v>
      </c>
      <c r="AB507" s="33" t="s">
        <v>12447</v>
      </c>
      <c r="AC507" s="33" t="s">
        <v>13169</v>
      </c>
      <c r="AD507" s="126" t="s">
        <v>8237</v>
      </c>
      <c r="AE507" s="126" t="s">
        <v>13170</v>
      </c>
      <c r="AF507" s="126" t="s">
        <v>13175</v>
      </c>
      <c r="AG507" s="33" t="s">
        <v>13172</v>
      </c>
      <c r="AH507" s="33" t="s">
        <v>13172</v>
      </c>
    </row>
    <row r="508" spans="1:34" s="133" customFormat="1" ht="42.75">
      <c r="A508" s="40" t="s">
        <v>12445</v>
      </c>
      <c r="B508" s="39" t="s">
        <v>14179</v>
      </c>
      <c r="C508" s="39" t="s">
        <v>12882</v>
      </c>
      <c r="D508" s="40" t="s">
        <v>1032</v>
      </c>
      <c r="E508" s="40" t="s">
        <v>12447</v>
      </c>
      <c r="F508" s="41" t="s">
        <v>381</v>
      </c>
      <c r="G508" s="40" t="s">
        <v>12552</v>
      </c>
      <c r="H508" s="42">
        <v>3</v>
      </c>
      <c r="I508" s="40" t="s">
        <v>12346</v>
      </c>
      <c r="J508" s="40" t="s">
        <v>12346</v>
      </c>
      <c r="K508" s="42" t="s">
        <v>12346</v>
      </c>
      <c r="L508" s="40">
        <v>4.1595577888418167E-2</v>
      </c>
      <c r="M508" s="40">
        <v>3.8056293780897255</v>
      </c>
      <c r="N508" s="40">
        <v>23.737235231485965</v>
      </c>
      <c r="O508" s="40">
        <v>12.656607335556114</v>
      </c>
      <c r="P508" s="40">
        <v>2.5227446955287336</v>
      </c>
      <c r="Q508" s="153">
        <v>17.257841515354009</v>
      </c>
      <c r="R508" s="153">
        <v>5.9552995555919086</v>
      </c>
      <c r="S508" s="40">
        <v>4.4351644632380394</v>
      </c>
      <c r="T508" s="40">
        <v>-10.255529856354306</v>
      </c>
      <c r="U508" s="40">
        <v>-30.487247381133631</v>
      </c>
      <c r="V508" s="40">
        <v>9.6424608260786062</v>
      </c>
      <c r="W508" s="40">
        <v>11.247721644342525</v>
      </c>
      <c r="X508" s="40">
        <v>0.67333500000000002</v>
      </c>
      <c r="Y508" s="40">
        <v>-8.8893310000000003E-2</v>
      </c>
      <c r="Z508" s="142">
        <v>41054</v>
      </c>
      <c r="AA508" s="40">
        <v>356.84524004000002</v>
      </c>
      <c r="AB508" s="40" t="s">
        <v>12447</v>
      </c>
      <c r="AC508" s="40" t="s">
        <v>13169</v>
      </c>
      <c r="AD508" s="42" t="s">
        <v>8237</v>
      </c>
      <c r="AE508" s="42" t="s">
        <v>13170</v>
      </c>
      <c r="AF508" s="42" t="s">
        <v>13175</v>
      </c>
      <c r="AG508" s="42" t="s">
        <v>13172</v>
      </c>
      <c r="AH508" s="42" t="s">
        <v>13172</v>
      </c>
    </row>
    <row r="509" spans="1:34" s="133" customFormat="1" ht="28.5">
      <c r="A509" s="33" t="s">
        <v>12445</v>
      </c>
      <c r="B509" s="32" t="s">
        <v>14180</v>
      </c>
      <c r="C509" s="33" t="s">
        <v>12883</v>
      </c>
      <c r="D509" s="33" t="s">
        <v>14181</v>
      </c>
      <c r="E509" s="33" t="s">
        <v>12448</v>
      </c>
      <c r="F509" s="35" t="s">
        <v>422</v>
      </c>
      <c r="G509" s="36" t="s">
        <v>13133</v>
      </c>
      <c r="H509" s="117">
        <v>1</v>
      </c>
      <c r="I509" s="36" t="s">
        <v>12346</v>
      </c>
      <c r="J509" s="36" t="s">
        <v>12346</v>
      </c>
      <c r="K509" s="36" t="s">
        <v>12346</v>
      </c>
      <c r="L509" s="33" t="e">
        <v>#N/A</v>
      </c>
      <c r="M509" s="151">
        <v>0.32894736842108419</v>
      </c>
      <c r="N509" s="151">
        <v>4.1755614379644035</v>
      </c>
      <c r="O509" s="151">
        <v>5.3151808447190918</v>
      </c>
      <c r="P509" s="151">
        <v>4.1786037553128041</v>
      </c>
      <c r="Q509" s="152">
        <v>5.032054096777161</v>
      </c>
      <c r="R509" s="152">
        <v>5.3513563558927446</v>
      </c>
      <c r="S509" s="33">
        <v>6.0713233127025701</v>
      </c>
      <c r="T509" s="33">
        <v>-0.62457798784609775</v>
      </c>
      <c r="U509" s="33">
        <v>-0.62457798784609775</v>
      </c>
      <c r="V509" s="32">
        <v>1.1245913872029727</v>
      </c>
      <c r="W509" s="32">
        <v>1.1733379299582265</v>
      </c>
      <c r="X509" s="33">
        <v>1.329801</v>
      </c>
      <c r="Y509" s="33">
        <v>1.1491990000000001</v>
      </c>
      <c r="Z509" s="141">
        <v>44398</v>
      </c>
      <c r="AA509" s="33">
        <v>7716.4184414499996</v>
      </c>
      <c r="AB509" s="33" t="s">
        <v>12447</v>
      </c>
      <c r="AC509" s="33" t="s">
        <v>13169</v>
      </c>
      <c r="AD509" s="126" t="s">
        <v>8237</v>
      </c>
      <c r="AE509" s="126" t="s">
        <v>13170</v>
      </c>
      <c r="AF509" s="126" t="s">
        <v>13203</v>
      </c>
      <c r="AG509" s="33" t="s">
        <v>13172</v>
      </c>
      <c r="AH509" s="33" t="s">
        <v>13172</v>
      </c>
    </row>
    <row r="510" spans="1:34" s="133" customFormat="1" ht="28.5">
      <c r="A510" s="40" t="s">
        <v>12445</v>
      </c>
      <c r="B510" s="39" t="s">
        <v>14182</v>
      </c>
      <c r="C510" s="39" t="s">
        <v>12884</v>
      </c>
      <c r="D510" s="40" t="s">
        <v>14181</v>
      </c>
      <c r="E510" s="40" t="s">
        <v>12447</v>
      </c>
      <c r="F510" s="41" t="s">
        <v>422</v>
      </c>
      <c r="G510" s="40" t="s">
        <v>13133</v>
      </c>
      <c r="H510" s="42">
        <v>1</v>
      </c>
      <c r="I510" s="40" t="s">
        <v>12346</v>
      </c>
      <c r="J510" s="40" t="s">
        <v>12346</v>
      </c>
      <c r="K510" s="42" t="s">
        <v>12346</v>
      </c>
      <c r="L510" s="40" t="e">
        <v>#N/A</v>
      </c>
      <c r="M510" s="40">
        <v>0.3398259428097905</v>
      </c>
      <c r="N510" s="40">
        <v>4.2542197726491038</v>
      </c>
      <c r="O510" s="40">
        <v>5.3068477291655869</v>
      </c>
      <c r="P510" s="40">
        <v>3.913798871496299</v>
      </c>
      <c r="Q510" s="153">
        <v>4.9455375966269477</v>
      </c>
      <c r="R510" s="153">
        <v>6.0027919962772458</v>
      </c>
      <c r="S510" s="40">
        <v>6.1303060217176464</v>
      </c>
      <c r="T510" s="40">
        <v>-0.30334546715200528</v>
      </c>
      <c r="U510" s="40">
        <v>-0.71877807726866694</v>
      </c>
      <c r="V510" s="40">
        <v>0.4600732525030497</v>
      </c>
      <c r="W510" s="40">
        <v>0.85662412288587741</v>
      </c>
      <c r="X510" s="40">
        <v>1.4909250000000001</v>
      </c>
      <c r="Y510" s="40">
        <v>0.49579060000000003</v>
      </c>
      <c r="Z510" s="142">
        <v>44354</v>
      </c>
      <c r="AA510" s="40">
        <v>7716.4184414499996</v>
      </c>
      <c r="AB510" s="40" t="s">
        <v>12447</v>
      </c>
      <c r="AC510" s="40" t="s">
        <v>13169</v>
      </c>
      <c r="AD510" s="42" t="s">
        <v>8237</v>
      </c>
      <c r="AE510" s="42" t="s">
        <v>13170</v>
      </c>
      <c r="AF510" s="42" t="s">
        <v>13175</v>
      </c>
      <c r="AG510" s="42" t="s">
        <v>13172</v>
      </c>
      <c r="AH510" s="42" t="s">
        <v>13172</v>
      </c>
    </row>
    <row r="511" spans="1:34" s="133" customFormat="1" ht="28.5">
      <c r="A511" s="33" t="s">
        <v>12445</v>
      </c>
      <c r="B511" s="32" t="s">
        <v>14183</v>
      </c>
      <c r="C511" s="33" t="s">
        <v>12885</v>
      </c>
      <c r="D511" s="33" t="s">
        <v>14181</v>
      </c>
      <c r="E511" s="33" t="s">
        <v>12447</v>
      </c>
      <c r="F511" s="35" t="s">
        <v>422</v>
      </c>
      <c r="G511" s="36" t="s">
        <v>13133</v>
      </c>
      <c r="H511" s="117">
        <v>1</v>
      </c>
      <c r="I511" s="36" t="s">
        <v>12346</v>
      </c>
      <c r="J511" s="36" t="s">
        <v>12346</v>
      </c>
      <c r="K511" s="36" t="s">
        <v>12346</v>
      </c>
      <c r="L511" s="33">
        <v>4.2973011114545982E-2</v>
      </c>
      <c r="M511" s="151">
        <v>0.34269526507477721</v>
      </c>
      <c r="N511" s="151">
        <v>4.2483994990368368</v>
      </c>
      <c r="O511" s="151">
        <v>5.3030315008536277</v>
      </c>
      <c r="P511" s="151">
        <v>3.9134662338005111</v>
      </c>
      <c r="Q511" s="152">
        <v>4.9382918449863755</v>
      </c>
      <c r="R511" s="152">
        <v>5.9993676426149278</v>
      </c>
      <c r="S511" s="33">
        <v>6.1271738929855379</v>
      </c>
      <c r="T511" s="33">
        <v>-0.30248033877798841</v>
      </c>
      <c r="U511" s="33">
        <v>-0.72337986992851988</v>
      </c>
      <c r="V511" s="32">
        <v>0.45960491461143799</v>
      </c>
      <c r="W511" s="32">
        <v>0.85550380305581208</v>
      </c>
      <c r="X511" s="33">
        <v>1.480491</v>
      </c>
      <c r="Y511" s="33">
        <v>0.49321730000000003</v>
      </c>
      <c r="Z511" s="141">
        <v>44355</v>
      </c>
      <c r="AA511" s="33">
        <v>7716.4184414499996</v>
      </c>
      <c r="AB511" s="33" t="s">
        <v>12447</v>
      </c>
      <c r="AC511" s="33" t="s">
        <v>13169</v>
      </c>
      <c r="AD511" s="126" t="s">
        <v>8237</v>
      </c>
      <c r="AE511" s="126" t="s">
        <v>13170</v>
      </c>
      <c r="AF511" s="126" t="s">
        <v>13175</v>
      </c>
      <c r="AG511" s="33" t="s">
        <v>13172</v>
      </c>
      <c r="AH511" s="33" t="s">
        <v>13172</v>
      </c>
    </row>
    <row r="512" spans="1:34" s="133" customFormat="1" ht="28.5">
      <c r="A512" s="40" t="s">
        <v>12978</v>
      </c>
      <c r="B512" s="39" t="s">
        <v>14184</v>
      </c>
      <c r="C512" s="39" t="s">
        <v>12887</v>
      </c>
      <c r="D512" s="40" t="s">
        <v>14185</v>
      </c>
      <c r="E512" s="40" t="s">
        <v>12447</v>
      </c>
      <c r="F512" s="41" t="s">
        <v>717</v>
      </c>
      <c r="G512" s="40" t="s">
        <v>89</v>
      </c>
      <c r="H512" s="42">
        <v>1</v>
      </c>
      <c r="I512" s="40" t="s">
        <v>12346</v>
      </c>
      <c r="J512" s="40" t="s">
        <v>12346</v>
      </c>
      <c r="K512" s="42" t="s">
        <v>12551</v>
      </c>
      <c r="L512" s="40" t="e">
        <v>#N/A</v>
      </c>
      <c r="M512" s="40">
        <v>0.273065784029769</v>
      </c>
      <c r="N512" s="40">
        <v>3.8033236251498348</v>
      </c>
      <c r="O512" s="40">
        <v>4.5777371769420983</v>
      </c>
      <c r="P512" s="40">
        <v>3.4232517386515671</v>
      </c>
      <c r="Q512" s="153">
        <v>4.0853658536585069</v>
      </c>
      <c r="R512" s="153">
        <v>5.0718667032863651</v>
      </c>
      <c r="S512" s="40">
        <v>4.9610614364002048</v>
      </c>
      <c r="T512" s="40">
        <v>0</v>
      </c>
      <c r="U512" s="40">
        <v>-9.7646714188326378E-3</v>
      </c>
      <c r="V512" s="40">
        <v>0.20643436584683694</v>
      </c>
      <c r="W512" s="40">
        <v>0.5487540984610717</v>
      </c>
      <c r="X512" s="40">
        <v>-0.35549730000000002</v>
      </c>
      <c r="Y512" s="40">
        <v>-0.17240240000000001</v>
      </c>
      <c r="Z512" s="142">
        <v>43469</v>
      </c>
      <c r="AA512" s="40">
        <v>826.41069964999997</v>
      </c>
      <c r="AB512" s="40" t="s">
        <v>12447</v>
      </c>
      <c r="AC512" s="40" t="s">
        <v>13169</v>
      </c>
      <c r="AD512" s="42" t="s">
        <v>8237</v>
      </c>
      <c r="AE512" s="42" t="s">
        <v>13180</v>
      </c>
      <c r="AF512" s="42" t="s">
        <v>13181</v>
      </c>
      <c r="AG512" s="42" t="s">
        <v>13181</v>
      </c>
      <c r="AH512" s="42" t="s">
        <v>13181</v>
      </c>
    </row>
    <row r="513" spans="1:34" s="133" customFormat="1" ht="42.75">
      <c r="A513" s="33" t="s">
        <v>12978</v>
      </c>
      <c r="B513" s="32" t="s">
        <v>14186</v>
      </c>
      <c r="C513" s="33" t="s">
        <v>12888</v>
      </c>
      <c r="D513" s="33" t="s">
        <v>14187</v>
      </c>
      <c r="E513" s="33" t="s">
        <v>12450</v>
      </c>
      <c r="F513" s="35" t="s">
        <v>422</v>
      </c>
      <c r="G513" s="36" t="s">
        <v>13132</v>
      </c>
      <c r="H513" s="117">
        <v>5</v>
      </c>
      <c r="I513" s="36" t="s">
        <v>12346</v>
      </c>
      <c r="J513" s="36" t="s">
        <v>12346</v>
      </c>
      <c r="K513" s="36" t="s">
        <v>12551</v>
      </c>
      <c r="L513" s="33">
        <v>7.5255668891462124E-2</v>
      </c>
      <c r="M513" s="151">
        <v>0.76852038997208272</v>
      </c>
      <c r="N513" s="151">
        <v>6.2194272607925649</v>
      </c>
      <c r="O513" s="151">
        <v>4.397403856350568</v>
      </c>
      <c r="P513" s="151">
        <v>-6.4112878965148052</v>
      </c>
      <c r="Q513" s="152">
        <v>5.543056483204456</v>
      </c>
      <c r="R513" s="152">
        <v>5.8366975157353451</v>
      </c>
      <c r="S513" s="33">
        <v>-4.3323480380370372</v>
      </c>
      <c r="T513" s="33">
        <v>-10.753316469257545</v>
      </c>
      <c r="U513" s="33">
        <v>-44.023835707253369</v>
      </c>
      <c r="V513" s="32">
        <v>6.1638994978617081</v>
      </c>
      <c r="W513" s="32">
        <v>11.052359635227011</v>
      </c>
      <c r="X513" s="33">
        <v>-0.1583764</v>
      </c>
      <c r="Y513" s="33">
        <v>-0.78881219999999996</v>
      </c>
      <c r="Z513" s="141">
        <v>41732</v>
      </c>
      <c r="AA513" s="33">
        <v>694.34215257000005</v>
      </c>
      <c r="AB513" s="33" t="s">
        <v>12447</v>
      </c>
      <c r="AC513" s="33" t="s">
        <v>13169</v>
      </c>
      <c r="AD513" s="126" t="s">
        <v>8237</v>
      </c>
      <c r="AE513" s="126" t="s">
        <v>13170</v>
      </c>
      <c r="AF513" s="126" t="s">
        <v>13541</v>
      </c>
      <c r="AG513" s="33" t="s">
        <v>13172</v>
      </c>
      <c r="AH513" s="33" t="s">
        <v>13172</v>
      </c>
    </row>
    <row r="514" spans="1:34" s="133" customFormat="1" ht="42.75">
      <c r="A514" s="40" t="s">
        <v>12978</v>
      </c>
      <c r="B514" s="39" t="s">
        <v>14188</v>
      </c>
      <c r="C514" s="39" t="s">
        <v>12889</v>
      </c>
      <c r="D514" s="40" t="s">
        <v>14189</v>
      </c>
      <c r="E514" s="40" t="s">
        <v>12448</v>
      </c>
      <c r="F514" s="41" t="s">
        <v>422</v>
      </c>
      <c r="G514" s="40" t="s">
        <v>13132</v>
      </c>
      <c r="H514" s="42">
        <v>5</v>
      </c>
      <c r="I514" s="40" t="s">
        <v>12346</v>
      </c>
      <c r="J514" s="40" t="s">
        <v>12346</v>
      </c>
      <c r="K514" s="42" t="s">
        <v>12551</v>
      </c>
      <c r="L514" s="40">
        <v>7.7881356227700996E-2</v>
      </c>
      <c r="M514" s="40">
        <v>0.70646713241762082</v>
      </c>
      <c r="N514" s="40">
        <v>6.4325091281339564</v>
      </c>
      <c r="O514" s="40">
        <v>5.3410807177245223</v>
      </c>
      <c r="P514" s="40">
        <v>-5.4658817861768183</v>
      </c>
      <c r="Q514" s="153">
        <v>6.5175780112030512</v>
      </c>
      <c r="R514" s="153">
        <v>6.256075017632079</v>
      </c>
      <c r="S514" s="40">
        <v>-3.0328672844281535</v>
      </c>
      <c r="T514" s="40">
        <v>-10.532638402114646</v>
      </c>
      <c r="U514" s="40">
        <v>-42.94005120381842</v>
      </c>
      <c r="V514" s="40">
        <v>5.9398563748186088</v>
      </c>
      <c r="W514" s="40">
        <v>10.895872988007421</v>
      </c>
      <c r="X514" s="40">
        <v>-2.4376670000000001E-3</v>
      </c>
      <c r="Y514" s="40">
        <v>-0.70252970000000003</v>
      </c>
      <c r="Z514" s="142">
        <v>40683</v>
      </c>
      <c r="AA514" s="40">
        <v>694.34215257000005</v>
      </c>
      <c r="AB514" s="40" t="s">
        <v>12447</v>
      </c>
      <c r="AC514" s="40" t="s">
        <v>13169</v>
      </c>
      <c r="AD514" s="42" t="s">
        <v>8237</v>
      </c>
      <c r="AE514" s="42" t="s">
        <v>13170</v>
      </c>
      <c r="AF514" s="42" t="s">
        <v>13203</v>
      </c>
      <c r="AG514" s="42" t="s">
        <v>13172</v>
      </c>
      <c r="AH514" s="42" t="s">
        <v>13172</v>
      </c>
    </row>
    <row r="515" spans="1:34" s="133" customFormat="1" ht="42.75">
      <c r="A515" s="33" t="s">
        <v>12978</v>
      </c>
      <c r="B515" s="32" t="s">
        <v>14188</v>
      </c>
      <c r="C515" s="33" t="s">
        <v>12890</v>
      </c>
      <c r="D515" s="33" t="s">
        <v>14190</v>
      </c>
      <c r="E515" s="33" t="s">
        <v>12455</v>
      </c>
      <c r="F515" s="35" t="s">
        <v>422</v>
      </c>
      <c r="G515" s="36" t="s">
        <v>13132</v>
      </c>
      <c r="H515" s="117">
        <v>5</v>
      </c>
      <c r="I515" s="36" t="s">
        <v>12346</v>
      </c>
      <c r="J515" s="36" t="s">
        <v>12346</v>
      </c>
      <c r="K515" s="36" t="s">
        <v>12551</v>
      </c>
      <c r="L515" s="33">
        <v>5.209936284775208E-2</v>
      </c>
      <c r="M515" s="174">
        <v>0.51932242305867682</v>
      </c>
      <c r="N515" s="174">
        <v>3.7595101552068133</v>
      </c>
      <c r="O515" s="174">
        <v>2.5191076652421263</v>
      </c>
      <c r="P515" s="174">
        <v>-7.0225360459462927</v>
      </c>
      <c r="Q515" s="175">
        <v>3.4557540798071384</v>
      </c>
      <c r="R515" s="175">
        <v>3.9277963150712969</v>
      </c>
      <c r="S515" s="33">
        <v>-5.439175267189345</v>
      </c>
      <c r="T515" s="33">
        <v>-11.188498863746377</v>
      </c>
      <c r="U515" s="33">
        <v>-42.270625132402841</v>
      </c>
      <c r="V515" s="32">
        <v>6.1271000104604418</v>
      </c>
      <c r="W515" s="32">
        <v>10.784406287284455</v>
      </c>
      <c r="X515" s="33">
        <v>-0.19968610000000001</v>
      </c>
      <c r="Y515" s="33">
        <v>-0.82866720000000005</v>
      </c>
      <c r="Z515" s="141">
        <v>43882</v>
      </c>
      <c r="AA515" s="33">
        <v>694.34215257000005</v>
      </c>
      <c r="AB515" s="33" t="s">
        <v>12447</v>
      </c>
      <c r="AC515" s="33" t="s">
        <v>13169</v>
      </c>
      <c r="AD515" s="126" t="s">
        <v>8237</v>
      </c>
      <c r="AE515" s="126" t="s">
        <v>13170</v>
      </c>
      <c r="AF515" s="126" t="s">
        <v>13171</v>
      </c>
      <c r="AG515" s="33" t="s">
        <v>13172</v>
      </c>
      <c r="AH515" s="33" t="s">
        <v>13172</v>
      </c>
    </row>
    <row r="516" spans="1:34" s="133" customFormat="1" ht="42.75">
      <c r="A516" s="40" t="s">
        <v>12978</v>
      </c>
      <c r="B516" s="39" t="s">
        <v>14191</v>
      </c>
      <c r="C516" s="39" t="s">
        <v>12891</v>
      </c>
      <c r="D516" s="40" t="s">
        <v>14192</v>
      </c>
      <c r="E516" s="40" t="s">
        <v>12447</v>
      </c>
      <c r="F516" s="41" t="s">
        <v>422</v>
      </c>
      <c r="G516" s="40" t="s">
        <v>13132</v>
      </c>
      <c r="H516" s="42">
        <v>5</v>
      </c>
      <c r="I516" s="40" t="s">
        <v>12346</v>
      </c>
      <c r="J516" s="40" t="s">
        <v>12346</v>
      </c>
      <c r="K516" s="42" t="s">
        <v>12551</v>
      </c>
      <c r="L516" s="40">
        <v>7.81623929197717E-2</v>
      </c>
      <c r="M516" s="40">
        <v>0.75134230792890389</v>
      </c>
      <c r="N516" s="40">
        <v>6.5582190203220092</v>
      </c>
      <c r="O516" s="40">
        <v>5.2540938913639756</v>
      </c>
      <c r="P516" s="40">
        <v>-5.644518016700129</v>
      </c>
      <c r="Q516" s="153">
        <v>6.2713827257459442</v>
      </c>
      <c r="R516" s="153">
        <v>7.5827611271046758</v>
      </c>
      <c r="S516" s="40">
        <v>-2.9154776805872085</v>
      </c>
      <c r="T516" s="40">
        <v>-10.364970973038767</v>
      </c>
      <c r="U516" s="40">
        <v>-43.563152436544414</v>
      </c>
      <c r="V516" s="40">
        <v>6.1395538497519038</v>
      </c>
      <c r="W516" s="40">
        <v>11.05686709431717</v>
      </c>
      <c r="X516" s="40">
        <v>-0.1235093</v>
      </c>
      <c r="Y516" s="40">
        <v>-0.76980170000000003</v>
      </c>
      <c r="Z516" s="142">
        <v>40683</v>
      </c>
      <c r="AA516" s="40">
        <v>694.34215257000005</v>
      </c>
      <c r="AB516" s="40" t="s">
        <v>12447</v>
      </c>
      <c r="AC516" s="40" t="s">
        <v>13169</v>
      </c>
      <c r="AD516" s="42" t="s">
        <v>8237</v>
      </c>
      <c r="AE516" s="42" t="s">
        <v>13170</v>
      </c>
      <c r="AF516" s="42" t="s">
        <v>13175</v>
      </c>
      <c r="AG516" s="42" t="s">
        <v>13172</v>
      </c>
      <c r="AH516" s="42" t="s">
        <v>13172</v>
      </c>
    </row>
    <row r="517" spans="1:34" s="133" customFormat="1" ht="42.75">
      <c r="A517" s="33" t="s">
        <v>12978</v>
      </c>
      <c r="B517" s="32" t="s">
        <v>14193</v>
      </c>
      <c r="C517" s="33" t="s">
        <v>12892</v>
      </c>
      <c r="D517" s="33" t="s">
        <v>14194</v>
      </c>
      <c r="E517" s="33" t="s">
        <v>12447</v>
      </c>
      <c r="F517" s="35" t="s">
        <v>422</v>
      </c>
      <c r="G517" s="36" t="s">
        <v>13132</v>
      </c>
      <c r="H517" s="117">
        <v>5</v>
      </c>
      <c r="I517" s="36" t="s">
        <v>12346</v>
      </c>
      <c r="J517" s="36" t="s">
        <v>12346</v>
      </c>
      <c r="K517" s="36" t="s">
        <v>12551</v>
      </c>
      <c r="L517" s="33" t="e">
        <v>#N/A</v>
      </c>
      <c r="M517" s="174">
        <v>0.73130277442705616</v>
      </c>
      <c r="N517" s="174">
        <v>6.5215658136014598</v>
      </c>
      <c r="O517" s="174">
        <v>5.2227204182188292</v>
      </c>
      <c r="P517" s="174">
        <v>-5.6604969878661144</v>
      </c>
      <c r="Q517" s="175">
        <v>6.2575210589650432</v>
      </c>
      <c r="R517" s="175">
        <v>7.5779832368443989</v>
      </c>
      <c r="S517" s="33">
        <v>-2.9599730911536892</v>
      </c>
      <c r="T517" s="33">
        <v>-10.399864165039507</v>
      </c>
      <c r="U517" s="33">
        <v>-43.555331879438562</v>
      </c>
      <c r="V517" s="32">
        <v>6.1439990439170451</v>
      </c>
      <c r="W517" s="32">
        <v>11.059277072460439</v>
      </c>
      <c r="X517" s="33">
        <v>-0.12625349999999999</v>
      </c>
      <c r="Y517" s="33">
        <v>-0.77066109999999999</v>
      </c>
      <c r="Z517" s="141">
        <v>40683</v>
      </c>
      <c r="AA517" s="33">
        <v>694.34215257000005</v>
      </c>
      <c r="AB517" s="33" t="s">
        <v>12447</v>
      </c>
      <c r="AC517" s="33" t="s">
        <v>13169</v>
      </c>
      <c r="AD517" s="126" t="s">
        <v>8237</v>
      </c>
      <c r="AE517" s="126" t="s">
        <v>13170</v>
      </c>
      <c r="AF517" s="126" t="s">
        <v>13175</v>
      </c>
      <c r="AG517" s="33" t="s">
        <v>13172</v>
      </c>
      <c r="AH517" s="33" t="s">
        <v>13172</v>
      </c>
    </row>
    <row r="518" spans="1:34" s="133" customFormat="1" ht="28.5">
      <c r="A518" s="40" t="s">
        <v>12979</v>
      </c>
      <c r="B518" s="39" t="s">
        <v>14195</v>
      </c>
      <c r="C518" s="39" t="s">
        <v>12893</v>
      </c>
      <c r="D518" s="40" t="s">
        <v>14196</v>
      </c>
      <c r="E518" s="40" t="s">
        <v>12447</v>
      </c>
      <c r="F518" s="41" t="s">
        <v>117</v>
      </c>
      <c r="G518" s="40" t="s">
        <v>12413</v>
      </c>
      <c r="H518" s="42">
        <v>3</v>
      </c>
      <c r="I518" s="40" t="s">
        <v>12346</v>
      </c>
      <c r="J518" s="40" t="s">
        <v>12346</v>
      </c>
      <c r="K518" s="42" t="s">
        <v>12551</v>
      </c>
      <c r="L518" s="40">
        <v>1.771988744492195E-2</v>
      </c>
      <c r="M518" s="40">
        <v>1.9368974583698462</v>
      </c>
      <c r="N518" s="40">
        <v>5.7791418466627498</v>
      </c>
      <c r="O518" s="40">
        <v>5.5751666159577606</v>
      </c>
      <c r="P518" s="40">
        <v>4.6487676146560686</v>
      </c>
      <c r="Q518" s="153">
        <v>10.679529055389981</v>
      </c>
      <c r="R518" s="153">
        <v>7.7549418701615469</v>
      </c>
      <c r="S518" s="40">
        <v>0.71658212207912353</v>
      </c>
      <c r="T518" s="40">
        <v>-22.222814995043805</v>
      </c>
      <c r="U518" s="40">
        <v>-22.222814995043837</v>
      </c>
      <c r="V518" s="40">
        <v>12.849403018989483</v>
      </c>
      <c r="W518" s="40">
        <v>13.471305193914834</v>
      </c>
      <c r="X518" s="40">
        <v>5.224997E-2</v>
      </c>
      <c r="Y518" s="40">
        <v>0.13706779999999999</v>
      </c>
      <c r="Z518" s="142">
        <v>43382</v>
      </c>
      <c r="AA518" s="40">
        <v>50.32107267</v>
      </c>
      <c r="AB518" s="40" t="s">
        <v>12447</v>
      </c>
      <c r="AC518" s="40" t="s">
        <v>13169</v>
      </c>
      <c r="AD518" s="42" t="s">
        <v>8237</v>
      </c>
      <c r="AE518" s="42" t="s">
        <v>13170</v>
      </c>
      <c r="AF518" s="42" t="s">
        <v>13228</v>
      </c>
      <c r="AG518" s="42" t="s">
        <v>13172</v>
      </c>
      <c r="AH518" s="42" t="s">
        <v>13172</v>
      </c>
    </row>
    <row r="519" spans="1:34" s="133" customFormat="1" ht="42.75">
      <c r="A519" s="33" t="s">
        <v>12979</v>
      </c>
      <c r="B519" s="32" t="s">
        <v>14197</v>
      </c>
      <c r="C519" s="33" t="s">
        <v>12894</v>
      </c>
      <c r="D519" s="33" t="s">
        <v>14198</v>
      </c>
      <c r="E519" s="33" t="s">
        <v>12447</v>
      </c>
      <c r="F519" s="35" t="s">
        <v>117</v>
      </c>
      <c r="G519" s="36" t="s">
        <v>58</v>
      </c>
      <c r="H519" s="117">
        <v>5</v>
      </c>
      <c r="I519" s="36" t="s">
        <v>12346</v>
      </c>
      <c r="J519" s="36" t="s">
        <v>12346</v>
      </c>
      <c r="K519" s="36" t="s">
        <v>12551</v>
      </c>
      <c r="L519" s="33" t="e">
        <v>#N/A</v>
      </c>
      <c r="M519" s="174">
        <v>7.8010948905109512</v>
      </c>
      <c r="N519" s="174">
        <v>33.12676056338033</v>
      </c>
      <c r="O519" s="174">
        <v>16.888008368311525</v>
      </c>
      <c r="P519" s="174">
        <v>4.2349686345199977E-2</v>
      </c>
      <c r="Q519" s="175">
        <v>17.249555423829065</v>
      </c>
      <c r="R519" s="175">
        <v>15.910629654705509</v>
      </c>
      <c r="S519" s="33">
        <v>-2.3637557452396041</v>
      </c>
      <c r="T519" s="33">
        <v>-16.439104314582188</v>
      </c>
      <c r="U519" s="33">
        <v>-48.261416003351457</v>
      </c>
      <c r="V519" s="32">
        <v>16.903133571165306</v>
      </c>
      <c r="W519" s="32">
        <v>19.589509991747253</v>
      </c>
      <c r="X519" s="33">
        <v>0.57943520000000004</v>
      </c>
      <c r="Y519" s="33">
        <v>-0.18553239999999999</v>
      </c>
      <c r="Z519" s="141">
        <v>39532</v>
      </c>
      <c r="AA519" s="33">
        <v>256.48202141000002</v>
      </c>
      <c r="AB519" s="33" t="s">
        <v>12447</v>
      </c>
      <c r="AC519" s="33" t="s">
        <v>13169</v>
      </c>
      <c r="AD519" s="126" t="s">
        <v>8237</v>
      </c>
      <c r="AE519" s="126" t="s">
        <v>13170</v>
      </c>
      <c r="AF519" s="126" t="s">
        <v>13228</v>
      </c>
      <c r="AG519" s="33" t="s">
        <v>13172</v>
      </c>
      <c r="AH519" s="33" t="s">
        <v>13172</v>
      </c>
    </row>
    <row r="520" spans="1:34" s="133" customFormat="1" ht="42.75">
      <c r="A520" s="40" t="s">
        <v>12979</v>
      </c>
      <c r="B520" s="39" t="s">
        <v>14199</v>
      </c>
      <c r="C520" s="39" t="s">
        <v>12895</v>
      </c>
      <c r="D520" s="40" t="s">
        <v>14200</v>
      </c>
      <c r="E520" s="40" t="s">
        <v>12447</v>
      </c>
      <c r="F520" s="41" t="s">
        <v>117</v>
      </c>
      <c r="G520" s="40" t="s">
        <v>58</v>
      </c>
      <c r="H520" s="42">
        <v>5</v>
      </c>
      <c r="I520" s="40" t="s">
        <v>12346</v>
      </c>
      <c r="J520" s="40" t="s">
        <v>12346</v>
      </c>
      <c r="K520" s="42" t="s">
        <v>12551</v>
      </c>
      <c r="L520" s="40" t="e">
        <v>#N/A</v>
      </c>
      <c r="M520" s="40">
        <v>8.8228041623513942</v>
      </c>
      <c r="N520" s="40">
        <v>46.006749156355568</v>
      </c>
      <c r="O520" s="40">
        <v>21.473611805571146</v>
      </c>
      <c r="P520" s="40">
        <v>2.8833350226607601</v>
      </c>
      <c r="Q520" s="153">
        <v>23.482326273287523</v>
      </c>
      <c r="R520" s="153">
        <v>12.219686836100196</v>
      </c>
      <c r="S520" s="40">
        <v>1.5839074998021729</v>
      </c>
      <c r="T520" s="40">
        <v>-16.845299586776829</v>
      </c>
      <c r="U520" s="40">
        <v>-46.370217166494207</v>
      </c>
      <c r="V520" s="40">
        <v>18.626404320457144</v>
      </c>
      <c r="W520" s="40">
        <v>20.461729510438033</v>
      </c>
      <c r="X520" s="40">
        <v>0.76350099999999999</v>
      </c>
      <c r="Y520" s="40">
        <v>-3.7252180000000003E-2</v>
      </c>
      <c r="Z520" s="142">
        <v>36381</v>
      </c>
      <c r="AA520" s="40">
        <v>299.81750001</v>
      </c>
      <c r="AB520" s="40" t="s">
        <v>12447</v>
      </c>
      <c r="AC520" s="40" t="s">
        <v>13169</v>
      </c>
      <c r="AD520" s="42" t="s">
        <v>8237</v>
      </c>
      <c r="AE520" s="42" t="s">
        <v>13170</v>
      </c>
      <c r="AF520" s="42" t="s">
        <v>13228</v>
      </c>
      <c r="AG520" s="42" t="s">
        <v>13172</v>
      </c>
      <c r="AH520" s="42" t="s">
        <v>13172</v>
      </c>
    </row>
    <row r="521" spans="1:34" s="133" customFormat="1" ht="28.5">
      <c r="A521" s="33" t="s">
        <v>12979</v>
      </c>
      <c r="B521" s="32" t="s">
        <v>14201</v>
      </c>
      <c r="C521" s="33" t="s">
        <v>12896</v>
      </c>
      <c r="D521" s="33" t="s">
        <v>14202</v>
      </c>
      <c r="E521" s="33" t="s">
        <v>12447</v>
      </c>
      <c r="F521" s="35" t="s">
        <v>117</v>
      </c>
      <c r="G521" s="36" t="s">
        <v>58</v>
      </c>
      <c r="H521" s="117">
        <v>5</v>
      </c>
      <c r="I521" s="36" t="s">
        <v>12346</v>
      </c>
      <c r="J521" s="36" t="s">
        <v>12346</v>
      </c>
      <c r="K521" s="36" t="s">
        <v>12346</v>
      </c>
      <c r="L521" s="33" t="e">
        <v>#N/A</v>
      </c>
      <c r="M521" s="151">
        <v>6.8561872909699284</v>
      </c>
      <c r="N521" s="151">
        <v>42.210682492581839</v>
      </c>
      <c r="O521" s="151">
        <v>18.585908361694269</v>
      </c>
      <c r="P521" s="151">
        <v>6.977181915298325</v>
      </c>
      <c r="Q521" s="152">
        <v>32.826261008806966</v>
      </c>
      <c r="R521" s="152">
        <v>9.824561403508735</v>
      </c>
      <c r="S521" s="33">
        <v>2.1238938053096401</v>
      </c>
      <c r="T521" s="33">
        <v>-16.194625998547529</v>
      </c>
      <c r="U521" s="33">
        <v>-31.828113619810551</v>
      </c>
      <c r="V521" s="32">
        <v>16.45669393587449</v>
      </c>
      <c r="W521" s="32">
        <v>18.194629731890192</v>
      </c>
      <c r="X521" s="33">
        <v>0.73690929999999999</v>
      </c>
      <c r="Y521" s="33">
        <v>0.195409</v>
      </c>
      <c r="Z521" s="141">
        <v>43382</v>
      </c>
      <c r="AA521" s="33">
        <v>3928.5559479899998</v>
      </c>
      <c r="AB521" s="33" t="s">
        <v>12447</v>
      </c>
      <c r="AC521" s="33" t="s">
        <v>13169</v>
      </c>
      <c r="AD521" s="126" t="s">
        <v>8237</v>
      </c>
      <c r="AE521" s="126" t="s">
        <v>13180</v>
      </c>
      <c r="AF521" s="126" t="s">
        <v>13181</v>
      </c>
      <c r="AG521" s="33" t="s">
        <v>13181</v>
      </c>
      <c r="AH521" s="33" t="s">
        <v>13181</v>
      </c>
    </row>
    <row r="522" spans="1:34" s="133" customFormat="1" ht="28.5">
      <c r="A522" s="40" t="s">
        <v>12979</v>
      </c>
      <c r="B522" s="39" t="s">
        <v>14203</v>
      </c>
      <c r="C522" s="39" t="s">
        <v>12898</v>
      </c>
      <c r="D522" s="40" t="s">
        <v>14204</v>
      </c>
      <c r="E522" s="40" t="s">
        <v>12447</v>
      </c>
      <c r="F522" s="41" t="s">
        <v>422</v>
      </c>
      <c r="G522" s="40" t="s">
        <v>13140</v>
      </c>
      <c r="H522" s="42">
        <v>4</v>
      </c>
      <c r="I522" s="40" t="s">
        <v>12346</v>
      </c>
      <c r="J522" s="40" t="s">
        <v>12346</v>
      </c>
      <c r="K522" s="42" t="s">
        <v>12346</v>
      </c>
      <c r="L522" s="40">
        <v>5.2006172913092154E-2</v>
      </c>
      <c r="M522" s="40">
        <v>0.37174721189587867</v>
      </c>
      <c r="N522" s="40">
        <v>10.368809418727199</v>
      </c>
      <c r="O522" s="40">
        <v>9.7152868498604725</v>
      </c>
      <c r="P522" s="40">
        <v>0.73211349313839769</v>
      </c>
      <c r="Q522" s="153">
        <v>11.599976520117639</v>
      </c>
      <c r="R522" s="153">
        <v>7.0149674880859658</v>
      </c>
      <c r="S522" s="40">
        <v>10.312020368004514</v>
      </c>
      <c r="T522" s="40">
        <v>-6.4649865418665353</v>
      </c>
      <c r="U522" s="40">
        <v>-31.151357661859269</v>
      </c>
      <c r="V522" s="40">
        <v>6.6166475033624659</v>
      </c>
      <c r="W522" s="40">
        <v>9.0329529064657592</v>
      </c>
      <c r="X522" s="40">
        <v>0.71837010000000001</v>
      </c>
      <c r="Y522" s="40">
        <v>-0.22903799999999999</v>
      </c>
      <c r="Z522" s="142">
        <v>43322</v>
      </c>
      <c r="AA522" s="40">
        <v>73.44979515</v>
      </c>
      <c r="AB522" s="40" t="s">
        <v>12447</v>
      </c>
      <c r="AC522" s="40" t="s">
        <v>13169</v>
      </c>
      <c r="AD522" s="42" t="s">
        <v>8237</v>
      </c>
      <c r="AE522" s="42" t="s">
        <v>13170</v>
      </c>
      <c r="AF522" s="42" t="s">
        <v>13228</v>
      </c>
      <c r="AG522" s="42" t="s">
        <v>13172</v>
      </c>
      <c r="AH522" s="42" t="s">
        <v>13172</v>
      </c>
    </row>
    <row r="523" spans="1:34" s="133" customFormat="1" ht="28.5">
      <c r="A523" s="33" t="s">
        <v>12979</v>
      </c>
      <c r="B523" s="32" t="s">
        <v>14205</v>
      </c>
      <c r="C523" s="33" t="s">
        <v>12899</v>
      </c>
      <c r="D523" s="33" t="s">
        <v>14206</v>
      </c>
      <c r="E523" s="33" t="s">
        <v>12447</v>
      </c>
      <c r="F523" s="35" t="s">
        <v>117</v>
      </c>
      <c r="G523" s="36" t="s">
        <v>13099</v>
      </c>
      <c r="H523" s="117">
        <v>5</v>
      </c>
      <c r="I523" s="36" t="s">
        <v>12346</v>
      </c>
      <c r="J523" s="36" t="s">
        <v>12346</v>
      </c>
      <c r="K523" s="36" t="s">
        <v>12346</v>
      </c>
      <c r="L523" s="33" t="e">
        <v>#N/A</v>
      </c>
      <c r="M523" s="174">
        <v>4.4603033006245019</v>
      </c>
      <c r="N523" s="174">
        <v>30.546265328873968</v>
      </c>
      <c r="O523" s="174">
        <v>10.570637609322509</v>
      </c>
      <c r="P523" s="174">
        <v>1.4059712155044313</v>
      </c>
      <c r="Q523" s="175">
        <v>20.163170163170086</v>
      </c>
      <c r="R523" s="175">
        <v>-1.6036655211914996</v>
      </c>
      <c r="S523" s="33">
        <v>7.7953714981727762</v>
      </c>
      <c r="T523" s="33">
        <v>-22.304439746300243</v>
      </c>
      <c r="U523" s="33">
        <v>-37.56756756756765</v>
      </c>
      <c r="V523" s="32">
        <v>17.052507241758118</v>
      </c>
      <c r="W523" s="32">
        <v>19.9062638263465</v>
      </c>
      <c r="X523" s="33">
        <v>0.37276399999999998</v>
      </c>
      <c r="Y523" s="33">
        <v>-5.2833699999999997E-2</v>
      </c>
      <c r="Z523" s="141">
        <v>36923</v>
      </c>
      <c r="AA523" s="33">
        <v>44.162362209999998</v>
      </c>
      <c r="AB523" s="33" t="s">
        <v>12447</v>
      </c>
      <c r="AC523" s="33" t="s">
        <v>13169</v>
      </c>
      <c r="AD523" s="126" t="s">
        <v>8237</v>
      </c>
      <c r="AE523" s="126" t="s">
        <v>13170</v>
      </c>
      <c r="AF523" s="126" t="s">
        <v>13228</v>
      </c>
      <c r="AG523" s="33" t="s">
        <v>13172</v>
      </c>
      <c r="AH523" s="33" t="s">
        <v>13172</v>
      </c>
    </row>
    <row r="524" spans="1:34" s="133" customFormat="1" ht="42.75">
      <c r="A524" s="40" t="s">
        <v>12979</v>
      </c>
      <c r="B524" s="39" t="s">
        <v>14207</v>
      </c>
      <c r="C524" s="39" t="s">
        <v>12901</v>
      </c>
      <c r="D524" s="40" t="s">
        <v>14208</v>
      </c>
      <c r="E524" s="40" t="s">
        <v>12447</v>
      </c>
      <c r="F524" s="41" t="s">
        <v>117</v>
      </c>
      <c r="G524" s="40" t="s">
        <v>13115</v>
      </c>
      <c r="H524" s="42">
        <v>5</v>
      </c>
      <c r="I524" s="40" t="s">
        <v>12346</v>
      </c>
      <c r="J524" s="40" t="s">
        <v>12346</v>
      </c>
      <c r="K524" s="42" t="s">
        <v>12346</v>
      </c>
      <c r="L524" s="40" t="e">
        <v>#N/A</v>
      </c>
      <c r="M524" s="40">
        <v>14.335210047639668</v>
      </c>
      <c r="N524" s="40">
        <v>31.835205992509152</v>
      </c>
      <c r="O524" s="40">
        <v>23.690619712907157</v>
      </c>
      <c r="P524" s="40">
        <v>0.51516857097366753</v>
      </c>
      <c r="Q524" s="153">
        <v>21.534847298355331</v>
      </c>
      <c r="R524" s="153">
        <v>27.432746595815317</v>
      </c>
      <c r="S524" s="40">
        <v>25.183823529411686</v>
      </c>
      <c r="T524" s="40">
        <v>-32.06623134328359</v>
      </c>
      <c r="U524" s="40">
        <v>-55.909305621162005</v>
      </c>
      <c r="V524" s="40">
        <v>26.948247861958581</v>
      </c>
      <c r="W524" s="40">
        <v>26.381525729425981</v>
      </c>
      <c r="X524" s="40">
        <v>0.71110759999999995</v>
      </c>
      <c r="Y524" s="40">
        <v>-0.10011349999999999</v>
      </c>
      <c r="Z524" s="142">
        <v>34610</v>
      </c>
      <c r="AA524" s="40">
        <v>1964.92868294</v>
      </c>
      <c r="AB524" s="40" t="s">
        <v>12447</v>
      </c>
      <c r="AC524" s="40" t="s">
        <v>13169</v>
      </c>
      <c r="AD524" s="42" t="s">
        <v>8237</v>
      </c>
      <c r="AE524" s="42" t="s">
        <v>13170</v>
      </c>
      <c r="AF524" s="42" t="s">
        <v>13228</v>
      </c>
      <c r="AG524" s="42" t="s">
        <v>13172</v>
      </c>
      <c r="AH524" s="42" t="s">
        <v>13172</v>
      </c>
    </row>
    <row r="525" spans="1:34" s="133" customFormat="1" ht="42.75">
      <c r="A525" s="33" t="s">
        <v>12979</v>
      </c>
      <c r="B525" s="32" t="s">
        <v>14209</v>
      </c>
      <c r="C525" s="33" t="s">
        <v>12902</v>
      </c>
      <c r="D525" s="33" t="s">
        <v>14210</v>
      </c>
      <c r="E525" s="33" t="s">
        <v>12447</v>
      </c>
      <c r="F525" s="35" t="s">
        <v>117</v>
      </c>
      <c r="G525" s="36" t="s">
        <v>13103</v>
      </c>
      <c r="H525" s="117">
        <v>4</v>
      </c>
      <c r="I525" s="36" t="s">
        <v>12346</v>
      </c>
      <c r="J525" s="36" t="s">
        <v>12346</v>
      </c>
      <c r="K525" s="36" t="s">
        <v>12346</v>
      </c>
      <c r="L525" s="33" t="e">
        <v>#N/A</v>
      </c>
      <c r="M525" s="151">
        <v>2.9901531164613804</v>
      </c>
      <c r="N525" s="151">
        <v>8.9377249427419194</v>
      </c>
      <c r="O525" s="151">
        <v>5.0214442829043415</v>
      </c>
      <c r="P525" s="151">
        <v>1.4389476706210491</v>
      </c>
      <c r="Q525" s="152">
        <v>13.780842581618224</v>
      </c>
      <c r="R525" s="152">
        <v>3.6943744752307994</v>
      </c>
      <c r="S525" s="33">
        <v>2.1222121074191413</v>
      </c>
      <c r="T525" s="33">
        <v>-17.777882485982165</v>
      </c>
      <c r="U525" s="33">
        <v>-25.80475438848233</v>
      </c>
      <c r="V525" s="32">
        <v>13.824997407487025</v>
      </c>
      <c r="W525" s="32">
        <v>15.603871686063147</v>
      </c>
      <c r="X525" s="33">
        <v>-4.8530370000000003E-2</v>
      </c>
      <c r="Y525" s="33">
        <v>-0.1237288</v>
      </c>
      <c r="Z525" s="141">
        <v>43382</v>
      </c>
      <c r="AA525" s="33">
        <v>225.1824786</v>
      </c>
      <c r="AB525" s="33" t="s">
        <v>12447</v>
      </c>
      <c r="AC525" s="33" t="s">
        <v>13169</v>
      </c>
      <c r="AD525" s="126" t="s">
        <v>8237</v>
      </c>
      <c r="AE525" s="126" t="s">
        <v>13170</v>
      </c>
      <c r="AF525" s="126" t="s">
        <v>13228</v>
      </c>
      <c r="AG525" s="33" t="s">
        <v>13172</v>
      </c>
      <c r="AH525" s="33" t="s">
        <v>13172</v>
      </c>
    </row>
    <row r="526" spans="1:34" s="133" customFormat="1" ht="42.75">
      <c r="A526" s="40" t="s">
        <v>12979</v>
      </c>
      <c r="B526" s="39" t="s">
        <v>14211</v>
      </c>
      <c r="C526" s="39" t="s">
        <v>12903</v>
      </c>
      <c r="D526" s="40" t="s">
        <v>14212</v>
      </c>
      <c r="E526" s="40" t="s">
        <v>12447</v>
      </c>
      <c r="F526" s="41" t="s">
        <v>381</v>
      </c>
      <c r="G526" s="40" t="s">
        <v>13123</v>
      </c>
      <c r="H526" s="42">
        <v>4</v>
      </c>
      <c r="I526" s="40" t="s">
        <v>12346</v>
      </c>
      <c r="J526" s="40" t="s">
        <v>12346</v>
      </c>
      <c r="K526" s="42" t="s">
        <v>12346</v>
      </c>
      <c r="L526" s="40" t="e">
        <v>#N/A</v>
      </c>
      <c r="M526" s="40">
        <v>0.25316455696204887</v>
      </c>
      <c r="N526" s="40">
        <v>11.157894736842188</v>
      </c>
      <c r="O526" s="40">
        <v>7.2152061883348884</v>
      </c>
      <c r="P526" s="40">
        <v>0.57775571076315035</v>
      </c>
      <c r="Q526" s="153">
        <v>6.889050036258193</v>
      </c>
      <c r="R526" s="153">
        <v>-2.7639971651310047</v>
      </c>
      <c r="S526" s="40">
        <v>10.800310800310697</v>
      </c>
      <c r="T526" s="40">
        <v>-17.331589274035387</v>
      </c>
      <c r="U526" s="40">
        <v>-27.050183598531273</v>
      </c>
      <c r="V526" s="40">
        <v>13.456002761229533</v>
      </c>
      <c r="W526" s="40">
        <v>14.005023901252695</v>
      </c>
      <c r="X526" s="40">
        <v>0.16603619999999999</v>
      </c>
      <c r="Y526" s="40">
        <v>-0.1200537</v>
      </c>
      <c r="Z526" s="142">
        <v>39752</v>
      </c>
      <c r="AA526" s="40">
        <v>140.36834160999999</v>
      </c>
      <c r="AB526" s="40" t="s">
        <v>12447</v>
      </c>
      <c r="AC526" s="40" t="s">
        <v>13169</v>
      </c>
      <c r="AD526" s="42" t="s">
        <v>8237</v>
      </c>
      <c r="AE526" s="42" t="s">
        <v>13170</v>
      </c>
      <c r="AF526" s="42" t="s">
        <v>13228</v>
      </c>
      <c r="AG526" s="42" t="s">
        <v>13172</v>
      </c>
      <c r="AH526" s="42" t="s">
        <v>13172</v>
      </c>
    </row>
    <row r="527" spans="1:34" s="133" customFormat="1" ht="28.5">
      <c r="A527" s="33" t="s">
        <v>12979</v>
      </c>
      <c r="B527" s="32" t="s">
        <v>14213</v>
      </c>
      <c r="C527" s="33" t="s">
        <v>12904</v>
      </c>
      <c r="D527" s="33" t="s">
        <v>14214</v>
      </c>
      <c r="E527" s="33" t="s">
        <v>12447</v>
      </c>
      <c r="F527" s="35" t="s">
        <v>117</v>
      </c>
      <c r="G527" s="36" t="s">
        <v>13106</v>
      </c>
      <c r="H527" s="117">
        <v>5</v>
      </c>
      <c r="I527" s="36" t="s">
        <v>12346</v>
      </c>
      <c r="J527" s="36" t="s">
        <v>12346</v>
      </c>
      <c r="K527" s="36" t="s">
        <v>12346</v>
      </c>
      <c r="L527" s="33" t="e">
        <v>#N/A</v>
      </c>
      <c r="M527" s="151">
        <v>-1.5862068965516785</v>
      </c>
      <c r="N527" s="151">
        <v>44.873096446700721</v>
      </c>
      <c r="O527" s="151">
        <v>32.57013374873128</v>
      </c>
      <c r="P527" s="151">
        <v>11.094930539172365</v>
      </c>
      <c r="Q527" s="152">
        <v>63.872832369942387</v>
      </c>
      <c r="R527" s="152">
        <v>11.183144246353116</v>
      </c>
      <c r="S527" s="33">
        <v>5.9322033898306259</v>
      </c>
      <c r="T527" s="33">
        <v>-20.814479638009043</v>
      </c>
      <c r="U527" s="33">
        <v>-46.572104018912562</v>
      </c>
      <c r="V527" s="32">
        <v>23.611030060372951</v>
      </c>
      <c r="W527" s="32">
        <v>29.049117897181777</v>
      </c>
      <c r="X527" s="33">
        <v>1.22908</v>
      </c>
      <c r="Y527" s="33">
        <v>0.5405856</v>
      </c>
      <c r="Z527" s="141">
        <v>40350</v>
      </c>
      <c r="AA527" s="33">
        <v>116.08561887</v>
      </c>
      <c r="AB527" s="33" t="s">
        <v>12447</v>
      </c>
      <c r="AC527" s="33" t="s">
        <v>13169</v>
      </c>
      <c r="AD527" s="126" t="s">
        <v>8237</v>
      </c>
      <c r="AE527" s="126" t="s">
        <v>13170</v>
      </c>
      <c r="AF527" s="126" t="s">
        <v>13228</v>
      </c>
      <c r="AG527" s="33" t="s">
        <v>13172</v>
      </c>
      <c r="AH527" s="33" t="s">
        <v>13172</v>
      </c>
    </row>
    <row r="528" spans="1:34" s="133" customFormat="1" ht="28.5">
      <c r="A528" s="40" t="s">
        <v>12979</v>
      </c>
      <c r="B528" s="39" t="s">
        <v>14215</v>
      </c>
      <c r="C528" s="39" t="s">
        <v>12905</v>
      </c>
      <c r="D528" s="40" t="s">
        <v>14216</v>
      </c>
      <c r="E528" s="40" t="s">
        <v>12447</v>
      </c>
      <c r="F528" s="41" t="s">
        <v>117</v>
      </c>
      <c r="G528" s="40" t="s">
        <v>12433</v>
      </c>
      <c r="H528" s="42">
        <v>5</v>
      </c>
      <c r="I528" s="40" t="s">
        <v>12346</v>
      </c>
      <c r="J528" s="40" t="s">
        <v>12346</v>
      </c>
      <c r="K528" s="42" t="s">
        <v>12551</v>
      </c>
      <c r="L528" s="40" t="e">
        <v>#N/A</v>
      </c>
      <c r="M528" s="40">
        <v>5.7688040825382814</v>
      </c>
      <c r="N528" s="40">
        <v>50.520997789706335</v>
      </c>
      <c r="O528" s="40">
        <v>20.984156436162159</v>
      </c>
      <c r="P528" s="40">
        <v>0.9822632934834763</v>
      </c>
      <c r="Q528" s="153">
        <v>36.388555764947796</v>
      </c>
      <c r="R528" s="153">
        <v>15.238095238095251</v>
      </c>
      <c r="S528" s="40">
        <v>-9.3310165073848488</v>
      </c>
      <c r="T528" s="40">
        <v>-19.168386906517256</v>
      </c>
      <c r="U528" s="40">
        <v>-53.745115067303573</v>
      </c>
      <c r="V528" s="40">
        <v>21.100143149896507</v>
      </c>
      <c r="W528" s="40">
        <v>25.116209588676817</v>
      </c>
      <c r="X528" s="40">
        <v>0.68857690000000005</v>
      </c>
      <c r="Y528" s="40">
        <v>-4.8842839999999998E-2</v>
      </c>
      <c r="Z528" s="142">
        <v>33800</v>
      </c>
      <c r="AA528" s="40">
        <v>639.73334987999999</v>
      </c>
      <c r="AB528" s="40" t="s">
        <v>12447</v>
      </c>
      <c r="AC528" s="40" t="s">
        <v>13169</v>
      </c>
      <c r="AD528" s="42" t="s">
        <v>8237</v>
      </c>
      <c r="AE528" s="42" t="s">
        <v>13170</v>
      </c>
      <c r="AF528" s="42" t="s">
        <v>13228</v>
      </c>
      <c r="AG528" s="42" t="s">
        <v>13172</v>
      </c>
      <c r="AH528" s="42" t="s">
        <v>13172</v>
      </c>
    </row>
    <row r="529" spans="1:34" s="133" customFormat="1" ht="42.75">
      <c r="A529" s="33" t="s">
        <v>12979</v>
      </c>
      <c r="B529" s="32" t="s">
        <v>14217</v>
      </c>
      <c r="C529" s="33" t="s">
        <v>12906</v>
      </c>
      <c r="D529" s="33" t="s">
        <v>14218</v>
      </c>
      <c r="E529" s="33" t="s">
        <v>12447</v>
      </c>
      <c r="F529" s="35" t="s">
        <v>381</v>
      </c>
      <c r="G529" s="36" t="s">
        <v>12552</v>
      </c>
      <c r="H529" s="117">
        <v>4</v>
      </c>
      <c r="I529" s="36" t="s">
        <v>12346</v>
      </c>
      <c r="J529" s="36" t="s">
        <v>12346</v>
      </c>
      <c r="K529" s="36" t="s">
        <v>12551</v>
      </c>
      <c r="L529" s="33" t="e">
        <v>#N/A</v>
      </c>
      <c r="M529" s="151">
        <v>5.3967119370979422</v>
      </c>
      <c r="N529" s="151">
        <v>25.329366765830951</v>
      </c>
      <c r="O529" s="151">
        <v>12.418847520055554</v>
      </c>
      <c r="P529" s="151">
        <v>0.48135404546023608</v>
      </c>
      <c r="Q529" s="152">
        <v>15.391498881431698</v>
      </c>
      <c r="R529" s="152">
        <v>6.0018903591682937</v>
      </c>
      <c r="S529" s="33">
        <v>2.3535062439963061</v>
      </c>
      <c r="T529" s="33">
        <v>-9.7699115044247886</v>
      </c>
      <c r="U529" s="33">
        <v>-34.890965732087189</v>
      </c>
      <c r="V529" s="32">
        <v>11.381699004013765</v>
      </c>
      <c r="W529" s="32">
        <v>12.333232436446728</v>
      </c>
      <c r="X529" s="33">
        <v>0.52162960000000003</v>
      </c>
      <c r="Y529" s="33">
        <v>-0.28598639999999997</v>
      </c>
      <c r="Z529" s="141">
        <v>39752</v>
      </c>
      <c r="AA529" s="33">
        <v>149.19181559</v>
      </c>
      <c r="AB529" s="33" t="s">
        <v>12447</v>
      </c>
      <c r="AC529" s="33" t="s">
        <v>13169</v>
      </c>
      <c r="AD529" s="126" t="s">
        <v>8237</v>
      </c>
      <c r="AE529" s="126" t="s">
        <v>13170</v>
      </c>
      <c r="AF529" s="126" t="s">
        <v>13228</v>
      </c>
      <c r="AG529" s="33" t="s">
        <v>13172</v>
      </c>
      <c r="AH529" s="33" t="s">
        <v>13172</v>
      </c>
    </row>
    <row r="530" spans="1:34" s="133" customFormat="1" ht="28.5">
      <c r="A530" s="40" t="s">
        <v>12979</v>
      </c>
      <c r="B530" s="39" t="s">
        <v>14219</v>
      </c>
      <c r="C530" s="39" t="s">
        <v>12907</v>
      </c>
      <c r="D530" s="40" t="s">
        <v>14220</v>
      </c>
      <c r="E530" s="40" t="s">
        <v>12448</v>
      </c>
      <c r="F530" s="41" t="s">
        <v>117</v>
      </c>
      <c r="G530" s="40" t="s">
        <v>52</v>
      </c>
      <c r="H530" s="42">
        <v>5</v>
      </c>
      <c r="I530" s="40" t="s">
        <v>12346</v>
      </c>
      <c r="J530" s="40" t="s">
        <v>12346</v>
      </c>
      <c r="K530" s="42" t="s">
        <v>12551</v>
      </c>
      <c r="L530" s="40" t="e">
        <v>#N/A</v>
      </c>
      <c r="M530" s="40">
        <v>-2.9973844076948808</v>
      </c>
      <c r="N530" s="40">
        <v>9.4954641777187376</v>
      </c>
      <c r="O530" s="40">
        <v>7.694540236713121</v>
      </c>
      <c r="P530" s="40">
        <v>-8.8141928873895594</v>
      </c>
      <c r="Q530" s="153">
        <v>29.355602173094475</v>
      </c>
      <c r="R530" s="153">
        <v>13.322752590285901</v>
      </c>
      <c r="S530" s="40">
        <v>-19.6613224551751</v>
      </c>
      <c r="T530" s="40">
        <v>-24.93098008282395</v>
      </c>
      <c r="U530" s="40">
        <v>-58.791372357987527</v>
      </c>
      <c r="V530" s="40">
        <v>22.298363696165818</v>
      </c>
      <c r="W530" s="40">
        <v>27.734142830532132</v>
      </c>
      <c r="X530" s="40">
        <v>0.20005200000000001</v>
      </c>
      <c r="Y530" s="40">
        <v>-0.2820607</v>
      </c>
      <c r="Z530" s="142">
        <v>43382</v>
      </c>
      <c r="AA530" s="40">
        <v>203.10196091</v>
      </c>
      <c r="AB530" s="40" t="s">
        <v>12447</v>
      </c>
      <c r="AC530" s="40" t="s">
        <v>13169</v>
      </c>
      <c r="AD530" s="42" t="s">
        <v>8237</v>
      </c>
      <c r="AE530" s="42" t="s">
        <v>13180</v>
      </c>
      <c r="AF530" s="42" t="s">
        <v>13181</v>
      </c>
      <c r="AG530" s="42" t="s">
        <v>13181</v>
      </c>
      <c r="AH530" s="42" t="s">
        <v>13181</v>
      </c>
    </row>
    <row r="531" spans="1:34" s="133" customFormat="1" ht="42.75">
      <c r="A531" s="33" t="s">
        <v>12979</v>
      </c>
      <c r="B531" s="32" t="s">
        <v>14221</v>
      </c>
      <c r="C531" s="33" t="s">
        <v>12908</v>
      </c>
      <c r="D531" s="33" t="s">
        <v>14222</v>
      </c>
      <c r="E531" s="33" t="s">
        <v>12447</v>
      </c>
      <c r="F531" s="35" t="s">
        <v>117</v>
      </c>
      <c r="G531" s="36" t="s">
        <v>58</v>
      </c>
      <c r="H531" s="117">
        <v>4</v>
      </c>
      <c r="I531" s="36" t="s">
        <v>12346</v>
      </c>
      <c r="J531" s="36" t="s">
        <v>12346</v>
      </c>
      <c r="K531" s="36" t="s">
        <v>12346</v>
      </c>
      <c r="L531" s="33">
        <v>7.9039927412154296E-3</v>
      </c>
      <c r="M531" s="151">
        <v>15.749764225086494</v>
      </c>
      <c r="N531" s="151">
        <v>71.543864407227403</v>
      </c>
      <c r="O531" s="151">
        <v>26.956277486825897</v>
      </c>
      <c r="P531" s="151">
        <v>12.64013159025561</v>
      </c>
      <c r="Q531" s="152">
        <v>34.335788586448459</v>
      </c>
      <c r="R531" s="152">
        <v>4.9822852155947839</v>
      </c>
      <c r="S531" s="33">
        <v>14.76141732724634</v>
      </c>
      <c r="T531" s="33">
        <v>-17.895241524032734</v>
      </c>
      <c r="U531" s="33">
        <v>-30.609936818709869</v>
      </c>
      <c r="V531" s="32">
        <v>19.389756532811457</v>
      </c>
      <c r="W531" s="32">
        <v>18.889168575423014</v>
      </c>
      <c r="X531" s="33">
        <v>1.053973</v>
      </c>
      <c r="Y531" s="33">
        <v>0.41959600000000002</v>
      </c>
      <c r="Z531" s="141">
        <v>43382</v>
      </c>
      <c r="AA531" s="33">
        <v>666.85430598000005</v>
      </c>
      <c r="AB531" s="33" t="s">
        <v>12447</v>
      </c>
      <c r="AC531" s="33" t="s">
        <v>13169</v>
      </c>
      <c r="AD531" s="126" t="s">
        <v>8237</v>
      </c>
      <c r="AE531" s="126" t="s">
        <v>13170</v>
      </c>
      <c r="AF531" s="126" t="s">
        <v>13228</v>
      </c>
      <c r="AG531" s="33" t="s">
        <v>13172</v>
      </c>
      <c r="AH531" s="33" t="s">
        <v>13172</v>
      </c>
    </row>
    <row r="532" spans="1:34" s="133" customFormat="1" ht="42.75">
      <c r="A532" s="40" t="s">
        <v>12979</v>
      </c>
      <c r="B532" s="39" t="s">
        <v>14223</v>
      </c>
      <c r="C532" s="39" t="s">
        <v>12911</v>
      </c>
      <c r="D532" s="40" t="s">
        <v>14224</v>
      </c>
      <c r="E532" s="40" t="s">
        <v>12447</v>
      </c>
      <c r="F532" s="41" t="s">
        <v>422</v>
      </c>
      <c r="G532" s="40" t="s">
        <v>13135</v>
      </c>
      <c r="H532" s="42">
        <v>4</v>
      </c>
      <c r="I532" s="40" t="s">
        <v>12346</v>
      </c>
      <c r="J532" s="40" t="s">
        <v>12346</v>
      </c>
      <c r="K532" s="42" t="s">
        <v>12346</v>
      </c>
      <c r="L532" s="40">
        <v>7.0624370109158577E-2</v>
      </c>
      <c r="M532" s="40">
        <v>0.40444893832154438</v>
      </c>
      <c r="N532" s="40">
        <v>6.7956721853396074</v>
      </c>
      <c r="O532" s="40">
        <v>7.8546162148614984</v>
      </c>
      <c r="P532" s="40">
        <v>2.9812598822454683</v>
      </c>
      <c r="Q532" s="153">
        <v>7.6297363460376078</v>
      </c>
      <c r="R532" s="153">
        <v>6.545721241773772</v>
      </c>
      <c r="S532" s="40">
        <v>9.8719495037014262</v>
      </c>
      <c r="T532" s="40">
        <v>-3.5175879396984855</v>
      </c>
      <c r="U532" s="40">
        <v>-15.133301287645907</v>
      </c>
      <c r="V532" s="40">
        <v>4.2080229744615405</v>
      </c>
      <c r="W532" s="40">
        <v>6.271231802939135</v>
      </c>
      <c r="X532" s="40">
        <v>0.65285409999999999</v>
      </c>
      <c r="Y532" s="40">
        <v>-5.6709299999999997E-2</v>
      </c>
      <c r="Z532" s="142">
        <v>43322</v>
      </c>
      <c r="AA532" s="40">
        <v>151.98082373</v>
      </c>
      <c r="AB532" s="40" t="s">
        <v>12447</v>
      </c>
      <c r="AC532" s="40" t="s">
        <v>13169</v>
      </c>
      <c r="AD532" s="42" t="s">
        <v>8237</v>
      </c>
      <c r="AE532" s="42" t="s">
        <v>13180</v>
      </c>
      <c r="AF532" s="42" t="s">
        <v>13181</v>
      </c>
      <c r="AG532" s="42" t="s">
        <v>13181</v>
      </c>
      <c r="AH532" s="42" t="s">
        <v>13181</v>
      </c>
    </row>
    <row r="533" spans="1:34" s="133" customFormat="1" ht="28.5">
      <c r="A533" s="33" t="s">
        <v>12979</v>
      </c>
      <c r="B533" s="32" t="s">
        <v>14225</v>
      </c>
      <c r="C533" s="33" t="s">
        <v>12914</v>
      </c>
      <c r="D533" s="33" t="s">
        <v>14226</v>
      </c>
      <c r="E533" s="33" t="s">
        <v>12447</v>
      </c>
      <c r="F533" s="35" t="s">
        <v>422</v>
      </c>
      <c r="G533" s="36" t="s">
        <v>12432</v>
      </c>
      <c r="H533" s="117">
        <v>4</v>
      </c>
      <c r="I533" s="36" t="s">
        <v>12346</v>
      </c>
      <c r="J533" s="36" t="s">
        <v>12346</v>
      </c>
      <c r="K533" s="36" t="s">
        <v>12346</v>
      </c>
      <c r="L533" s="33" t="e">
        <v>#N/A</v>
      </c>
      <c r="M533" s="174">
        <v>0.25526101337420837</v>
      </c>
      <c r="N533" s="174">
        <v>6.5945477596631275</v>
      </c>
      <c r="O533" s="174">
        <v>7.4342748787517454</v>
      </c>
      <c r="P533" s="174">
        <v>2.6501892429318774</v>
      </c>
      <c r="Q533" s="175">
        <v>7.1637436379550445</v>
      </c>
      <c r="R533" s="175">
        <v>5.9812955576950877</v>
      </c>
      <c r="S533" s="33">
        <v>9.8236471432346697</v>
      </c>
      <c r="T533" s="33">
        <v>-3.9307145538890587</v>
      </c>
      <c r="U533" s="33">
        <v>-15.754326624197191</v>
      </c>
      <c r="V533" s="32">
        <v>4.1815865926487961</v>
      </c>
      <c r="W533" s="32">
        <v>6.6319532793815776</v>
      </c>
      <c r="X533" s="33">
        <v>0.53470700000000004</v>
      </c>
      <c r="Y533" s="33">
        <v>-9.1198440000000006E-2</v>
      </c>
      <c r="Z533" s="141">
        <v>41087</v>
      </c>
      <c r="AA533" s="33">
        <v>24.068954189999999</v>
      </c>
      <c r="AB533" s="33" t="s">
        <v>12447</v>
      </c>
      <c r="AC533" s="33" t="s">
        <v>13169</v>
      </c>
      <c r="AD533" s="126" t="s">
        <v>8237</v>
      </c>
      <c r="AE533" s="126" t="s">
        <v>13180</v>
      </c>
      <c r="AF533" s="126" t="s">
        <v>13181</v>
      </c>
      <c r="AG533" s="33" t="s">
        <v>13181</v>
      </c>
      <c r="AH533" s="33" t="s">
        <v>13181</v>
      </c>
    </row>
    <row r="534" spans="1:34" s="133" customFormat="1" ht="42.75">
      <c r="A534" s="40" t="s">
        <v>12979</v>
      </c>
      <c r="B534" s="39" t="s">
        <v>14227</v>
      </c>
      <c r="C534" s="39" t="s">
        <v>12915</v>
      </c>
      <c r="D534" s="40" t="s">
        <v>14228</v>
      </c>
      <c r="E534" s="40" t="s">
        <v>12447</v>
      </c>
      <c r="F534" s="41" t="s">
        <v>422</v>
      </c>
      <c r="G534" s="40" t="s">
        <v>13133</v>
      </c>
      <c r="H534" s="42">
        <v>2</v>
      </c>
      <c r="I534" s="40" t="s">
        <v>12346</v>
      </c>
      <c r="J534" s="40" t="s">
        <v>12346</v>
      </c>
      <c r="K534" s="42" t="s">
        <v>12346</v>
      </c>
      <c r="L534" s="40" t="e">
        <v>#N/A</v>
      </c>
      <c r="M534" s="40">
        <v>0.28867809940869016</v>
      </c>
      <c r="N534" s="40">
        <v>4.1208071402317525</v>
      </c>
      <c r="O534" s="40">
        <v>5.0321814396776743</v>
      </c>
      <c r="P534" s="40">
        <v>3.4571830217603683</v>
      </c>
      <c r="Q534" s="153">
        <v>4.6777248409575201</v>
      </c>
      <c r="R534" s="153">
        <v>5.4718775349408943</v>
      </c>
      <c r="S534" s="40">
        <v>5.4357186050339568</v>
      </c>
      <c r="T534" s="40">
        <v>-0.13426204233806249</v>
      </c>
      <c r="U534" s="40">
        <v>-1.1479639732426605</v>
      </c>
      <c r="V534" s="40">
        <v>0.42565162061283074</v>
      </c>
      <c r="W534" s="40">
        <v>0.82004627603057234</v>
      </c>
      <c r="X534" s="40">
        <v>0.80834470000000003</v>
      </c>
      <c r="Y534" s="40">
        <v>-6.146973E-2</v>
      </c>
      <c r="Z534" s="142">
        <v>33240</v>
      </c>
      <c r="AA534" s="40">
        <v>144.72103464</v>
      </c>
      <c r="AB534" s="40" t="s">
        <v>12447</v>
      </c>
      <c r="AC534" s="40" t="s">
        <v>13169</v>
      </c>
      <c r="AD534" s="42" t="s">
        <v>8237</v>
      </c>
      <c r="AE534" s="42" t="s">
        <v>13170</v>
      </c>
      <c r="AF534" s="42" t="s">
        <v>13228</v>
      </c>
      <c r="AG534" s="42" t="s">
        <v>13172</v>
      </c>
      <c r="AH534" s="42" t="s">
        <v>13172</v>
      </c>
    </row>
    <row r="535" spans="1:34" s="133" customFormat="1" ht="28.5">
      <c r="A535" s="33" t="s">
        <v>12826</v>
      </c>
      <c r="B535" s="32" t="s">
        <v>14229</v>
      </c>
      <c r="C535" s="33" t="s">
        <v>12917</v>
      </c>
      <c r="D535" s="33" t="s">
        <v>14230</v>
      </c>
      <c r="E535" s="33" t="s">
        <v>12447</v>
      </c>
      <c r="F535" s="35" t="s">
        <v>117</v>
      </c>
      <c r="G535" s="36" t="s">
        <v>53</v>
      </c>
      <c r="H535" s="117">
        <v>4</v>
      </c>
      <c r="I535" s="36" t="s">
        <v>12346</v>
      </c>
      <c r="J535" s="36" t="s">
        <v>12346</v>
      </c>
      <c r="K535" s="36" t="s">
        <v>12346</v>
      </c>
      <c r="L535" s="33">
        <v>3.7127127340334108E-3</v>
      </c>
      <c r="M535" s="151">
        <v>13.137311703360343</v>
      </c>
      <c r="N535" s="151">
        <v>129.55415305177692</v>
      </c>
      <c r="O535" s="151">
        <v>45.409485994497054</v>
      </c>
      <c r="P535" s="151">
        <v>20.457325698190211</v>
      </c>
      <c r="Q535" s="152">
        <v>37.466953592031075</v>
      </c>
      <c r="R535" s="152">
        <v>15.928524932482734</v>
      </c>
      <c r="S535" s="33">
        <v>31.44213570485288</v>
      </c>
      <c r="T535" s="33">
        <v>-32.113506226643452</v>
      </c>
      <c r="U535" s="33">
        <v>-46.201289599102957</v>
      </c>
      <c r="V535" s="32">
        <v>29.884823596912646</v>
      </c>
      <c r="W535" s="32">
        <v>28.858558305479814</v>
      </c>
      <c r="X535" s="33">
        <v>1.4614560000000001</v>
      </c>
      <c r="Y535" s="33">
        <v>0.62779609999999997</v>
      </c>
      <c r="Z535" s="141">
        <v>37029</v>
      </c>
      <c r="AA535" s="33">
        <v>704.55983297</v>
      </c>
      <c r="AB535" s="33" t="s">
        <v>12447</v>
      </c>
      <c r="AC535" s="33" t="s">
        <v>13169</v>
      </c>
      <c r="AD535" s="126" t="s">
        <v>8237</v>
      </c>
      <c r="AE535" s="126" t="s">
        <v>13170</v>
      </c>
      <c r="AF535" s="126" t="s">
        <v>13228</v>
      </c>
      <c r="AG535" s="33" t="s">
        <v>13172</v>
      </c>
      <c r="AH535" s="33" t="s">
        <v>13172</v>
      </c>
    </row>
    <row r="536" spans="1:34" s="133" customFormat="1" ht="28.5">
      <c r="A536" s="40" t="s">
        <v>12826</v>
      </c>
      <c r="B536" s="39" t="s">
        <v>14231</v>
      </c>
      <c r="C536" s="39" t="s">
        <v>12918</v>
      </c>
      <c r="D536" s="40" t="s">
        <v>14232</v>
      </c>
      <c r="E536" s="40" t="s">
        <v>12447</v>
      </c>
      <c r="F536" s="41" t="s">
        <v>117</v>
      </c>
      <c r="G536" s="40" t="s">
        <v>13117</v>
      </c>
      <c r="H536" s="42">
        <v>4</v>
      </c>
      <c r="I536" s="40" t="s">
        <v>12346</v>
      </c>
      <c r="J536" s="40" t="s">
        <v>12346</v>
      </c>
      <c r="K536" s="42" t="s">
        <v>12346</v>
      </c>
      <c r="L536" s="40">
        <v>1.2709709934522853E-4</v>
      </c>
      <c r="M536" s="40">
        <v>13.781634128705722</v>
      </c>
      <c r="N536" s="40">
        <v>34.561402139761533</v>
      </c>
      <c r="O536" s="40">
        <v>27.497848243730449</v>
      </c>
      <c r="P536" s="40">
        <v>12.192013071705144</v>
      </c>
      <c r="Q536" s="153">
        <v>17.033632734561156</v>
      </c>
      <c r="R536" s="153">
        <v>31.532056179728805</v>
      </c>
      <c r="S536" s="40">
        <v>63.987033206458442</v>
      </c>
      <c r="T536" s="40">
        <v>-30.741719794744238</v>
      </c>
      <c r="U536" s="40">
        <v>-51.170162038686051</v>
      </c>
      <c r="V536" s="40">
        <v>26.124155785352649</v>
      </c>
      <c r="W536" s="40">
        <v>28.111535157246532</v>
      </c>
      <c r="X536" s="40">
        <v>1.0663039999999999</v>
      </c>
      <c r="Y536" s="40">
        <v>0.33627820000000003</v>
      </c>
      <c r="Z536" s="142">
        <v>35769</v>
      </c>
      <c r="AA536" s="40">
        <v>9918.4505425400002</v>
      </c>
      <c r="AB536" s="40" t="s">
        <v>12447</v>
      </c>
      <c r="AC536" s="40" t="s">
        <v>13169</v>
      </c>
      <c r="AD536" s="42" t="s">
        <v>8237</v>
      </c>
      <c r="AE536" s="42" t="s">
        <v>13170</v>
      </c>
      <c r="AF536" s="42" t="s">
        <v>13228</v>
      </c>
      <c r="AG536" s="42" t="s">
        <v>13172</v>
      </c>
      <c r="AH536" s="42" t="s">
        <v>13172</v>
      </c>
    </row>
    <row r="537" spans="1:34" s="133" customFormat="1" ht="15">
      <c r="A537" s="33" t="s">
        <v>12437</v>
      </c>
      <c r="B537" s="32" t="s">
        <v>14233</v>
      </c>
      <c r="C537" s="33" t="s">
        <v>12919</v>
      </c>
      <c r="D537" s="33" t="s">
        <v>14234</v>
      </c>
      <c r="E537" s="33" t="s">
        <v>12447</v>
      </c>
      <c r="F537" s="35" t="s">
        <v>117</v>
      </c>
      <c r="G537" s="36" t="s">
        <v>12413</v>
      </c>
      <c r="H537" s="117">
        <v>5</v>
      </c>
      <c r="I537" s="36" t="s">
        <v>12346</v>
      </c>
      <c r="J537" s="36" t="s">
        <v>12346</v>
      </c>
      <c r="K537" s="36" t="s">
        <v>12551</v>
      </c>
      <c r="L537" s="33" t="e">
        <v>#N/A</v>
      </c>
      <c r="M537" s="151">
        <v>2.1150545374009511</v>
      </c>
      <c r="N537" s="151">
        <v>9.1366353038641712</v>
      </c>
      <c r="O537" s="151">
        <v>9.0715261264711966</v>
      </c>
      <c r="P537" s="151">
        <v>4.2530659308324337</v>
      </c>
      <c r="Q537" s="152">
        <v>12.99053627760256</v>
      </c>
      <c r="R537" s="152">
        <v>12.717090805982778</v>
      </c>
      <c r="S537" s="33">
        <v>-1.3112924600682696</v>
      </c>
      <c r="T537" s="33">
        <v>-18.752194779351484</v>
      </c>
      <c r="U537" s="33">
        <v>-20.119609694680474</v>
      </c>
      <c r="V537" s="32">
        <v>12.179498915526933</v>
      </c>
      <c r="W537" s="32">
        <v>13.222621586678999</v>
      </c>
      <c r="X537" s="33">
        <v>0.26148680000000002</v>
      </c>
      <c r="Y537" s="33">
        <v>0.1181919</v>
      </c>
      <c r="Z537" s="141">
        <v>30504</v>
      </c>
      <c r="AA537" s="33">
        <v>1143.5952064446899</v>
      </c>
      <c r="AB537" s="33" t="s">
        <v>12447</v>
      </c>
      <c r="AC537" s="33" t="s">
        <v>13169</v>
      </c>
      <c r="AD537" s="126" t="s">
        <v>8237</v>
      </c>
      <c r="AE537" s="126" t="s">
        <v>13170</v>
      </c>
      <c r="AF537" s="126" t="s">
        <v>13506</v>
      </c>
      <c r="AG537" s="33" t="s">
        <v>13172</v>
      </c>
      <c r="AH537" s="33" t="s">
        <v>13172</v>
      </c>
    </row>
    <row r="538" spans="1:34" s="133" customFormat="1" ht="28.5">
      <c r="A538" s="40" t="s">
        <v>12437</v>
      </c>
      <c r="B538" s="39" t="s">
        <v>14235</v>
      </c>
      <c r="C538" s="39" t="s">
        <v>12920</v>
      </c>
      <c r="D538" s="40" t="s">
        <v>14236</v>
      </c>
      <c r="E538" s="40" t="s">
        <v>12447</v>
      </c>
      <c r="F538" s="41" t="s">
        <v>117</v>
      </c>
      <c r="G538" s="40" t="s">
        <v>58</v>
      </c>
      <c r="H538" s="42">
        <v>5</v>
      </c>
      <c r="I538" s="40" t="s">
        <v>12346</v>
      </c>
      <c r="J538" s="40" t="s">
        <v>12346</v>
      </c>
      <c r="K538" s="42" t="s">
        <v>12551</v>
      </c>
      <c r="L538" s="40">
        <v>2.6629682263455013E-2</v>
      </c>
      <c r="M538" s="40">
        <v>4.3588906498459368</v>
      </c>
      <c r="N538" s="40">
        <v>44.025635570514197</v>
      </c>
      <c r="O538" s="40">
        <v>21.924979164301494</v>
      </c>
      <c r="P538" s="40">
        <v>9.5515966261820573</v>
      </c>
      <c r="Q538" s="153">
        <v>34.684698890173713</v>
      </c>
      <c r="R538" s="153">
        <v>9.3205240120358912</v>
      </c>
      <c r="S538" s="40">
        <v>9.1722855436846338</v>
      </c>
      <c r="T538" s="40">
        <v>-15.898526601676666</v>
      </c>
      <c r="U538" s="40">
        <v>-28.806858897299925</v>
      </c>
      <c r="V538" s="40">
        <v>14.976122163479999</v>
      </c>
      <c r="W538" s="40">
        <v>16.531745473282992</v>
      </c>
      <c r="X538" s="40">
        <v>1.0738829999999999</v>
      </c>
      <c r="Y538" s="40">
        <v>0.41984120000000003</v>
      </c>
      <c r="Z538" s="142">
        <v>41425</v>
      </c>
      <c r="AA538" s="40">
        <v>2985.1111426818197</v>
      </c>
      <c r="AB538" s="40" t="s">
        <v>12447</v>
      </c>
      <c r="AC538" s="40" t="s">
        <v>13169</v>
      </c>
      <c r="AD538" s="42" t="s">
        <v>8237</v>
      </c>
      <c r="AE538" s="42" t="s">
        <v>13170</v>
      </c>
      <c r="AF538" s="42" t="s">
        <v>13228</v>
      </c>
      <c r="AG538" s="42" t="s">
        <v>13172</v>
      </c>
      <c r="AH538" s="42" t="s">
        <v>13172</v>
      </c>
    </row>
    <row r="539" spans="1:34" s="133" customFormat="1" ht="28.5">
      <c r="A539" s="33" t="s">
        <v>12980</v>
      </c>
      <c r="B539" s="32" t="s">
        <v>14237</v>
      </c>
      <c r="C539" s="33" t="s">
        <v>12921</v>
      </c>
      <c r="D539" s="33" t="s">
        <v>14238</v>
      </c>
      <c r="E539" s="33" t="s">
        <v>12447</v>
      </c>
      <c r="F539" s="35" t="s">
        <v>117</v>
      </c>
      <c r="G539" s="36" t="s">
        <v>58</v>
      </c>
      <c r="H539" s="117">
        <v>5</v>
      </c>
      <c r="I539" s="36" t="s">
        <v>12346</v>
      </c>
      <c r="J539" s="36" t="s">
        <v>12346</v>
      </c>
      <c r="K539" s="36" t="s">
        <v>12551</v>
      </c>
      <c r="L539" s="33" t="e">
        <v>#N/A</v>
      </c>
      <c r="M539" s="174">
        <v>10.674359899026298</v>
      </c>
      <c r="N539" s="174">
        <v>60.0104275286754</v>
      </c>
      <c r="O539" s="174">
        <v>21.78904354806004</v>
      </c>
      <c r="P539" s="174">
        <v>3.4342436302849277</v>
      </c>
      <c r="Q539" s="175">
        <v>30.24930747922463</v>
      </c>
      <c r="R539" s="175">
        <v>8.1000595592612292</v>
      </c>
      <c r="S539" s="33">
        <v>-0.76112412177971045</v>
      </c>
      <c r="T539" s="33">
        <v>-19.306184012066218</v>
      </c>
      <c r="U539" s="33">
        <v>-46.651358591657143</v>
      </c>
      <c r="V539" s="32">
        <v>20.618823418134024</v>
      </c>
      <c r="W539" s="32">
        <v>21.834456595290099</v>
      </c>
      <c r="X539" s="33">
        <v>0.73883520000000003</v>
      </c>
      <c r="Y539" s="33">
        <v>1.2792629999999999E-2</v>
      </c>
      <c r="Z539" s="141">
        <v>39216</v>
      </c>
      <c r="AA539" s="33">
        <v>700.31260016471003</v>
      </c>
      <c r="AB539" s="33" t="s">
        <v>12447</v>
      </c>
      <c r="AC539" s="33" t="s">
        <v>13169</v>
      </c>
      <c r="AD539" s="126" t="s">
        <v>8237</v>
      </c>
      <c r="AE539" s="126" t="s">
        <v>13170</v>
      </c>
      <c r="AF539" s="126" t="s">
        <v>13228</v>
      </c>
      <c r="AG539" s="33" t="s">
        <v>13172</v>
      </c>
      <c r="AH539" s="33" t="s">
        <v>13172</v>
      </c>
    </row>
    <row r="540" spans="1:34" s="133" customFormat="1" ht="28.5">
      <c r="A540" s="40" t="s">
        <v>12437</v>
      </c>
      <c r="B540" s="39" t="s">
        <v>14239</v>
      </c>
      <c r="C540" s="39" t="s">
        <v>12922</v>
      </c>
      <c r="D540" s="40" t="s">
        <v>14240</v>
      </c>
      <c r="E540" s="40" t="s">
        <v>12447</v>
      </c>
      <c r="F540" s="41" t="s">
        <v>117</v>
      </c>
      <c r="G540" s="40" t="s">
        <v>13108</v>
      </c>
      <c r="H540" s="42">
        <v>4</v>
      </c>
      <c r="I540" s="40" t="s">
        <v>12346</v>
      </c>
      <c r="J540" s="40" t="s">
        <v>12346</v>
      </c>
      <c r="K540" s="42" t="s">
        <v>12551</v>
      </c>
      <c r="L540" s="40" t="e">
        <v>#N/A</v>
      </c>
      <c r="M540" s="40">
        <v>1.2360676001107684</v>
      </c>
      <c r="N540" s="40">
        <v>46.370247118999195</v>
      </c>
      <c r="O540" s="40">
        <v>20.098240863932482</v>
      </c>
      <c r="P540" s="40">
        <v>5.9156298701474208</v>
      </c>
      <c r="Q540" s="153">
        <v>20.732558877674091</v>
      </c>
      <c r="R540" s="153">
        <v>9.0890319028116942</v>
      </c>
      <c r="S540" s="40">
        <v>8.0187814093394252</v>
      </c>
      <c r="T540" s="40">
        <v>-19.995748815741578</v>
      </c>
      <c r="U540" s="40">
        <v>-39.021197967458718</v>
      </c>
      <c r="V540" s="40">
        <v>17.450935348239337</v>
      </c>
      <c r="W540" s="40">
        <v>17.983897733981021</v>
      </c>
      <c r="X540" s="40">
        <v>0.95945659999999999</v>
      </c>
      <c r="Y540" s="40">
        <v>0.2543453</v>
      </c>
      <c r="Z540" s="142">
        <v>33574</v>
      </c>
      <c r="AA540" s="40">
        <v>200.79881170883101</v>
      </c>
      <c r="AB540" s="40" t="s">
        <v>12447</v>
      </c>
      <c r="AC540" s="40" t="s">
        <v>13169</v>
      </c>
      <c r="AD540" s="42" t="s">
        <v>8237</v>
      </c>
      <c r="AE540" s="42" t="s">
        <v>13170</v>
      </c>
      <c r="AF540" s="42" t="s">
        <v>13228</v>
      </c>
      <c r="AG540" s="42" t="s">
        <v>13172</v>
      </c>
      <c r="AH540" s="42" t="s">
        <v>13172</v>
      </c>
    </row>
    <row r="541" spans="1:34" s="133" customFormat="1" ht="28.5">
      <c r="A541" s="33" t="s">
        <v>12437</v>
      </c>
      <c r="B541" s="32" t="s">
        <v>14241</v>
      </c>
      <c r="C541" s="33" t="s">
        <v>12923</v>
      </c>
      <c r="D541" s="33" t="s">
        <v>14242</v>
      </c>
      <c r="E541" s="33" t="s">
        <v>12448</v>
      </c>
      <c r="F541" s="35" t="s">
        <v>422</v>
      </c>
      <c r="G541" s="36" t="s">
        <v>13131</v>
      </c>
      <c r="H541" s="117">
        <v>4</v>
      </c>
      <c r="I541" s="36" t="s">
        <v>12346</v>
      </c>
      <c r="J541" s="36" t="s">
        <v>12346</v>
      </c>
      <c r="K541" s="36" t="s">
        <v>12551</v>
      </c>
      <c r="L541" s="33">
        <v>6.7470238233606025E-2</v>
      </c>
      <c r="M541" s="151">
        <v>0.25915822810071987</v>
      </c>
      <c r="N541" s="151">
        <v>5.78824166924643</v>
      </c>
      <c r="O541" s="151">
        <v>5.6675296893971217</v>
      </c>
      <c r="P541" s="151">
        <v>3.5624567792646999E-2</v>
      </c>
      <c r="Q541" s="152">
        <v>7.9213117207886707</v>
      </c>
      <c r="R541" s="152">
        <v>3.7309309176570382</v>
      </c>
      <c r="S541" s="33">
        <v>5.0794283060423551</v>
      </c>
      <c r="T541" s="33">
        <v>-4.9690899100612196</v>
      </c>
      <c r="U541" s="33">
        <v>-23.58917875162858</v>
      </c>
      <c r="V541" s="32">
        <v>4.4529086559066382</v>
      </c>
      <c r="W541" s="32">
        <v>6.2830191650384632</v>
      </c>
      <c r="X541" s="33">
        <v>0.24272740000000001</v>
      </c>
      <c r="Y541" s="33">
        <v>-0.40519159999999999</v>
      </c>
      <c r="Z541" s="141">
        <v>41001</v>
      </c>
      <c r="AA541" s="33">
        <v>2648.2593604596</v>
      </c>
      <c r="AB541" s="33" t="s">
        <v>12447</v>
      </c>
      <c r="AC541" s="33" t="s">
        <v>13169</v>
      </c>
      <c r="AD541" s="126" t="s">
        <v>8237</v>
      </c>
      <c r="AE541" s="126" t="s">
        <v>13170</v>
      </c>
      <c r="AF541" s="126" t="s">
        <v>13203</v>
      </c>
      <c r="AG541" s="33" t="s">
        <v>13172</v>
      </c>
      <c r="AH541" s="33" t="s">
        <v>13172</v>
      </c>
    </row>
    <row r="542" spans="1:34" s="133" customFormat="1" ht="28.5">
      <c r="A542" s="40" t="s">
        <v>12437</v>
      </c>
      <c r="B542" s="39" t="s">
        <v>14243</v>
      </c>
      <c r="C542" s="39" t="s">
        <v>12924</v>
      </c>
      <c r="D542" s="40" t="s">
        <v>14244</v>
      </c>
      <c r="E542" s="40" t="s">
        <v>12447</v>
      </c>
      <c r="F542" s="41" t="s">
        <v>422</v>
      </c>
      <c r="G542" s="40" t="s">
        <v>13131</v>
      </c>
      <c r="H542" s="42">
        <v>4</v>
      </c>
      <c r="I542" s="40" t="s">
        <v>12346</v>
      </c>
      <c r="J542" s="40" t="s">
        <v>12346</v>
      </c>
      <c r="K542" s="42" t="s">
        <v>12551</v>
      </c>
      <c r="L542" s="40">
        <v>6.7647059076751753E-2</v>
      </c>
      <c r="M542" s="40">
        <v>0.4264663555436865</v>
      </c>
      <c r="N542" s="40">
        <v>5.7837314985734078</v>
      </c>
      <c r="O542" s="40">
        <v>5.6457633490582859</v>
      </c>
      <c r="P542" s="40">
        <v>-0.14604640444039196</v>
      </c>
      <c r="Q542" s="153">
        <v>7.9367559216470429</v>
      </c>
      <c r="R542" s="153">
        <v>4.4082756177071358</v>
      </c>
      <c r="S542" s="40">
        <v>5.1793763203786369</v>
      </c>
      <c r="T542" s="40">
        <v>-4.9123971896680825</v>
      </c>
      <c r="U542" s="40">
        <v>-24.217349637586306</v>
      </c>
      <c r="V542" s="40">
        <v>4.6169109025209263</v>
      </c>
      <c r="W542" s="40">
        <v>6.4783354469786847</v>
      </c>
      <c r="X542" s="40">
        <v>6.4336950000000004E-2</v>
      </c>
      <c r="Y542" s="40">
        <v>-0.52557549999999997</v>
      </c>
      <c r="Z542" s="142">
        <v>38370</v>
      </c>
      <c r="AA542" s="40">
        <v>2648.2593604596</v>
      </c>
      <c r="AB542" s="40" t="s">
        <v>12447</v>
      </c>
      <c r="AC542" s="40" t="s">
        <v>13169</v>
      </c>
      <c r="AD542" s="42" t="s">
        <v>8237</v>
      </c>
      <c r="AE542" s="42" t="s">
        <v>13170</v>
      </c>
      <c r="AF542" s="42" t="s">
        <v>13228</v>
      </c>
      <c r="AG542" s="42" t="s">
        <v>13172</v>
      </c>
      <c r="AH542" s="42" t="s">
        <v>13172</v>
      </c>
    </row>
    <row r="543" spans="1:34" s="133" customFormat="1" ht="28.5">
      <c r="A543" s="33" t="s">
        <v>12981</v>
      </c>
      <c r="B543" s="32" t="s">
        <v>14245</v>
      </c>
      <c r="C543" s="33" t="s">
        <v>12925</v>
      </c>
      <c r="D543" s="33" t="s">
        <v>14246</v>
      </c>
      <c r="E543" s="33" t="s">
        <v>12447</v>
      </c>
      <c r="F543" s="35" t="s">
        <v>117</v>
      </c>
      <c r="G543" s="36" t="s">
        <v>58</v>
      </c>
      <c r="H543" s="117">
        <v>5</v>
      </c>
      <c r="I543" s="36" t="s">
        <v>12346</v>
      </c>
      <c r="J543" s="36" t="s">
        <v>12346</v>
      </c>
      <c r="K543" s="36" t="s">
        <v>12551</v>
      </c>
      <c r="L543" s="33" t="e">
        <v>#N/A</v>
      </c>
      <c r="M543" s="151">
        <v>4.0064336891358465</v>
      </c>
      <c r="N543" s="151">
        <v>37.848837209302388</v>
      </c>
      <c r="O543" s="151">
        <v>20.324856965962113</v>
      </c>
      <c r="P543" s="151">
        <v>9.5400237955586284</v>
      </c>
      <c r="Q543" s="152">
        <v>28.118481435127094</v>
      </c>
      <c r="R543" s="152">
        <v>7.2991071428572862</v>
      </c>
      <c r="S543" s="33">
        <v>13.642084067455308</v>
      </c>
      <c r="T543" s="33">
        <v>-15.318651335022492</v>
      </c>
      <c r="U543" s="33">
        <v>-28.349232683533863</v>
      </c>
      <c r="V543" s="32">
        <v>15.121722730889475</v>
      </c>
      <c r="W543" s="32">
        <v>19.407320577197194</v>
      </c>
      <c r="X543" s="33">
        <v>0.90721309999999999</v>
      </c>
      <c r="Y543" s="33">
        <v>0.37964799999999999</v>
      </c>
      <c r="Z543" s="141">
        <v>29752</v>
      </c>
      <c r="AA543" s="33">
        <v>2878.91940722859</v>
      </c>
      <c r="AB543" s="33" t="s">
        <v>12447</v>
      </c>
      <c r="AC543" s="33" t="s">
        <v>13169</v>
      </c>
      <c r="AD543" s="126" t="s">
        <v>8237</v>
      </c>
      <c r="AE543" s="126" t="s">
        <v>13180</v>
      </c>
      <c r="AF543" s="126" t="s">
        <v>13181</v>
      </c>
      <c r="AG543" s="33" t="s">
        <v>13181</v>
      </c>
      <c r="AH543" s="33" t="s">
        <v>13181</v>
      </c>
    </row>
    <row r="544" spans="1:34" s="133" customFormat="1" ht="28.5">
      <c r="A544" s="40" t="s">
        <v>12437</v>
      </c>
      <c r="B544" s="39" t="s">
        <v>14247</v>
      </c>
      <c r="C544" s="39" t="s">
        <v>12927</v>
      </c>
      <c r="D544" s="40" t="s">
        <v>14248</v>
      </c>
      <c r="E544" s="40" t="s">
        <v>12447</v>
      </c>
      <c r="F544" s="41" t="s">
        <v>381</v>
      </c>
      <c r="G544" s="40" t="s">
        <v>12550</v>
      </c>
      <c r="H544" s="42">
        <v>5</v>
      </c>
      <c r="I544" s="40" t="s">
        <v>12346</v>
      </c>
      <c r="J544" s="40" t="s">
        <v>12346</v>
      </c>
      <c r="K544" s="42" t="s">
        <v>12551</v>
      </c>
      <c r="L544" s="40" t="e">
        <v>#N/A</v>
      </c>
      <c r="M544" s="40">
        <v>-3.1484962406014949</v>
      </c>
      <c r="N544" s="40">
        <v>10.037373198077827</v>
      </c>
      <c r="O544" s="40">
        <v>7.819058194671924</v>
      </c>
      <c r="P544" s="40">
        <v>-1.1067156209757956</v>
      </c>
      <c r="Q544" s="153">
        <v>20.648464163822222</v>
      </c>
      <c r="R544" s="153">
        <v>13.388324873096224</v>
      </c>
      <c r="S544" s="40">
        <v>-6.4268867924529012</v>
      </c>
      <c r="T544" s="40">
        <v>-13.46153846153857</v>
      </c>
      <c r="U544" s="40">
        <v>-32.813217072051359</v>
      </c>
      <c r="V544" s="40">
        <v>13.095796362868075</v>
      </c>
      <c r="W544" s="40">
        <v>14.193907758365546</v>
      </c>
      <c r="X544" s="40">
        <v>0.2146999</v>
      </c>
      <c r="Y544" s="40">
        <v>-0.2014658</v>
      </c>
      <c r="Z544" s="142">
        <v>39986</v>
      </c>
      <c r="AA544" s="40">
        <v>285.83664382711902</v>
      </c>
      <c r="AB544" s="40" t="s">
        <v>12447</v>
      </c>
      <c r="AC544" s="40" t="s">
        <v>13169</v>
      </c>
      <c r="AD544" s="42" t="s">
        <v>8237</v>
      </c>
      <c r="AE544" s="42" t="s">
        <v>13170</v>
      </c>
      <c r="AF544" s="42" t="s">
        <v>13175</v>
      </c>
      <c r="AG544" s="42" t="s">
        <v>13172</v>
      </c>
      <c r="AH544" s="42" t="s">
        <v>13172</v>
      </c>
    </row>
    <row r="545" spans="1:34" s="133" customFormat="1" ht="28.5">
      <c r="A545" s="33" t="s">
        <v>12981</v>
      </c>
      <c r="B545" s="32" t="s">
        <v>14249</v>
      </c>
      <c r="C545" s="33" t="s">
        <v>12929</v>
      </c>
      <c r="D545" s="33" t="s">
        <v>14250</v>
      </c>
      <c r="E545" s="33" t="s">
        <v>12447</v>
      </c>
      <c r="F545" s="35" t="s">
        <v>117</v>
      </c>
      <c r="G545" s="36" t="s">
        <v>52</v>
      </c>
      <c r="H545" s="117">
        <v>5</v>
      </c>
      <c r="I545" s="36" t="s">
        <v>12346</v>
      </c>
      <c r="J545" s="36" t="s">
        <v>12346</v>
      </c>
      <c r="K545" s="36" t="s">
        <v>12551</v>
      </c>
      <c r="L545" s="33" t="e">
        <v>#N/A</v>
      </c>
      <c r="M545" s="174">
        <v>4.8347984237647079</v>
      </c>
      <c r="N545" s="174">
        <v>54.156451972364451</v>
      </c>
      <c r="O545" s="174">
        <v>10.964964992568959</v>
      </c>
      <c r="P545" s="174">
        <v>-4.5508877179672114</v>
      </c>
      <c r="Q545" s="175">
        <v>38.355217691775991</v>
      </c>
      <c r="R545" s="175">
        <v>7.1702637889687448</v>
      </c>
      <c r="S545" s="33">
        <v>-24.978058627347711</v>
      </c>
      <c r="T545" s="33">
        <v>-30.302453871029055</v>
      </c>
      <c r="U545" s="33">
        <v>-58.039395327530897</v>
      </c>
      <c r="V545" s="32">
        <v>24.04402593391066</v>
      </c>
      <c r="W545" s="32">
        <v>23.840631557728472</v>
      </c>
      <c r="X545" s="33">
        <v>0.20013040000000001</v>
      </c>
      <c r="Y545" s="33">
        <v>-0.22069250000000001</v>
      </c>
      <c r="Z545" s="141">
        <v>38887</v>
      </c>
      <c r="AA545" s="33">
        <v>755.88352092999992</v>
      </c>
      <c r="AB545" s="33" t="s">
        <v>12447</v>
      </c>
      <c r="AC545" s="33" t="s">
        <v>13169</v>
      </c>
      <c r="AD545" s="126" t="s">
        <v>8237</v>
      </c>
      <c r="AE545" s="126" t="s">
        <v>13170</v>
      </c>
      <c r="AF545" s="126" t="s">
        <v>13228</v>
      </c>
      <c r="AG545" s="33" t="s">
        <v>13172</v>
      </c>
      <c r="AH545" s="33" t="s">
        <v>13172</v>
      </c>
    </row>
    <row r="546" spans="1:34" s="133" customFormat="1">
      <c r="A546" s="40" t="s">
        <v>12981</v>
      </c>
      <c r="B546" s="39" t="s">
        <v>14251</v>
      </c>
      <c r="C546" s="39" t="s">
        <v>12931</v>
      </c>
      <c r="D546" s="40" t="s">
        <v>14252</v>
      </c>
      <c r="E546" s="40" t="s">
        <v>12447</v>
      </c>
      <c r="F546" s="41" t="s">
        <v>12754</v>
      </c>
      <c r="G546" s="40" t="s">
        <v>75</v>
      </c>
      <c r="H546" s="42">
        <v>2</v>
      </c>
      <c r="I546" s="40" t="s">
        <v>12346</v>
      </c>
      <c r="J546" s="40" t="s">
        <v>12346</v>
      </c>
      <c r="K546" s="42" t="s">
        <v>12551</v>
      </c>
      <c r="L546" s="40" t="e">
        <v>#N/A</v>
      </c>
      <c r="M546" s="40">
        <v>3.2249466950959427</v>
      </c>
      <c r="N546" s="40">
        <v>18.331805682860015</v>
      </c>
      <c r="O546" s="40">
        <v>13.04610388914924</v>
      </c>
      <c r="P546" s="40">
        <v>5.3154267756998497</v>
      </c>
      <c r="Q546" s="153">
        <v>13.829787234042733</v>
      </c>
      <c r="R546" s="153">
        <v>10.706860706860732</v>
      </c>
      <c r="S546" s="40">
        <v>12.456479690522372</v>
      </c>
      <c r="T546" s="40">
        <v>-10.142294883439373</v>
      </c>
      <c r="U546" s="40">
        <v>-21.888134497251833</v>
      </c>
      <c r="V546" s="40">
        <v>9.1225450465836584</v>
      </c>
      <c r="W546" s="40">
        <v>9.9783953575224427</v>
      </c>
      <c r="X546" s="40">
        <v>0.84860279999999999</v>
      </c>
      <c r="Y546" s="40">
        <v>0.20952970000000001</v>
      </c>
      <c r="Z546" s="142">
        <v>38019</v>
      </c>
      <c r="AA546" s="40">
        <v>127.31690320999999</v>
      </c>
      <c r="AB546" s="40" t="s">
        <v>12447</v>
      </c>
      <c r="AC546" s="40" t="s">
        <v>13169</v>
      </c>
      <c r="AD546" s="42" t="s">
        <v>8237</v>
      </c>
      <c r="AE546" s="42" t="s">
        <v>13170</v>
      </c>
      <c r="AF546" s="42" t="s">
        <v>13175</v>
      </c>
      <c r="AG546" s="42" t="s">
        <v>13172</v>
      </c>
      <c r="AH546" s="42" t="s">
        <v>13172</v>
      </c>
    </row>
    <row r="547" spans="1:34" s="133" customFormat="1" ht="28.5">
      <c r="A547" s="33" t="s">
        <v>12437</v>
      </c>
      <c r="B547" s="32" t="s">
        <v>14253</v>
      </c>
      <c r="C547" s="33" t="s">
        <v>12932</v>
      </c>
      <c r="D547" s="33" t="s">
        <v>14254</v>
      </c>
      <c r="E547" s="33" t="s">
        <v>12447</v>
      </c>
      <c r="F547" s="35" t="s">
        <v>422</v>
      </c>
      <c r="G547" s="36" t="s">
        <v>13129</v>
      </c>
      <c r="H547" s="117">
        <v>3</v>
      </c>
      <c r="I547" s="36" t="s">
        <v>12346</v>
      </c>
      <c r="J547" s="36" t="s">
        <v>12346</v>
      </c>
      <c r="K547" s="36" t="s">
        <v>12551</v>
      </c>
      <c r="L547" s="33">
        <v>6.7297449868394033E-2</v>
      </c>
      <c r="M547" s="151">
        <v>0.97254004576659003</v>
      </c>
      <c r="N547" s="151">
        <v>3.2321707529823884</v>
      </c>
      <c r="O547" s="151">
        <v>3.7973937299824678</v>
      </c>
      <c r="P547" s="151">
        <v>0.30774130458499638</v>
      </c>
      <c r="Q547" s="152">
        <v>4.0353536256059641</v>
      </c>
      <c r="R547" s="152">
        <v>3.3536129117785807</v>
      </c>
      <c r="S547" s="33">
        <v>5.2224420275075012</v>
      </c>
      <c r="T547" s="33">
        <v>-3.4666617595303761</v>
      </c>
      <c r="U547" s="33">
        <v>-13.965403746975291</v>
      </c>
      <c r="V547" s="32">
        <v>4.1875514049889526</v>
      </c>
      <c r="W547" s="32">
        <v>4.6749124382291782</v>
      </c>
      <c r="X547" s="33">
        <v>-0.37278679999999997</v>
      </c>
      <c r="Y547" s="33">
        <v>-0.6823844</v>
      </c>
      <c r="Z547" s="141">
        <v>28976</v>
      </c>
      <c r="AA547" s="33">
        <v>2737.7598115363103</v>
      </c>
      <c r="AB547" s="33" t="s">
        <v>12447</v>
      </c>
      <c r="AC547" s="33" t="s">
        <v>13169</v>
      </c>
      <c r="AD547" s="126" t="s">
        <v>8237</v>
      </c>
      <c r="AE547" s="126" t="s">
        <v>13170</v>
      </c>
      <c r="AF547" s="126" t="s">
        <v>13228</v>
      </c>
      <c r="AG547" s="33" t="s">
        <v>13172</v>
      </c>
      <c r="AH547" s="33" t="s">
        <v>13172</v>
      </c>
    </row>
    <row r="548" spans="1:34" s="133" customFormat="1" ht="28.5">
      <c r="A548" s="40" t="s">
        <v>12980</v>
      </c>
      <c r="B548" s="39" t="s">
        <v>14255</v>
      </c>
      <c r="C548" s="39" t="s">
        <v>12933</v>
      </c>
      <c r="D548" s="40" t="s">
        <v>14256</v>
      </c>
      <c r="E548" s="40" t="s">
        <v>12447</v>
      </c>
      <c r="F548" s="41" t="s">
        <v>117</v>
      </c>
      <c r="G548" s="40" t="s">
        <v>66</v>
      </c>
      <c r="H548" s="42">
        <v>4</v>
      </c>
      <c r="I548" s="40" t="s">
        <v>12346</v>
      </c>
      <c r="J548" s="40" t="s">
        <v>12346</v>
      </c>
      <c r="K548" s="42" t="s">
        <v>12551</v>
      </c>
      <c r="L548" s="40" t="e">
        <v>#N/A</v>
      </c>
      <c r="M548" s="40">
        <v>-1.1458128723891847</v>
      </c>
      <c r="N548" s="40">
        <v>-18.472919704087598</v>
      </c>
      <c r="O548" s="40">
        <v>-0.52060755180747265</v>
      </c>
      <c r="P548" s="40">
        <v>-0.27573351628051856</v>
      </c>
      <c r="Q548" s="153">
        <v>-6.2486794844707649</v>
      </c>
      <c r="R548" s="153">
        <v>9.0029127070521788</v>
      </c>
      <c r="S548" s="40">
        <v>14.572228144989241</v>
      </c>
      <c r="T548" s="40">
        <v>-30.567739391848502</v>
      </c>
      <c r="U548" s="40">
        <v>-30.56773939184858</v>
      </c>
      <c r="V548" s="40">
        <v>15.430805707113601</v>
      </c>
      <c r="W548" s="40">
        <v>14.482591921857619</v>
      </c>
      <c r="X548" s="40">
        <v>-0.21146100000000001</v>
      </c>
      <c r="Y548" s="40">
        <v>-6.8655110000000005E-2</v>
      </c>
      <c r="Z548" s="142">
        <v>32835</v>
      </c>
      <c r="AA548" s="40">
        <v>489.77211992000002</v>
      </c>
      <c r="AB548" s="40" t="s">
        <v>12447</v>
      </c>
      <c r="AC548" s="40" t="s">
        <v>13223</v>
      </c>
      <c r="AD548" s="42" t="s">
        <v>8237</v>
      </c>
      <c r="AE548" s="42" t="s">
        <v>13170</v>
      </c>
      <c r="AF548" s="42" t="s">
        <v>13175</v>
      </c>
      <c r="AG548" s="42" t="s">
        <v>13172</v>
      </c>
      <c r="AH548" s="42" t="s">
        <v>13172</v>
      </c>
    </row>
    <row r="549" spans="1:34" s="133" customFormat="1" ht="28.5">
      <c r="A549" s="33" t="s">
        <v>12981</v>
      </c>
      <c r="B549" s="32" t="s">
        <v>14257</v>
      </c>
      <c r="C549" s="33" t="s">
        <v>12934</v>
      </c>
      <c r="D549" s="33" t="s">
        <v>14258</v>
      </c>
      <c r="E549" s="33" t="s">
        <v>12447</v>
      </c>
      <c r="F549" s="35" t="s">
        <v>117</v>
      </c>
      <c r="G549" s="36" t="s">
        <v>13118</v>
      </c>
      <c r="H549" s="117">
        <v>3</v>
      </c>
      <c r="I549" s="36" t="s">
        <v>12346</v>
      </c>
      <c r="J549" s="36" t="s">
        <v>12346</v>
      </c>
      <c r="K549" s="36" t="s">
        <v>12551</v>
      </c>
      <c r="L549" s="33" t="e">
        <v>#N/A</v>
      </c>
      <c r="M549" s="151">
        <v>1.7463235294117752</v>
      </c>
      <c r="N549" s="151">
        <v>-12.374670184696612</v>
      </c>
      <c r="O549" s="151">
        <v>7.1109648354446664</v>
      </c>
      <c r="P549" s="151">
        <v>3.5959379610063014</v>
      </c>
      <c r="Q549" s="152">
        <v>-11.532774765894482</v>
      </c>
      <c r="R549" s="152">
        <v>24.441687344913078</v>
      </c>
      <c r="S549" s="33">
        <v>21.549454682211277</v>
      </c>
      <c r="T549" s="33">
        <v>-31.433909388136428</v>
      </c>
      <c r="U549" s="33">
        <v>-31.433909388136428</v>
      </c>
      <c r="V549" s="32">
        <v>17.251562409258678</v>
      </c>
      <c r="W549" s="32">
        <v>15.458969066863402</v>
      </c>
      <c r="X549" s="33">
        <v>0.20056550000000001</v>
      </c>
      <c r="Y549" s="33">
        <v>0.16935529999999999</v>
      </c>
      <c r="Z549" s="141">
        <v>39072</v>
      </c>
      <c r="AA549" s="33">
        <v>22.508564289999999</v>
      </c>
      <c r="AB549" s="33" t="s">
        <v>12447</v>
      </c>
      <c r="AC549" s="33" t="s">
        <v>13223</v>
      </c>
      <c r="AD549" s="126" t="s">
        <v>8237</v>
      </c>
      <c r="AE549" s="126" t="s">
        <v>13170</v>
      </c>
      <c r="AF549" s="126" t="s">
        <v>13175</v>
      </c>
      <c r="AG549" s="33" t="s">
        <v>13172</v>
      </c>
      <c r="AH549" s="33" t="s">
        <v>13172</v>
      </c>
    </row>
    <row r="550" spans="1:34" s="133" customFormat="1" ht="42.75">
      <c r="A550" s="40" t="s">
        <v>12437</v>
      </c>
      <c r="B550" s="39" t="s">
        <v>14259</v>
      </c>
      <c r="C550" s="39" t="s">
        <v>12935</v>
      </c>
      <c r="D550" s="40" t="s">
        <v>14260</v>
      </c>
      <c r="E550" s="40" t="s">
        <v>12447</v>
      </c>
      <c r="F550" s="41" t="s">
        <v>117</v>
      </c>
      <c r="G550" s="40" t="s">
        <v>12350</v>
      </c>
      <c r="H550" s="42">
        <v>4</v>
      </c>
      <c r="I550" s="40" t="s">
        <v>12346</v>
      </c>
      <c r="J550" s="40" t="s">
        <v>12346</v>
      </c>
      <c r="K550" s="42" t="s">
        <v>12551</v>
      </c>
      <c r="L550" s="40" t="e">
        <v>#N/A</v>
      </c>
      <c r="M550" s="40">
        <v>0</v>
      </c>
      <c r="N550" s="40">
        <v>0</v>
      </c>
      <c r="O550" s="40">
        <v>-0.64300595235242675</v>
      </c>
      <c r="P550" s="40">
        <v>2.496687216736504</v>
      </c>
      <c r="Q550" s="153">
        <v>0</v>
      </c>
      <c r="R550" s="153">
        <v>3.2492927864214982</v>
      </c>
      <c r="S550" s="40">
        <v>2.244750181028099</v>
      </c>
      <c r="T550" s="40">
        <v>-22.690173032974215</v>
      </c>
      <c r="U550" s="40">
        <v>-22.916666666666742</v>
      </c>
      <c r="V550" s="40">
        <v>16.894810230644733</v>
      </c>
      <c r="W550" s="40">
        <v>15.472876807041585</v>
      </c>
      <c r="X550" s="40" t="s">
        <v>13363</v>
      </c>
      <c r="Y550" s="40" t="s">
        <v>13363</v>
      </c>
      <c r="Z550" s="142">
        <v>39022</v>
      </c>
      <c r="AA550" s="40">
        <v>23.00492873</v>
      </c>
      <c r="AB550" s="40" t="s">
        <v>12447</v>
      </c>
      <c r="AC550" s="40" t="s">
        <v>14261</v>
      </c>
      <c r="AD550" s="42" t="s">
        <v>8237</v>
      </c>
      <c r="AE550" s="42" t="s">
        <v>13180</v>
      </c>
      <c r="AF550" s="42" t="s">
        <v>13181</v>
      </c>
      <c r="AG550" s="42" t="s">
        <v>13181</v>
      </c>
      <c r="AH550" s="42" t="s">
        <v>13181</v>
      </c>
    </row>
    <row r="551" spans="1:34" s="133" customFormat="1" ht="15">
      <c r="A551" s="33" t="s">
        <v>12437</v>
      </c>
      <c r="B551" s="32" t="s">
        <v>14262</v>
      </c>
      <c r="C551" s="33" t="s">
        <v>12937</v>
      </c>
      <c r="D551" s="33" t="s">
        <v>14263</v>
      </c>
      <c r="E551" s="33" t="s">
        <v>12447</v>
      </c>
      <c r="F551" s="35" t="s">
        <v>117</v>
      </c>
      <c r="G551" s="36" t="s">
        <v>63</v>
      </c>
      <c r="H551" s="117">
        <v>5</v>
      </c>
      <c r="I551" s="36" t="s">
        <v>12346</v>
      </c>
      <c r="J551" s="36" t="s">
        <v>12346</v>
      </c>
      <c r="K551" s="36" t="s">
        <v>12551</v>
      </c>
      <c r="L551" s="33" t="e">
        <v>#N/A</v>
      </c>
      <c r="M551" s="174">
        <v>14.614042476385269</v>
      </c>
      <c r="N551" s="174">
        <v>157.7807848443839</v>
      </c>
      <c r="O551" s="174">
        <v>40.589910131411777</v>
      </c>
      <c r="P551" s="174">
        <v>14.239790388478845</v>
      </c>
      <c r="Q551" s="175">
        <v>85.063078216989084</v>
      </c>
      <c r="R551" s="175">
        <v>-18.010456796918117</v>
      </c>
      <c r="S551" s="33">
        <v>15.966386554621902</v>
      </c>
      <c r="T551" s="33">
        <v>-23.584207279457125</v>
      </c>
      <c r="U551" s="33">
        <v>-46.554487179487211</v>
      </c>
      <c r="V551" s="32">
        <v>36.358528836205686</v>
      </c>
      <c r="W551" s="32">
        <v>33.987116883080006</v>
      </c>
      <c r="X551" s="33">
        <v>1.088821</v>
      </c>
      <c r="Y551" s="33">
        <v>0.41627449999999999</v>
      </c>
      <c r="Z551" s="141">
        <v>33583</v>
      </c>
      <c r="AA551" s="33">
        <v>520.12829927999996</v>
      </c>
      <c r="AB551" s="33" t="s">
        <v>12447</v>
      </c>
      <c r="AC551" s="33" t="s">
        <v>13169</v>
      </c>
      <c r="AD551" s="126" t="s">
        <v>8237</v>
      </c>
      <c r="AE551" s="126" t="s">
        <v>13170</v>
      </c>
      <c r="AF551" s="126" t="s">
        <v>13228</v>
      </c>
      <c r="AG551" s="33" t="s">
        <v>13172</v>
      </c>
      <c r="AH551" s="33" t="s">
        <v>13172</v>
      </c>
    </row>
    <row r="552" spans="1:34" s="133" customFormat="1" ht="42.75">
      <c r="A552" s="40" t="s">
        <v>12437</v>
      </c>
      <c r="B552" s="39" t="s">
        <v>14264</v>
      </c>
      <c r="C552" s="39" t="s">
        <v>12938</v>
      </c>
      <c r="D552" s="40" t="s">
        <v>14265</v>
      </c>
      <c r="E552" s="40" t="s">
        <v>12447</v>
      </c>
      <c r="F552" s="41" t="s">
        <v>117</v>
      </c>
      <c r="G552" s="40" t="s">
        <v>12755</v>
      </c>
      <c r="H552" s="42">
        <v>4</v>
      </c>
      <c r="I552" s="40" t="s">
        <v>12346</v>
      </c>
      <c r="J552" s="40" t="s">
        <v>12346</v>
      </c>
      <c r="K552" s="42" t="s">
        <v>12551</v>
      </c>
      <c r="L552" s="40" t="e">
        <v>#N/A</v>
      </c>
      <c r="M552" s="40">
        <v>0</v>
      </c>
      <c r="N552" s="40">
        <v>0</v>
      </c>
      <c r="O552" s="40">
        <v>9.1354103720669997</v>
      </c>
      <c r="P552" s="40">
        <v>1.6088229373740992</v>
      </c>
      <c r="Q552" s="153">
        <v>0</v>
      </c>
      <c r="R552" s="153">
        <v>25.145670043968771</v>
      </c>
      <c r="S552" s="40">
        <v>-4.1103397880889014</v>
      </c>
      <c r="T552" s="40">
        <v>-6.1614061614061688</v>
      </c>
      <c r="U552" s="40">
        <v>-25.109924623115475</v>
      </c>
      <c r="V552" s="40">
        <v>11.650362178074124</v>
      </c>
      <c r="W552" s="40">
        <v>15.365170361913686</v>
      </c>
      <c r="X552" s="40" t="s">
        <v>13363</v>
      </c>
      <c r="Y552" s="40" t="s">
        <v>13363</v>
      </c>
      <c r="Z552" s="142">
        <v>32854</v>
      </c>
      <c r="AA552" s="40">
        <v>42.957730079999997</v>
      </c>
      <c r="AB552" s="40" t="s">
        <v>12447</v>
      </c>
      <c r="AC552" s="40" t="s">
        <v>14261</v>
      </c>
      <c r="AD552" s="42" t="s">
        <v>8237</v>
      </c>
      <c r="AE552" s="42" t="s">
        <v>13180</v>
      </c>
      <c r="AF552" s="42" t="s">
        <v>13181</v>
      </c>
      <c r="AG552" s="42" t="s">
        <v>13181</v>
      </c>
      <c r="AH552" s="42" t="s">
        <v>13181</v>
      </c>
    </row>
    <row r="553" spans="1:34" s="133" customFormat="1" ht="28.5">
      <c r="A553" s="33" t="s">
        <v>12437</v>
      </c>
      <c r="B553" s="32" t="s">
        <v>14266</v>
      </c>
      <c r="C553" s="33" t="s">
        <v>12939</v>
      </c>
      <c r="D553" s="33" t="s">
        <v>14267</v>
      </c>
      <c r="E553" s="33" t="s">
        <v>12450</v>
      </c>
      <c r="F553" s="35" t="s">
        <v>381</v>
      </c>
      <c r="G553" s="36" t="s">
        <v>75</v>
      </c>
      <c r="H553" s="117">
        <v>4</v>
      </c>
      <c r="I553" s="36" t="s">
        <v>12346</v>
      </c>
      <c r="J553" s="36" t="s">
        <v>12346</v>
      </c>
      <c r="K553" s="36" t="s">
        <v>12551</v>
      </c>
      <c r="L553" s="33">
        <v>6.1511991465924558E-2</v>
      </c>
      <c r="M553" s="174">
        <v>2.2909320111690112</v>
      </c>
      <c r="N553" s="174">
        <v>14.598360516002163</v>
      </c>
      <c r="O553" s="174">
        <v>9.2339366907640219</v>
      </c>
      <c r="P553" s="174">
        <v>3.0791507002218665</v>
      </c>
      <c r="Q553" s="175">
        <v>10.409053097370435</v>
      </c>
      <c r="R553" s="175">
        <v>6.5080900813580866</v>
      </c>
      <c r="S553" s="33">
        <v>5.401723155878968</v>
      </c>
      <c r="T553" s="33">
        <v>-7.9532304782399699</v>
      </c>
      <c r="U553" s="33">
        <v>-17.939809424577071</v>
      </c>
      <c r="V553" s="32">
        <v>7.1978684406545854</v>
      </c>
      <c r="W553" s="32">
        <v>8.4465917410472553</v>
      </c>
      <c r="X553" s="33">
        <v>0.54065730000000001</v>
      </c>
      <c r="Y553" s="33">
        <v>6.2834050000000002E-2</v>
      </c>
      <c r="Z553" s="141">
        <v>41088</v>
      </c>
      <c r="AA553" s="33">
        <v>3634.4880669714598</v>
      </c>
      <c r="AB553" s="33" t="s">
        <v>12447</v>
      </c>
      <c r="AC553" s="33" t="s">
        <v>13169</v>
      </c>
      <c r="AD553" s="126" t="s">
        <v>8237</v>
      </c>
      <c r="AE553" s="126" t="s">
        <v>13170</v>
      </c>
      <c r="AF553" s="126" t="s">
        <v>13541</v>
      </c>
      <c r="AG553" s="33" t="s">
        <v>13172</v>
      </c>
      <c r="AH553" s="33" t="s">
        <v>13172</v>
      </c>
    </row>
    <row r="554" spans="1:34" s="133" customFormat="1" ht="28.5">
      <c r="A554" s="40" t="s">
        <v>12437</v>
      </c>
      <c r="B554" s="39" t="s">
        <v>14268</v>
      </c>
      <c r="C554" s="39" t="s">
        <v>12940</v>
      </c>
      <c r="D554" s="40" t="s">
        <v>14269</v>
      </c>
      <c r="E554" s="40" t="s">
        <v>12452</v>
      </c>
      <c r="F554" s="41" t="s">
        <v>381</v>
      </c>
      <c r="G554" s="40" t="s">
        <v>75</v>
      </c>
      <c r="H554" s="42">
        <v>4</v>
      </c>
      <c r="I554" s="40" t="s">
        <v>12346</v>
      </c>
      <c r="J554" s="40" t="s">
        <v>12346</v>
      </c>
      <c r="K554" s="42" t="s">
        <v>12551</v>
      </c>
      <c r="L554" s="40">
        <v>6.3187953931891652E-2</v>
      </c>
      <c r="M554" s="40">
        <v>2.2447042792836047</v>
      </c>
      <c r="N554" s="40">
        <v>14.897813865771582</v>
      </c>
      <c r="O554" s="40">
        <v>10.070747584531192</v>
      </c>
      <c r="P554" s="40">
        <v>3.6677595625740134</v>
      </c>
      <c r="Q554" s="153">
        <v>11.01675568907028</v>
      </c>
      <c r="R554" s="153">
        <v>7.2980136582910138</v>
      </c>
      <c r="S554" s="40">
        <v>6.3799513707619715</v>
      </c>
      <c r="T554" s="40">
        <v>-7.7820666006685579</v>
      </c>
      <c r="U554" s="40">
        <v>-17.697765388403397</v>
      </c>
      <c r="V554" s="40">
        <v>7.0994232597364402</v>
      </c>
      <c r="W554" s="40">
        <v>8.3639307073040534</v>
      </c>
      <c r="X554" s="40">
        <v>0.58342150000000004</v>
      </c>
      <c r="Y554" s="40">
        <v>8.509514E-2</v>
      </c>
      <c r="Z554" s="142">
        <v>41162</v>
      </c>
      <c r="AA554" s="40">
        <v>3634.4880669714598</v>
      </c>
      <c r="AB554" s="40" t="s">
        <v>12447</v>
      </c>
      <c r="AC554" s="40" t="s">
        <v>13169</v>
      </c>
      <c r="AD554" s="42" t="s">
        <v>8237</v>
      </c>
      <c r="AE554" s="42" t="s">
        <v>13170</v>
      </c>
      <c r="AF554" s="42" t="s">
        <v>13262</v>
      </c>
      <c r="AG554" s="42" t="s">
        <v>13172</v>
      </c>
      <c r="AH554" s="42" t="s">
        <v>13172</v>
      </c>
    </row>
    <row r="555" spans="1:34" s="133" customFormat="1" ht="28.5">
      <c r="A555" s="33" t="s">
        <v>12437</v>
      </c>
      <c r="B555" s="32" t="s">
        <v>14270</v>
      </c>
      <c r="C555" s="33" t="s">
        <v>12941</v>
      </c>
      <c r="D555" s="33" t="s">
        <v>14271</v>
      </c>
      <c r="E555" s="33" t="s">
        <v>12448</v>
      </c>
      <c r="F555" s="35" t="s">
        <v>381</v>
      </c>
      <c r="G555" s="36" t="s">
        <v>75</v>
      </c>
      <c r="H555" s="117">
        <v>4</v>
      </c>
      <c r="I555" s="36" t="s">
        <v>12346</v>
      </c>
      <c r="J555" s="36" t="s">
        <v>12346</v>
      </c>
      <c r="K555" s="36" t="s">
        <v>12551</v>
      </c>
      <c r="L555" s="33">
        <v>6.3895509261586714E-2</v>
      </c>
      <c r="M555" s="174">
        <v>2.2295575941355894</v>
      </c>
      <c r="N555" s="174">
        <v>15.121244880276485</v>
      </c>
      <c r="O555" s="174">
        <v>10.470430360376227</v>
      </c>
      <c r="P555" s="174">
        <v>4.4300711899810885</v>
      </c>
      <c r="Q555" s="175">
        <v>11.502508090563456</v>
      </c>
      <c r="R555" s="175">
        <v>7.1141720549027898</v>
      </c>
      <c r="S555" s="33">
        <v>7.2804139394402112</v>
      </c>
      <c r="T555" s="33">
        <v>-7.628843784073613</v>
      </c>
      <c r="U555" s="33">
        <v>-16.663188514249217</v>
      </c>
      <c r="V555" s="32">
        <v>7.137399669174969</v>
      </c>
      <c r="W555" s="32">
        <v>8.361320824386798</v>
      </c>
      <c r="X555" s="33">
        <v>0.73614550000000001</v>
      </c>
      <c r="Y555" s="33">
        <v>0.2378063</v>
      </c>
      <c r="Z555" s="141">
        <v>40795</v>
      </c>
      <c r="AA555" s="33">
        <v>3634.4880669714598</v>
      </c>
      <c r="AB555" s="33" t="s">
        <v>12447</v>
      </c>
      <c r="AC555" s="33" t="s">
        <v>13169</v>
      </c>
      <c r="AD555" s="126" t="s">
        <v>8237</v>
      </c>
      <c r="AE555" s="126" t="s">
        <v>13170</v>
      </c>
      <c r="AF555" s="126" t="s">
        <v>13203</v>
      </c>
      <c r="AG555" s="33" t="s">
        <v>13172</v>
      </c>
      <c r="AH555" s="33" t="s">
        <v>13172</v>
      </c>
    </row>
    <row r="556" spans="1:34" s="133" customFormat="1" ht="28.5">
      <c r="A556" s="40" t="s">
        <v>12437</v>
      </c>
      <c r="B556" s="39" t="s">
        <v>14272</v>
      </c>
      <c r="C556" s="39" t="s">
        <v>12942</v>
      </c>
      <c r="D556" s="40" t="s">
        <v>14273</v>
      </c>
      <c r="E556" s="40" t="s">
        <v>12449</v>
      </c>
      <c r="F556" s="41" t="s">
        <v>381</v>
      </c>
      <c r="G556" s="40" t="s">
        <v>75</v>
      </c>
      <c r="H556" s="42">
        <v>4</v>
      </c>
      <c r="I556" s="40" t="s">
        <v>12346</v>
      </c>
      <c r="J556" s="40" t="s">
        <v>12346</v>
      </c>
      <c r="K556" s="42" t="s">
        <v>12551</v>
      </c>
      <c r="L556" s="40">
        <v>3.8698481884734487E-2</v>
      </c>
      <c r="M556" s="40">
        <v>1.6538037486218071</v>
      </c>
      <c r="N556" s="40">
        <v>7.8362573099415078</v>
      </c>
      <c r="O556" s="40">
        <v>6.0914105158460297</v>
      </c>
      <c r="P556" s="40">
        <v>1.8856437770967904</v>
      </c>
      <c r="Q556" s="153">
        <v>5.5378744677362812</v>
      </c>
      <c r="R556" s="153">
        <v>4.8712082977183213</v>
      </c>
      <c r="S556" s="40">
        <v>4.3976226781118566</v>
      </c>
      <c r="T556" s="40">
        <v>-7.9396090812263065</v>
      </c>
      <c r="U556" s="40">
        <v>-16.47853289851686</v>
      </c>
      <c r="V556" s="40">
        <v>7.0709693387105821</v>
      </c>
      <c r="W556" s="40">
        <v>8.215067774015429</v>
      </c>
      <c r="X556" s="40">
        <v>0.42603449999999998</v>
      </c>
      <c r="Y556" s="40">
        <v>3.7631079999999997E-2</v>
      </c>
      <c r="Z556" s="142">
        <v>41736</v>
      </c>
      <c r="AA556" s="40">
        <v>3634.4880669714598</v>
      </c>
      <c r="AB556" s="40" t="s">
        <v>12447</v>
      </c>
      <c r="AC556" s="40" t="s">
        <v>13169</v>
      </c>
      <c r="AD556" s="42" t="s">
        <v>8237</v>
      </c>
      <c r="AE556" s="42" t="s">
        <v>13170</v>
      </c>
      <c r="AF556" s="42" t="s">
        <v>13171</v>
      </c>
      <c r="AG556" s="42" t="s">
        <v>13172</v>
      </c>
      <c r="AH556" s="42" t="s">
        <v>13172</v>
      </c>
    </row>
    <row r="557" spans="1:34" s="133" customFormat="1" ht="28.5">
      <c r="A557" s="33" t="s">
        <v>12437</v>
      </c>
      <c r="B557" s="32" t="s">
        <v>14274</v>
      </c>
      <c r="C557" s="33" t="s">
        <v>12943</v>
      </c>
      <c r="D557" s="33" t="s">
        <v>14275</v>
      </c>
      <c r="E557" s="33" t="s">
        <v>12447</v>
      </c>
      <c r="F557" s="35" t="s">
        <v>381</v>
      </c>
      <c r="G557" s="36" t="s">
        <v>75</v>
      </c>
      <c r="H557" s="117">
        <v>4</v>
      </c>
      <c r="I557" s="36" t="s">
        <v>12346</v>
      </c>
      <c r="J557" s="36" t="s">
        <v>12346</v>
      </c>
      <c r="K557" s="36" t="s">
        <v>12551</v>
      </c>
      <c r="L557" s="33">
        <v>6.4088395945933643E-2</v>
      </c>
      <c r="M557" s="174">
        <v>2.2381348525214895</v>
      </c>
      <c r="N557" s="174">
        <v>15.164783740333609</v>
      </c>
      <c r="O557" s="174">
        <v>10.489416570951526</v>
      </c>
      <c r="P557" s="174">
        <v>4.2321107948438241</v>
      </c>
      <c r="Q557" s="175">
        <v>11.382528722508155</v>
      </c>
      <c r="R557" s="175">
        <v>7.7572323419819567</v>
      </c>
      <c r="S557" s="33">
        <v>7.2880990688424907</v>
      </c>
      <c r="T557" s="33">
        <v>-7.6021749287209062</v>
      </c>
      <c r="U557" s="33">
        <v>-17.250145212424528</v>
      </c>
      <c r="V557" s="32">
        <v>7.1122390414485634</v>
      </c>
      <c r="W557" s="32">
        <v>8.4088642619555944</v>
      </c>
      <c r="X557" s="33">
        <v>0.625448</v>
      </c>
      <c r="Y557" s="33">
        <v>0.1316571</v>
      </c>
      <c r="Z557" s="141">
        <v>40795</v>
      </c>
      <c r="AA557" s="33">
        <v>3634.4880669714598</v>
      </c>
      <c r="AB557" s="33" t="s">
        <v>12447</v>
      </c>
      <c r="AC557" s="33" t="s">
        <v>13169</v>
      </c>
      <c r="AD557" s="126" t="s">
        <v>8237</v>
      </c>
      <c r="AE557" s="126" t="s">
        <v>13170</v>
      </c>
      <c r="AF557" s="126" t="s">
        <v>13228</v>
      </c>
      <c r="AG557" s="33" t="s">
        <v>13172</v>
      </c>
      <c r="AH557" s="33" t="s">
        <v>13172</v>
      </c>
    </row>
    <row r="558" spans="1:34" s="133" customFormat="1" ht="28.5">
      <c r="A558" s="40" t="s">
        <v>12981</v>
      </c>
      <c r="B558" s="39" t="s">
        <v>14276</v>
      </c>
      <c r="C558" s="39" t="s">
        <v>12944</v>
      </c>
      <c r="D558" s="40" t="s">
        <v>14277</v>
      </c>
      <c r="E558" s="40" t="s">
        <v>12447</v>
      </c>
      <c r="F558" s="41" t="s">
        <v>117</v>
      </c>
      <c r="G558" s="40" t="s">
        <v>58</v>
      </c>
      <c r="H558" s="42">
        <v>5</v>
      </c>
      <c r="I558" s="40" t="s">
        <v>12346</v>
      </c>
      <c r="J558" s="40" t="s">
        <v>12346</v>
      </c>
      <c r="K558" s="42" t="s">
        <v>12551</v>
      </c>
      <c r="L558" s="40" t="e">
        <v>#N/A</v>
      </c>
      <c r="M558" s="40">
        <v>8.7077167019027115</v>
      </c>
      <c r="N558" s="40">
        <v>40.964474736320966</v>
      </c>
      <c r="O558" s="40">
        <v>18.552512669723775</v>
      </c>
      <c r="P558" s="40">
        <v>4.2035749218318985</v>
      </c>
      <c r="Q558" s="153">
        <v>26.729093075267031</v>
      </c>
      <c r="R558" s="153">
        <v>8.9900136177939025</v>
      </c>
      <c r="S558" s="40">
        <v>1.7661360612874155</v>
      </c>
      <c r="T558" s="40">
        <v>-17.430491903452449</v>
      </c>
      <c r="U558" s="40">
        <v>-40.481168131186173</v>
      </c>
      <c r="V558" s="40">
        <v>17.29012286742838</v>
      </c>
      <c r="W558" s="40">
        <v>18.850004919397552</v>
      </c>
      <c r="X558" s="40">
        <v>0.72988030000000004</v>
      </c>
      <c r="Y558" s="40">
        <v>7.4075340000000003E-2</v>
      </c>
      <c r="Z558" s="142">
        <v>28636</v>
      </c>
      <c r="AA558" s="40">
        <v>775.53560276351197</v>
      </c>
      <c r="AB558" s="40" t="s">
        <v>12447</v>
      </c>
      <c r="AC558" s="40" t="s">
        <v>13169</v>
      </c>
      <c r="AD558" s="42" t="s">
        <v>8237</v>
      </c>
      <c r="AE558" s="42" t="s">
        <v>13170</v>
      </c>
      <c r="AF558" s="42" t="s">
        <v>13441</v>
      </c>
      <c r="AG558" s="42" t="s">
        <v>13172</v>
      </c>
      <c r="AH558" s="42" t="s">
        <v>13172</v>
      </c>
    </row>
    <row r="559" spans="1:34" s="133" customFormat="1" ht="28.5">
      <c r="A559" s="33" t="s">
        <v>12981</v>
      </c>
      <c r="B559" s="32" t="s">
        <v>14278</v>
      </c>
      <c r="C559" s="33" t="s">
        <v>12945</v>
      </c>
      <c r="D559" s="33" t="s">
        <v>14279</v>
      </c>
      <c r="E559" s="33" t="s">
        <v>12447</v>
      </c>
      <c r="F559" s="35" t="s">
        <v>117</v>
      </c>
      <c r="G559" s="36" t="s">
        <v>13119</v>
      </c>
      <c r="H559" s="117">
        <v>5</v>
      </c>
      <c r="I559" s="36" t="s">
        <v>12346</v>
      </c>
      <c r="J559" s="36" t="s">
        <v>12346</v>
      </c>
      <c r="K559" s="36" t="s">
        <v>12551</v>
      </c>
      <c r="L559" s="33" t="e">
        <v>#N/A</v>
      </c>
      <c r="M559" s="174">
        <v>25.48259969273936</v>
      </c>
      <c r="N559" s="174">
        <v>103.02604560682988</v>
      </c>
      <c r="O559" s="174">
        <v>35.409960674858979</v>
      </c>
      <c r="P559" s="174">
        <v>6.9978851613815563</v>
      </c>
      <c r="Q559" s="175">
        <v>41.803848829120874</v>
      </c>
      <c r="R559" s="175">
        <v>9.4862155388469418</v>
      </c>
      <c r="S559" s="33">
        <v>12.529616724738757</v>
      </c>
      <c r="T559" s="33">
        <v>-23.0611617662125</v>
      </c>
      <c r="U559" s="33">
        <v>-55.27254202750904</v>
      </c>
      <c r="V559" s="32">
        <v>27.516062913162777</v>
      </c>
      <c r="W559" s="32">
        <v>27.487731771098861</v>
      </c>
      <c r="X559" s="33">
        <v>1.0647660000000001</v>
      </c>
      <c r="Y559" s="33">
        <v>8.0849740000000003E-2</v>
      </c>
      <c r="Z559" s="141">
        <v>35657</v>
      </c>
      <c r="AA559" s="33">
        <v>1050.82092949155</v>
      </c>
      <c r="AB559" s="33" t="s">
        <v>12447</v>
      </c>
      <c r="AC559" s="33" t="s">
        <v>13169</v>
      </c>
      <c r="AD559" s="126" t="s">
        <v>8237</v>
      </c>
      <c r="AE559" s="126" t="s">
        <v>13170</v>
      </c>
      <c r="AF559" s="126" t="s">
        <v>13228</v>
      </c>
      <c r="AG559" s="33" t="s">
        <v>13172</v>
      </c>
      <c r="AH559" s="33" t="s">
        <v>13172</v>
      </c>
    </row>
    <row r="560" spans="1:34" s="133" customFormat="1" ht="42.75">
      <c r="A560" s="40" t="s">
        <v>12437</v>
      </c>
      <c r="B560" s="39" t="s">
        <v>14280</v>
      </c>
      <c r="C560" s="39" t="s">
        <v>12946</v>
      </c>
      <c r="D560" s="40" t="s">
        <v>14281</v>
      </c>
      <c r="E560" s="40" t="s">
        <v>12447</v>
      </c>
      <c r="F560" s="41" t="s">
        <v>117</v>
      </c>
      <c r="G560" s="40" t="s">
        <v>12756</v>
      </c>
      <c r="H560" s="42">
        <v>5</v>
      </c>
      <c r="I560" s="40" t="s">
        <v>12346</v>
      </c>
      <c r="J560" s="40" t="s">
        <v>12346</v>
      </c>
      <c r="K560" s="42" t="s">
        <v>12551</v>
      </c>
      <c r="L560" s="40" t="e">
        <v>#N/A</v>
      </c>
      <c r="M560" s="40">
        <v>0</v>
      </c>
      <c r="N560" s="40">
        <v>0</v>
      </c>
      <c r="O560" s="40">
        <v>3.0436789702908973</v>
      </c>
      <c r="P560" s="40">
        <v>-0.15553323619582615</v>
      </c>
      <c r="Q560" s="153">
        <v>0</v>
      </c>
      <c r="R560" s="153">
        <v>7.1323598681109823</v>
      </c>
      <c r="S560" s="40">
        <v>1.9413706076489845</v>
      </c>
      <c r="T560" s="40">
        <v>-16.91516261225917</v>
      </c>
      <c r="U560" s="40">
        <v>-33.449910624077226</v>
      </c>
      <c r="V560" s="40">
        <v>17.417422300927555</v>
      </c>
      <c r="W560" s="40">
        <v>21.83978827962828</v>
      </c>
      <c r="X560" s="40" t="s">
        <v>13363</v>
      </c>
      <c r="Y560" s="40" t="s">
        <v>13363</v>
      </c>
      <c r="Z560" s="142">
        <v>27239</v>
      </c>
      <c r="AA560" s="40">
        <v>31.47926193</v>
      </c>
      <c r="AB560" s="40" t="s">
        <v>12447</v>
      </c>
      <c r="AC560" s="40" t="s">
        <v>14261</v>
      </c>
      <c r="AD560" s="42" t="s">
        <v>8237</v>
      </c>
      <c r="AE560" s="42" t="s">
        <v>13180</v>
      </c>
      <c r="AF560" s="42" t="s">
        <v>13181</v>
      </c>
      <c r="AG560" s="42" t="s">
        <v>13181</v>
      </c>
      <c r="AH560" s="42" t="s">
        <v>13181</v>
      </c>
    </row>
    <row r="561" spans="1:34" s="133" customFormat="1" ht="42.75">
      <c r="A561" s="33" t="s">
        <v>12981</v>
      </c>
      <c r="B561" s="32" t="s">
        <v>14282</v>
      </c>
      <c r="C561" s="33" t="s">
        <v>12947</v>
      </c>
      <c r="D561" s="33" t="s">
        <v>14283</v>
      </c>
      <c r="E561" s="33" t="s">
        <v>12447</v>
      </c>
      <c r="F561" s="35" t="s">
        <v>117</v>
      </c>
      <c r="G561" s="36" t="s">
        <v>13120</v>
      </c>
      <c r="H561" s="117">
        <v>5</v>
      </c>
      <c r="I561" s="36" t="s">
        <v>12346</v>
      </c>
      <c r="J561" s="36" t="s">
        <v>12346</v>
      </c>
      <c r="K561" s="36" t="s">
        <v>12551</v>
      </c>
      <c r="L561" s="33" t="e">
        <v>#N/A</v>
      </c>
      <c r="M561" s="174">
        <v>0</v>
      </c>
      <c r="N561" s="174">
        <v>18.018018018017901</v>
      </c>
      <c r="O561" s="174">
        <v>10.984056659136465</v>
      </c>
      <c r="P561" s="174">
        <v>7.2031376930591362</v>
      </c>
      <c r="Q561" s="175">
        <v>17.946161515453586</v>
      </c>
      <c r="R561" s="175">
        <v>-0.8884501480749929</v>
      </c>
      <c r="S561" s="33">
        <v>5.2631578947367919</v>
      </c>
      <c r="T561" s="33">
        <v>-16.764705882352903</v>
      </c>
      <c r="U561" s="33">
        <v>-25.456204379561985</v>
      </c>
      <c r="V561" s="32">
        <v>14.987493095633111</v>
      </c>
      <c r="W561" s="32">
        <v>17.448392261296714</v>
      </c>
      <c r="X561" s="33">
        <v>0.50936680000000001</v>
      </c>
      <c r="Y561" s="33" t="s">
        <v>13363</v>
      </c>
      <c r="Z561" s="141">
        <v>44754</v>
      </c>
      <c r="AA561" s="33">
        <v>7.8778696197926106</v>
      </c>
      <c r="AB561" s="33" t="s">
        <v>12447</v>
      </c>
      <c r="AC561" s="33" t="s">
        <v>14261</v>
      </c>
      <c r="AD561" s="126" t="s">
        <v>8237</v>
      </c>
      <c r="AE561" s="126" t="s">
        <v>13180</v>
      </c>
      <c r="AF561" s="126" t="s">
        <v>13181</v>
      </c>
      <c r="AG561" s="33" t="s">
        <v>13181</v>
      </c>
      <c r="AH561" s="33" t="s">
        <v>13181</v>
      </c>
    </row>
    <row r="562" spans="1:34" s="133" customFormat="1">
      <c r="A562" s="40" t="s">
        <v>12981</v>
      </c>
      <c r="B562" s="39" t="s">
        <v>14284</v>
      </c>
      <c r="C562" s="39" t="s">
        <v>12948</v>
      </c>
      <c r="D562" s="40" t="s">
        <v>14285</v>
      </c>
      <c r="E562" s="40" t="s">
        <v>12447</v>
      </c>
      <c r="F562" s="41" t="s">
        <v>117</v>
      </c>
      <c r="G562" s="40" t="s">
        <v>12549</v>
      </c>
      <c r="H562" s="42">
        <v>5</v>
      </c>
      <c r="I562" s="40" t="s">
        <v>12346</v>
      </c>
      <c r="J562" s="40" t="s">
        <v>12346</v>
      </c>
      <c r="K562" s="42" t="s">
        <v>12551</v>
      </c>
      <c r="L562" s="40" t="e">
        <v>#N/A</v>
      </c>
      <c r="M562" s="40">
        <v>3.8127577007033286</v>
      </c>
      <c r="N562" s="40">
        <v>36.634105854561618</v>
      </c>
      <c r="O562" s="40">
        <v>6.9334775911349844</v>
      </c>
      <c r="P562" s="40">
        <v>3.1447083541130683</v>
      </c>
      <c r="Q562" s="153">
        <v>5.5847142772896152</v>
      </c>
      <c r="R562" s="153">
        <v>2.6914125440114178</v>
      </c>
      <c r="S562" s="40">
        <v>-13.26653097437498</v>
      </c>
      <c r="T562" s="40">
        <v>-28.165456267761279</v>
      </c>
      <c r="U562" s="40">
        <v>-32.130071599045316</v>
      </c>
      <c r="V562" s="40">
        <v>21.822798836942759</v>
      </c>
      <c r="W562" s="40">
        <v>20.899341770889322</v>
      </c>
      <c r="X562" s="40">
        <v>0.12724189999999999</v>
      </c>
      <c r="Y562" s="40">
        <v>5.2163950000000001E-2</v>
      </c>
      <c r="Z562" s="142">
        <v>32728</v>
      </c>
      <c r="AA562" s="40">
        <v>184.51659518</v>
      </c>
      <c r="AB562" s="40" t="s">
        <v>12447</v>
      </c>
      <c r="AC562" s="40" t="s">
        <v>13169</v>
      </c>
      <c r="AD562" s="42" t="s">
        <v>8237</v>
      </c>
      <c r="AE562" s="42" t="s">
        <v>13170</v>
      </c>
      <c r="AF562" s="42" t="s">
        <v>13441</v>
      </c>
      <c r="AG562" s="42" t="s">
        <v>13172</v>
      </c>
      <c r="AH562" s="42" t="s">
        <v>13172</v>
      </c>
    </row>
    <row r="563" spans="1:34" s="133" customFormat="1" ht="42.75">
      <c r="A563" s="33" t="s">
        <v>12971</v>
      </c>
      <c r="B563" s="32" t="s">
        <v>14286</v>
      </c>
      <c r="C563" s="33" t="s">
        <v>12949</v>
      </c>
      <c r="D563" s="33" t="s">
        <v>14287</v>
      </c>
      <c r="E563" s="33" t="s">
        <v>12447</v>
      </c>
      <c r="F563" s="35" t="s">
        <v>422</v>
      </c>
      <c r="G563" s="36" t="s">
        <v>13140</v>
      </c>
      <c r="H563" s="117">
        <v>4</v>
      </c>
      <c r="I563" s="36" t="s">
        <v>12551</v>
      </c>
      <c r="J563" s="36" t="s">
        <v>12551</v>
      </c>
      <c r="K563" s="36" t="s">
        <v>12346</v>
      </c>
      <c r="L563" s="33" t="e">
        <v>#N/A</v>
      </c>
      <c r="M563" s="151">
        <v>0</v>
      </c>
      <c r="N563" s="151">
        <v>8.9075391018885952</v>
      </c>
      <c r="O563" s="151">
        <v>9.7886675739777615</v>
      </c>
      <c r="P563" s="151">
        <v>1.3198539102319051</v>
      </c>
      <c r="Q563" s="152">
        <v>9.9340752272771624</v>
      </c>
      <c r="R563" s="152">
        <v>6.0753172896869989</v>
      </c>
      <c r="S563" s="33">
        <v>13.194265404588922</v>
      </c>
      <c r="T563" s="33">
        <v>-6.7777124680174605</v>
      </c>
      <c r="U563" s="33">
        <v>-29.892122702242595</v>
      </c>
      <c r="V563" s="32">
        <v>7.0307150297369825</v>
      </c>
      <c r="W563" s="32">
        <v>9.702712964508672</v>
      </c>
      <c r="X563" s="33">
        <v>0.71738420000000003</v>
      </c>
      <c r="Y563" s="33">
        <v>-0.1966051</v>
      </c>
      <c r="Z563" s="141">
        <v>37929</v>
      </c>
      <c r="AA563" s="33">
        <v>19.464638390000001</v>
      </c>
      <c r="AB563" s="33" t="s">
        <v>12447</v>
      </c>
      <c r="AC563" s="33" t="s">
        <v>14261</v>
      </c>
      <c r="AD563" s="126" t="s">
        <v>8237</v>
      </c>
      <c r="AE563" s="126" t="s">
        <v>13170</v>
      </c>
      <c r="AF563" s="126" t="s">
        <v>13175</v>
      </c>
      <c r="AG563" s="33" t="s">
        <v>13172</v>
      </c>
      <c r="AH563" s="33" t="s">
        <v>13172</v>
      </c>
    </row>
    <row r="564" spans="1:34" s="133" customFormat="1" ht="42.75">
      <c r="A564" s="40" t="s">
        <v>12971</v>
      </c>
      <c r="B564" s="39" t="s">
        <v>14288</v>
      </c>
      <c r="C564" s="39" t="s">
        <v>12950</v>
      </c>
      <c r="D564" s="40" t="s">
        <v>14289</v>
      </c>
      <c r="E564" s="40" t="s">
        <v>12447</v>
      </c>
      <c r="F564" s="41" t="s">
        <v>422</v>
      </c>
      <c r="G564" s="40" t="s">
        <v>13140</v>
      </c>
      <c r="H564" s="42">
        <v>4</v>
      </c>
      <c r="I564" s="40" t="s">
        <v>12551</v>
      </c>
      <c r="J564" s="40" t="s">
        <v>12551</v>
      </c>
      <c r="K564" s="42" t="s">
        <v>12346</v>
      </c>
      <c r="L564" s="40" t="e">
        <v>#N/A</v>
      </c>
      <c r="M564" s="40">
        <v>0</v>
      </c>
      <c r="N564" s="40">
        <v>8.910806769750689</v>
      </c>
      <c r="O564" s="40">
        <v>9.7856618641681159</v>
      </c>
      <c r="P564" s="40">
        <v>1.318420052039726</v>
      </c>
      <c r="Q564" s="153">
        <v>9.9365116323681502</v>
      </c>
      <c r="R564" s="153">
        <v>6.0648232247953793</v>
      </c>
      <c r="S564" s="40">
        <v>13.193930597905057</v>
      </c>
      <c r="T564" s="40">
        <v>-6.7763257832867403</v>
      </c>
      <c r="U564" s="40">
        <v>-29.889861324001043</v>
      </c>
      <c r="V564" s="40">
        <v>7.032192548310304</v>
      </c>
      <c r="W564" s="40">
        <v>9.7033663522319493</v>
      </c>
      <c r="X564" s="40">
        <v>0.7167945</v>
      </c>
      <c r="Y564" s="40">
        <v>-0.19674420000000001</v>
      </c>
      <c r="Z564" s="142">
        <v>39497</v>
      </c>
      <c r="AA564" s="40">
        <v>19.464638390000001</v>
      </c>
      <c r="AB564" s="40" t="s">
        <v>12447</v>
      </c>
      <c r="AC564" s="40" t="s">
        <v>14261</v>
      </c>
      <c r="AD564" s="42" t="s">
        <v>8237</v>
      </c>
      <c r="AE564" s="42" t="s">
        <v>13170</v>
      </c>
      <c r="AF564" s="42" t="s">
        <v>13175</v>
      </c>
      <c r="AG564" s="42" t="s">
        <v>13172</v>
      </c>
      <c r="AH564" s="42" t="s">
        <v>13172</v>
      </c>
    </row>
    <row r="565" spans="1:34" s="133" customFormat="1" ht="42.75">
      <c r="A565" s="33" t="s">
        <v>12971</v>
      </c>
      <c r="B565" s="32" t="s">
        <v>14290</v>
      </c>
      <c r="C565" s="33" t="s">
        <v>12951</v>
      </c>
      <c r="D565" s="33" t="s">
        <v>14291</v>
      </c>
      <c r="E565" s="33" t="s">
        <v>12447</v>
      </c>
      <c r="F565" s="35" t="s">
        <v>117</v>
      </c>
      <c r="G565" s="36" t="s">
        <v>13106</v>
      </c>
      <c r="H565" s="117">
        <v>4</v>
      </c>
      <c r="I565" s="36" t="s">
        <v>12346</v>
      </c>
      <c r="J565" s="36" t="s">
        <v>12346</v>
      </c>
      <c r="K565" s="36" t="s">
        <v>12346</v>
      </c>
      <c r="L565" s="33" t="e">
        <v>#N/A</v>
      </c>
      <c r="M565" s="174">
        <v>-5.7718874204418791</v>
      </c>
      <c r="N565" s="174">
        <v>77.984468830076594</v>
      </c>
      <c r="O565" s="174">
        <v>46.984645110456704</v>
      </c>
      <c r="P565" s="174">
        <v>15.644429812454529</v>
      </c>
      <c r="Q565" s="175">
        <v>183.34096906080592</v>
      </c>
      <c r="R565" s="175">
        <v>20.56761197835495</v>
      </c>
      <c r="S565" s="33">
        <v>-2.0266282341636965</v>
      </c>
      <c r="T565" s="33">
        <v>-33.423983145584316</v>
      </c>
      <c r="U565" s="33">
        <v>-49.896593701492939</v>
      </c>
      <c r="V565" s="32">
        <v>37.463446685210542</v>
      </c>
      <c r="W565" s="32">
        <v>36.133215114530856</v>
      </c>
      <c r="X565" s="33">
        <v>1.316784</v>
      </c>
      <c r="Y565" s="33">
        <v>0.65702819999999995</v>
      </c>
      <c r="Z565" s="141">
        <v>42437</v>
      </c>
      <c r="AA565" s="33">
        <v>2875.6620564600003</v>
      </c>
      <c r="AB565" s="33" t="s">
        <v>12447</v>
      </c>
      <c r="AC565" s="33" t="s">
        <v>13169</v>
      </c>
      <c r="AD565" s="126" t="s">
        <v>8237</v>
      </c>
      <c r="AE565" s="126" t="s">
        <v>13170</v>
      </c>
      <c r="AF565" s="126" t="s">
        <v>13175</v>
      </c>
      <c r="AG565" s="33" t="s">
        <v>13172</v>
      </c>
      <c r="AH565" s="33" t="s">
        <v>13172</v>
      </c>
    </row>
    <row r="566" spans="1:34" s="133" customFormat="1" ht="42.75">
      <c r="A566" s="40" t="s">
        <v>12971</v>
      </c>
      <c r="B566" s="39" t="s">
        <v>14292</v>
      </c>
      <c r="C566" s="39" t="s">
        <v>12952</v>
      </c>
      <c r="D566" s="40" t="s">
        <v>14293</v>
      </c>
      <c r="E566" s="40" t="s">
        <v>12447</v>
      </c>
      <c r="F566" s="41" t="s">
        <v>117</v>
      </c>
      <c r="G566" s="40" t="s">
        <v>12411</v>
      </c>
      <c r="H566" s="42">
        <v>2</v>
      </c>
      <c r="I566" s="40" t="s">
        <v>12346</v>
      </c>
      <c r="J566" s="40" t="s">
        <v>12346</v>
      </c>
      <c r="K566" s="42" t="s">
        <v>12346</v>
      </c>
      <c r="L566" s="40">
        <v>1.8720118775463541E-2</v>
      </c>
      <c r="M566" s="40">
        <v>4.4027556110159738</v>
      </c>
      <c r="N566" s="40">
        <v>32.904597089135535</v>
      </c>
      <c r="O566" s="40">
        <v>24.745972561166639</v>
      </c>
      <c r="P566" s="40">
        <v>11.914461443676206</v>
      </c>
      <c r="Q566" s="153">
        <v>26.923043661834733</v>
      </c>
      <c r="R566" s="153">
        <v>19.257551217280209</v>
      </c>
      <c r="S566" s="40">
        <v>23.824081242643636</v>
      </c>
      <c r="T566" s="40">
        <v>-15.809488451199559</v>
      </c>
      <c r="U566" s="40">
        <v>-27.356804156922689</v>
      </c>
      <c r="V566" s="40">
        <v>13.401063359707525</v>
      </c>
      <c r="W566" s="40">
        <v>15.093961517220642</v>
      </c>
      <c r="X566" s="40">
        <v>1.4254359999999999</v>
      </c>
      <c r="Y566" s="40">
        <v>0.59019010000000005</v>
      </c>
      <c r="Z566" s="142">
        <v>42216</v>
      </c>
      <c r="AA566" s="40">
        <v>52.035612799999996</v>
      </c>
      <c r="AB566" s="40" t="s">
        <v>12447</v>
      </c>
      <c r="AC566" s="40" t="s">
        <v>13169</v>
      </c>
      <c r="AD566" s="42" t="s">
        <v>8237</v>
      </c>
      <c r="AE566" s="42" t="s">
        <v>13170</v>
      </c>
      <c r="AF566" s="42" t="s">
        <v>13175</v>
      </c>
      <c r="AG566" s="42" t="s">
        <v>13172</v>
      </c>
      <c r="AH566" s="42" t="s">
        <v>13172</v>
      </c>
    </row>
    <row r="567" spans="1:34" s="133" customFormat="1" ht="57">
      <c r="A567" s="33" t="s">
        <v>12971</v>
      </c>
      <c r="B567" s="32" t="s">
        <v>14294</v>
      </c>
      <c r="C567" s="33" t="s">
        <v>12953</v>
      </c>
      <c r="D567" s="33" t="s">
        <v>14295</v>
      </c>
      <c r="E567" s="33" t="s">
        <v>12447</v>
      </c>
      <c r="F567" s="35" t="s">
        <v>117</v>
      </c>
      <c r="G567" s="36" t="s">
        <v>50</v>
      </c>
      <c r="H567" s="117">
        <v>3</v>
      </c>
      <c r="I567" s="36" t="s">
        <v>12346</v>
      </c>
      <c r="J567" s="36" t="s">
        <v>12346</v>
      </c>
      <c r="K567" s="36" t="s">
        <v>12346</v>
      </c>
      <c r="L567" s="33" t="e">
        <v>#N/A</v>
      </c>
      <c r="M567" s="174">
        <v>4.3090185287397054</v>
      </c>
      <c r="N567" s="174">
        <v>27.382772369755727</v>
      </c>
      <c r="O567" s="174">
        <v>22.897838740151254</v>
      </c>
      <c r="P567" s="174">
        <v>12.453313506579766</v>
      </c>
      <c r="Q567" s="175">
        <v>17.830172708533286</v>
      </c>
      <c r="R567" s="175">
        <v>24.415477872476266</v>
      </c>
      <c r="S567" s="33">
        <v>23.520774058257832</v>
      </c>
      <c r="T567" s="33">
        <v>-20.159476687277657</v>
      </c>
      <c r="U567" s="33">
        <v>-23.607633138195538</v>
      </c>
      <c r="V567" s="32">
        <v>14.379706221968961</v>
      </c>
      <c r="W567" s="32">
        <v>15.829010554517438</v>
      </c>
      <c r="X567" s="33">
        <v>1.2592939999999999</v>
      </c>
      <c r="Y567" s="33">
        <v>0.58800379999999997</v>
      </c>
      <c r="Z567" s="141">
        <v>37363</v>
      </c>
      <c r="AA567" s="33">
        <v>321.18918257000001</v>
      </c>
      <c r="AB567" s="33" t="s">
        <v>12447</v>
      </c>
      <c r="AC567" s="33" t="s">
        <v>13169</v>
      </c>
      <c r="AD567" s="126" t="s">
        <v>8237</v>
      </c>
      <c r="AE567" s="126" t="s">
        <v>13170</v>
      </c>
      <c r="AF567" s="126" t="s">
        <v>13175</v>
      </c>
      <c r="AG567" s="33" t="s">
        <v>13172</v>
      </c>
      <c r="AH567" s="33" t="s">
        <v>13172</v>
      </c>
    </row>
    <row r="568" spans="1:34" s="133" customFormat="1" ht="42.75">
      <c r="A568" s="40" t="s">
        <v>12971</v>
      </c>
      <c r="B568" s="39" t="s">
        <v>14296</v>
      </c>
      <c r="C568" s="39" t="s">
        <v>12954</v>
      </c>
      <c r="D568" s="40" t="s">
        <v>14297</v>
      </c>
      <c r="E568" s="40" t="s">
        <v>12447</v>
      </c>
      <c r="F568" s="41" t="s">
        <v>117</v>
      </c>
      <c r="G568" s="40" t="s">
        <v>12411</v>
      </c>
      <c r="H568" s="42">
        <v>2</v>
      </c>
      <c r="I568" s="40" t="s">
        <v>12346</v>
      </c>
      <c r="J568" s="40" t="s">
        <v>12346</v>
      </c>
      <c r="K568" s="42" t="s">
        <v>12346</v>
      </c>
      <c r="L568" s="40" t="e">
        <v>#N/A</v>
      </c>
      <c r="M568" s="40">
        <v>3.9566476133917394</v>
      </c>
      <c r="N568" s="40">
        <v>27.972219683816245</v>
      </c>
      <c r="O568" s="40">
        <v>23.621239121571126</v>
      </c>
      <c r="P568" s="40">
        <v>12.422154540706455</v>
      </c>
      <c r="Q568" s="153">
        <v>25.663573236420213</v>
      </c>
      <c r="R568" s="153">
        <v>20.901126408009851</v>
      </c>
      <c r="S568" s="40">
        <v>24.966006216006285</v>
      </c>
      <c r="T568" s="40">
        <v>-16.895965373318901</v>
      </c>
      <c r="U568" s="40">
        <v>-25.643806998513508</v>
      </c>
      <c r="V568" s="40">
        <v>13.352079096032002</v>
      </c>
      <c r="W568" s="40">
        <v>14.891636660569358</v>
      </c>
      <c r="X568" s="40">
        <v>1.3958660000000001</v>
      </c>
      <c r="Y568" s="40">
        <v>0.64262779999999997</v>
      </c>
      <c r="Z568" s="142">
        <v>36782</v>
      </c>
      <c r="AA568" s="40">
        <v>2370.6005203699997</v>
      </c>
      <c r="AB568" s="40" t="s">
        <v>12447</v>
      </c>
      <c r="AC568" s="40" t="s">
        <v>13169</v>
      </c>
      <c r="AD568" s="42" t="s">
        <v>8237</v>
      </c>
      <c r="AE568" s="42" t="s">
        <v>13170</v>
      </c>
      <c r="AF568" s="42" t="s">
        <v>13175</v>
      </c>
      <c r="AG568" s="42" t="s">
        <v>13172</v>
      </c>
      <c r="AH568" s="42" t="s">
        <v>13172</v>
      </c>
    </row>
    <row r="569" spans="1:34" s="133" customFormat="1" ht="42.75">
      <c r="A569" s="33" t="s">
        <v>12971</v>
      </c>
      <c r="B569" s="32" t="s">
        <v>14298</v>
      </c>
      <c r="C569" s="33" t="s">
        <v>12955</v>
      </c>
      <c r="D569" s="33" t="s">
        <v>14299</v>
      </c>
      <c r="E569" s="33" t="s">
        <v>12453</v>
      </c>
      <c r="F569" s="35" t="s">
        <v>117</v>
      </c>
      <c r="G569" s="36" t="s">
        <v>58</v>
      </c>
      <c r="H569" s="117">
        <v>3</v>
      </c>
      <c r="I569" s="36" t="s">
        <v>12346</v>
      </c>
      <c r="J569" s="36" t="s">
        <v>12346</v>
      </c>
      <c r="K569" s="36" t="s">
        <v>12346</v>
      </c>
      <c r="L569" s="33" t="e">
        <v>#N/A</v>
      </c>
      <c r="M569" s="151">
        <v>10.063619246461775</v>
      </c>
      <c r="N569" s="151">
        <v>50.638268428060606</v>
      </c>
      <c r="O569" s="151">
        <v>21.734989194221164</v>
      </c>
      <c r="P569" s="151">
        <v>9.896849113845585</v>
      </c>
      <c r="Q569" s="152">
        <v>13.369865511738954</v>
      </c>
      <c r="R569" s="152">
        <v>15.115521189112858</v>
      </c>
      <c r="S569" s="33">
        <v>5.7380686874149101</v>
      </c>
      <c r="T569" s="33">
        <v>-21.245883970844048</v>
      </c>
      <c r="U569" s="33">
        <v>-21.94549720267096</v>
      </c>
      <c r="V569" s="32">
        <v>16.178453516233922</v>
      </c>
      <c r="W569" s="32">
        <v>16.489238212903093</v>
      </c>
      <c r="X569" s="33">
        <v>1.1241509999999999</v>
      </c>
      <c r="Y569" s="33">
        <v>0.44150810000000001</v>
      </c>
      <c r="Z569" s="141">
        <v>38320</v>
      </c>
      <c r="AA569" s="33">
        <v>229.89978087</v>
      </c>
      <c r="AB569" s="33" t="s">
        <v>12447</v>
      </c>
      <c r="AC569" s="33" t="s">
        <v>13169</v>
      </c>
      <c r="AD569" s="126" t="s">
        <v>8237</v>
      </c>
      <c r="AE569" s="126" t="s">
        <v>13170</v>
      </c>
      <c r="AF569" s="126" t="s">
        <v>13193</v>
      </c>
      <c r="AG569" s="33" t="s">
        <v>13172</v>
      </c>
      <c r="AH569" s="33" t="s">
        <v>13172</v>
      </c>
    </row>
    <row r="570" spans="1:34" s="133" customFormat="1" ht="42.75">
      <c r="A570" s="40" t="s">
        <v>12971</v>
      </c>
      <c r="B570" s="39" t="s">
        <v>14300</v>
      </c>
      <c r="C570" s="39" t="s">
        <v>12956</v>
      </c>
      <c r="D570" s="40" t="s">
        <v>14301</v>
      </c>
      <c r="E570" s="40" t="s">
        <v>12447</v>
      </c>
      <c r="F570" s="41" t="s">
        <v>117</v>
      </c>
      <c r="G570" s="40" t="s">
        <v>58</v>
      </c>
      <c r="H570" s="42">
        <v>3</v>
      </c>
      <c r="I570" s="40" t="s">
        <v>12346</v>
      </c>
      <c r="J570" s="40" t="s">
        <v>12346</v>
      </c>
      <c r="K570" s="42" t="s">
        <v>12346</v>
      </c>
      <c r="L570" s="40" t="e">
        <v>#N/A</v>
      </c>
      <c r="M570" s="40">
        <v>9.1281399046105207</v>
      </c>
      <c r="N570" s="40">
        <v>55.025565974668808</v>
      </c>
      <c r="O570" s="40">
        <v>24.955254427539298</v>
      </c>
      <c r="P570" s="40">
        <v>8.7690460522913618</v>
      </c>
      <c r="Q570" s="153">
        <v>28.967016895662479</v>
      </c>
      <c r="R570" s="153">
        <v>9.182643794147328</v>
      </c>
      <c r="S570" s="40">
        <v>11.235457322048937</v>
      </c>
      <c r="T570" s="40">
        <v>-20.460818223107303</v>
      </c>
      <c r="U570" s="40">
        <v>-35.859060521696136</v>
      </c>
      <c r="V570" s="40">
        <v>17.799480158099588</v>
      </c>
      <c r="W570" s="40">
        <v>19.202410072947512</v>
      </c>
      <c r="X570" s="40">
        <v>1.0648</v>
      </c>
      <c r="Y570" s="40">
        <v>0.27971089999999998</v>
      </c>
      <c r="Z570" s="142">
        <v>36782</v>
      </c>
      <c r="AA570" s="40">
        <v>229.89978087</v>
      </c>
      <c r="AB570" s="40" t="s">
        <v>12447</v>
      </c>
      <c r="AC570" s="40" t="s">
        <v>13169</v>
      </c>
      <c r="AD570" s="42" t="s">
        <v>8237</v>
      </c>
      <c r="AE570" s="42" t="s">
        <v>13170</v>
      </c>
      <c r="AF570" s="42" t="s">
        <v>13175</v>
      </c>
      <c r="AG570" s="42" t="s">
        <v>13172</v>
      </c>
      <c r="AH570" s="42" t="s">
        <v>13172</v>
      </c>
    </row>
    <row r="571" spans="1:34" s="133" customFormat="1" ht="28.5">
      <c r="A571" s="33" t="s">
        <v>12973</v>
      </c>
      <c r="B571" s="32" t="s">
        <v>14302</v>
      </c>
      <c r="C571" s="33" t="s">
        <v>12969</v>
      </c>
      <c r="D571" s="33" t="s">
        <v>14303</v>
      </c>
      <c r="E571" s="33" t="s">
        <v>12447</v>
      </c>
      <c r="F571" s="35" t="s">
        <v>117</v>
      </c>
      <c r="G571" s="36" t="s">
        <v>12411</v>
      </c>
      <c r="H571" s="117">
        <v>3</v>
      </c>
      <c r="I571" s="36" t="s">
        <v>12346</v>
      </c>
      <c r="J571" s="36" t="s">
        <v>12346</v>
      </c>
      <c r="K571" s="36" t="s">
        <v>12346</v>
      </c>
      <c r="L571" s="33" t="e">
        <v>#N/A</v>
      </c>
      <c r="M571" s="174">
        <v>0.40057224606584452</v>
      </c>
      <c r="N571" s="174">
        <v>18.227762803234349</v>
      </c>
      <c r="O571" s="174">
        <v>14.774077085109028</v>
      </c>
      <c r="P571" s="174">
        <v>7.7010806468906123</v>
      </c>
      <c r="Q571" s="175">
        <v>31.657712970069319</v>
      </c>
      <c r="R571" s="175">
        <v>-0.68441064638792293</v>
      </c>
      <c r="S571" s="33">
        <v>16.930518909410885</v>
      </c>
      <c r="T571" s="33">
        <v>-13.096791025306553</v>
      </c>
      <c r="U571" s="33">
        <v>-22.095857026807408</v>
      </c>
      <c r="V571" s="32">
        <v>13.494217100554495</v>
      </c>
      <c r="W571" s="32">
        <v>14.99355069460535</v>
      </c>
      <c r="X571" s="33">
        <v>0.67014220000000002</v>
      </c>
      <c r="Y571" s="33">
        <v>0.40509400000000001</v>
      </c>
      <c r="Z571" s="141">
        <v>40067</v>
      </c>
      <c r="AA571" s="33">
        <v>672.91066687</v>
      </c>
      <c r="AB571" s="33" t="s">
        <v>12447</v>
      </c>
      <c r="AC571" s="33" t="s">
        <v>13169</v>
      </c>
      <c r="AD571" s="126" t="s">
        <v>8237</v>
      </c>
      <c r="AE571" s="126" t="s">
        <v>13170</v>
      </c>
      <c r="AF571" s="126" t="s">
        <v>13175</v>
      </c>
      <c r="AG571" s="33" t="s">
        <v>13172</v>
      </c>
      <c r="AH571" s="33" t="s">
        <v>13172</v>
      </c>
    </row>
    <row r="572" spans="1:34" s="133" customFormat="1" ht="28.5">
      <c r="A572" s="40" t="s">
        <v>12974</v>
      </c>
      <c r="B572" s="39" t="s">
        <v>14304</v>
      </c>
      <c r="C572" s="39" t="s">
        <v>12970</v>
      </c>
      <c r="D572" s="40" t="s">
        <v>14305</v>
      </c>
      <c r="E572" s="40" t="s">
        <v>12447</v>
      </c>
      <c r="F572" s="41" t="s">
        <v>117</v>
      </c>
      <c r="G572" s="40" t="s">
        <v>66</v>
      </c>
      <c r="H572" s="42">
        <v>4</v>
      </c>
      <c r="I572" s="40" t="s">
        <v>12346</v>
      </c>
      <c r="J572" s="40" t="s">
        <v>12346</v>
      </c>
      <c r="K572" s="42" t="s">
        <v>12346</v>
      </c>
      <c r="L572" s="40" t="e">
        <v>#N/A</v>
      </c>
      <c r="M572" s="40">
        <v>0.2583825844198806</v>
      </c>
      <c r="N572" s="40">
        <v>-10.384921688346138</v>
      </c>
      <c r="O572" s="40">
        <v>15.020897839847901</v>
      </c>
      <c r="P572" s="40">
        <v>10.913658834483098</v>
      </c>
      <c r="Q572" s="153">
        <v>4.955349805511533</v>
      </c>
      <c r="R572" s="153">
        <v>20.484843504172524</v>
      </c>
      <c r="S572" s="40">
        <v>37.23257884871218</v>
      </c>
      <c r="T572" s="40">
        <v>-21.739130434782595</v>
      </c>
      <c r="U572" s="40">
        <v>-24.930987598368493</v>
      </c>
      <c r="V572" s="40">
        <v>18.536419903520283</v>
      </c>
      <c r="W572" s="40">
        <v>17.801154059263428</v>
      </c>
      <c r="X572" s="40">
        <v>0.68535800000000002</v>
      </c>
      <c r="Y572" s="40">
        <v>0.62233749999999999</v>
      </c>
      <c r="Z572" s="142">
        <v>39570</v>
      </c>
      <c r="AA572" s="40">
        <v>792.98545908000006</v>
      </c>
      <c r="AB572" s="40" t="s">
        <v>12447</v>
      </c>
      <c r="AC572" s="40" t="s">
        <v>13223</v>
      </c>
      <c r="AD572" s="42" t="s">
        <v>8237</v>
      </c>
      <c r="AE572" s="42" t="s">
        <v>13170</v>
      </c>
      <c r="AF572" s="42" t="s">
        <v>13175</v>
      </c>
      <c r="AG572" s="42" t="s">
        <v>13172</v>
      </c>
      <c r="AH572" s="42" t="s">
        <v>13172</v>
      </c>
    </row>
    <row r="573" spans="1:34" s="133" customFormat="1" ht="28.5">
      <c r="A573" s="33" t="s">
        <v>13050</v>
      </c>
      <c r="B573" s="32" t="s">
        <v>14306</v>
      </c>
      <c r="C573" s="33" t="s">
        <v>12983</v>
      </c>
      <c r="D573" s="33" t="s">
        <v>14307</v>
      </c>
      <c r="E573" s="33" t="s">
        <v>12447</v>
      </c>
      <c r="F573" s="35" t="s">
        <v>422</v>
      </c>
      <c r="G573" s="36" t="s">
        <v>13132</v>
      </c>
      <c r="H573" s="117">
        <v>4</v>
      </c>
      <c r="I573" s="36" t="s">
        <v>12346</v>
      </c>
      <c r="J573" s="36" t="s">
        <v>12346</v>
      </c>
      <c r="K573" s="36" t="s">
        <v>12346</v>
      </c>
      <c r="L573" s="33">
        <v>7.434278810157989E-2</v>
      </c>
      <c r="M573" s="174">
        <v>0.73524879614761396</v>
      </c>
      <c r="N573" s="174">
        <v>9.2291569248165608</v>
      </c>
      <c r="O573" s="174">
        <v>9.6048157145104831</v>
      </c>
      <c r="P573" s="174">
        <v>-1.3794956856389429</v>
      </c>
      <c r="Q573" s="175">
        <v>9.1421442569536548</v>
      </c>
      <c r="R573" s="175">
        <v>12.110340520615681</v>
      </c>
      <c r="S573" s="33">
        <v>-0.87329120514998415</v>
      </c>
      <c r="T573" s="33">
        <v>-6.5251503479615174</v>
      </c>
      <c r="U573" s="33">
        <v>-40.709019293240459</v>
      </c>
      <c r="V573" s="32">
        <v>5.8504924610391589</v>
      </c>
      <c r="W573" s="32">
        <v>12.570608575602854</v>
      </c>
      <c r="X573" s="33">
        <v>0.47729719999999998</v>
      </c>
      <c r="Y573" s="33">
        <v>-0.33663379999999998</v>
      </c>
      <c r="Z573" s="141">
        <v>43483</v>
      </c>
      <c r="AA573" s="33">
        <v>1091.3463549099999</v>
      </c>
      <c r="AB573" s="33" t="s">
        <v>12447</v>
      </c>
      <c r="AC573" s="33" t="s">
        <v>13169</v>
      </c>
      <c r="AD573" s="126" t="s">
        <v>8237</v>
      </c>
      <c r="AE573" s="126" t="s">
        <v>13170</v>
      </c>
      <c r="AF573" s="126" t="s">
        <v>13175</v>
      </c>
      <c r="AG573" s="33" t="s">
        <v>13172</v>
      </c>
      <c r="AH573" s="33" t="s">
        <v>13172</v>
      </c>
    </row>
    <row r="574" spans="1:34" s="133" customFormat="1" ht="28.5">
      <c r="A574" s="40" t="s">
        <v>13050</v>
      </c>
      <c r="B574" s="39" t="s">
        <v>14308</v>
      </c>
      <c r="C574" s="39" t="s">
        <v>12984</v>
      </c>
      <c r="D574" s="40" t="s">
        <v>14309</v>
      </c>
      <c r="E574" s="40" t="s">
        <v>12447</v>
      </c>
      <c r="F574" s="41" t="s">
        <v>422</v>
      </c>
      <c r="G574" s="40" t="s">
        <v>13131</v>
      </c>
      <c r="H574" s="42">
        <v>4</v>
      </c>
      <c r="I574" s="40" t="s">
        <v>12346</v>
      </c>
      <c r="J574" s="40" t="s">
        <v>12346</v>
      </c>
      <c r="K574" s="42" t="s">
        <v>12346</v>
      </c>
      <c r="L574" s="40">
        <v>5.517630550185447E-2</v>
      </c>
      <c r="M574" s="40">
        <v>0.17721518987336982</v>
      </c>
      <c r="N574" s="40">
        <v>6.6603814515781234</v>
      </c>
      <c r="O574" s="40">
        <v>6.8655536706977882</v>
      </c>
      <c r="P574" s="40">
        <v>0.42152713898091498</v>
      </c>
      <c r="Q574" s="153">
        <v>8.0336772119161246</v>
      </c>
      <c r="R574" s="153">
        <v>6.9067634098778585</v>
      </c>
      <c r="S574" s="40">
        <v>3.1833685486494456</v>
      </c>
      <c r="T574" s="40">
        <v>-4.876294244465651</v>
      </c>
      <c r="U574" s="40">
        <v>-26.399444341580892</v>
      </c>
      <c r="V574" s="40">
        <v>4.4540478932892507</v>
      </c>
      <c r="W574" s="40">
        <v>7.7288460024736061</v>
      </c>
      <c r="X574" s="40">
        <v>0.24806810000000001</v>
      </c>
      <c r="Y574" s="40">
        <v>-0.35023149999999997</v>
      </c>
      <c r="Z574" s="142">
        <v>40330</v>
      </c>
      <c r="AA574" s="40">
        <v>283.63485630000002</v>
      </c>
      <c r="AB574" s="40" t="s">
        <v>12447</v>
      </c>
      <c r="AC574" s="40" t="s">
        <v>13169</v>
      </c>
      <c r="AD574" s="42" t="s">
        <v>8237</v>
      </c>
      <c r="AE574" s="42" t="s">
        <v>13170</v>
      </c>
      <c r="AF574" s="42" t="s">
        <v>13175</v>
      </c>
      <c r="AG574" s="42" t="s">
        <v>13172</v>
      </c>
      <c r="AH574" s="42" t="s">
        <v>13172</v>
      </c>
    </row>
    <row r="575" spans="1:34" s="133" customFormat="1" ht="28.5">
      <c r="A575" s="33" t="s">
        <v>13050</v>
      </c>
      <c r="B575" s="32" t="s">
        <v>14310</v>
      </c>
      <c r="C575" s="33" t="s">
        <v>12985</v>
      </c>
      <c r="D575" s="33" t="s">
        <v>14311</v>
      </c>
      <c r="E575" s="33" t="s">
        <v>12447</v>
      </c>
      <c r="F575" s="35" t="s">
        <v>422</v>
      </c>
      <c r="G575" s="36" t="s">
        <v>13129</v>
      </c>
      <c r="H575" s="117">
        <v>4</v>
      </c>
      <c r="I575" s="36" t="s">
        <v>12551</v>
      </c>
      <c r="J575" s="36" t="s">
        <v>12551</v>
      </c>
      <c r="K575" s="36" t="s">
        <v>12346</v>
      </c>
      <c r="L575" s="33" t="e">
        <v>#N/A</v>
      </c>
      <c r="M575" s="174">
        <v>0.78492935635789962</v>
      </c>
      <c r="N575" s="174">
        <v>7.8538429231411522</v>
      </c>
      <c r="O575" s="174">
        <v>7.6168193159434683</v>
      </c>
      <c r="P575" s="174">
        <v>0.99419441535206765</v>
      </c>
      <c r="Q575" s="175">
        <v>9.1026191498499784</v>
      </c>
      <c r="R575" s="175">
        <v>6.2585655550479347</v>
      </c>
      <c r="S575" s="33">
        <v>7.9037800687284276</v>
      </c>
      <c r="T575" s="33">
        <v>-4.1487839771102042</v>
      </c>
      <c r="U575" s="33">
        <v>-23.969587835134021</v>
      </c>
      <c r="V575" s="32">
        <v>4.8750535504963999</v>
      </c>
      <c r="W575" s="32">
        <v>7.2155546479592836</v>
      </c>
      <c r="X575" s="33">
        <v>0.5020947</v>
      </c>
      <c r="Y575" s="33">
        <v>-0.30723630000000002</v>
      </c>
      <c r="Z575" s="141">
        <v>38971</v>
      </c>
      <c r="AA575" s="33">
        <v>10000.32684428</v>
      </c>
      <c r="AB575" s="33" t="s">
        <v>12447</v>
      </c>
      <c r="AC575" s="33" t="s">
        <v>13169</v>
      </c>
      <c r="AD575" s="126" t="s">
        <v>8237</v>
      </c>
      <c r="AE575" s="126" t="s">
        <v>13170</v>
      </c>
      <c r="AF575" s="126" t="s">
        <v>13175</v>
      </c>
      <c r="AG575" s="33" t="s">
        <v>13172</v>
      </c>
      <c r="AH575" s="33" t="s">
        <v>13172</v>
      </c>
    </row>
    <row r="576" spans="1:34" s="133" customFormat="1" ht="28.5">
      <c r="A576" s="40" t="s">
        <v>13050</v>
      </c>
      <c r="B576" s="39" t="s">
        <v>14312</v>
      </c>
      <c r="C576" s="39" t="s">
        <v>12986</v>
      </c>
      <c r="D576" s="40" t="s">
        <v>14313</v>
      </c>
      <c r="E576" s="40" t="s">
        <v>12447</v>
      </c>
      <c r="F576" s="41" t="s">
        <v>422</v>
      </c>
      <c r="G576" s="40" t="s">
        <v>13129</v>
      </c>
      <c r="H576" s="42">
        <v>4</v>
      </c>
      <c r="I576" s="40" t="s">
        <v>12551</v>
      </c>
      <c r="J576" s="40" t="s">
        <v>12551</v>
      </c>
      <c r="K576" s="42" t="s">
        <v>12346</v>
      </c>
      <c r="L576" s="40">
        <v>4.7847652705356146E-2</v>
      </c>
      <c r="M576" s="40">
        <v>0.73349633251833524</v>
      </c>
      <c r="N576" s="40">
        <v>7.8161416107799031</v>
      </c>
      <c r="O576" s="40">
        <v>7.6273921723301941</v>
      </c>
      <c r="P576" s="40">
        <v>0.99222475602607219</v>
      </c>
      <c r="Q576" s="153">
        <v>9.1155286326705323</v>
      </c>
      <c r="R576" s="153">
        <v>6.3079942576186321</v>
      </c>
      <c r="S576" s="40">
        <v>7.9155045466609675</v>
      </c>
      <c r="T576" s="40">
        <v>-4.1515045476676065</v>
      </c>
      <c r="U576" s="40">
        <v>-23.949967269082471</v>
      </c>
      <c r="V576" s="40">
        <v>4.8874192859140857</v>
      </c>
      <c r="W576" s="40">
        <v>7.196430344036675</v>
      </c>
      <c r="X576" s="40">
        <v>0.4973669</v>
      </c>
      <c r="Y576" s="40">
        <v>-0.30629129999999999</v>
      </c>
      <c r="Z576" s="142">
        <v>38929</v>
      </c>
      <c r="AA576" s="40">
        <v>10000.32684428</v>
      </c>
      <c r="AB576" s="40" t="s">
        <v>12447</v>
      </c>
      <c r="AC576" s="40" t="s">
        <v>13169</v>
      </c>
      <c r="AD576" s="42" t="s">
        <v>8237</v>
      </c>
      <c r="AE576" s="42" t="s">
        <v>13170</v>
      </c>
      <c r="AF576" s="42" t="s">
        <v>13175</v>
      </c>
      <c r="AG576" s="42" t="s">
        <v>13172</v>
      </c>
      <c r="AH576" s="42" t="s">
        <v>13172</v>
      </c>
    </row>
    <row r="577" spans="1:34" s="133" customFormat="1" ht="28.5">
      <c r="A577" s="33" t="s">
        <v>13050</v>
      </c>
      <c r="B577" s="32" t="s">
        <v>14314</v>
      </c>
      <c r="C577" s="33" t="s">
        <v>12987</v>
      </c>
      <c r="D577" s="33" t="s">
        <v>14315</v>
      </c>
      <c r="E577" s="33" t="s">
        <v>12447</v>
      </c>
      <c r="F577" s="35" t="s">
        <v>422</v>
      </c>
      <c r="G577" s="36" t="s">
        <v>13140</v>
      </c>
      <c r="H577" s="117">
        <v>4</v>
      </c>
      <c r="I577" s="36" t="s">
        <v>12551</v>
      </c>
      <c r="J577" s="36" t="s">
        <v>12551</v>
      </c>
      <c r="K577" s="36" t="s">
        <v>12346</v>
      </c>
      <c r="L577" s="33" t="e">
        <v>#N/A</v>
      </c>
      <c r="M577" s="151">
        <v>0.74087794035933019</v>
      </c>
      <c r="N577" s="151">
        <v>13.52536005009406</v>
      </c>
      <c r="O577" s="151">
        <v>11.334994749246396</v>
      </c>
      <c r="P577" s="151">
        <v>2.474267613855452</v>
      </c>
      <c r="Q577" s="152">
        <v>14.882618996338671</v>
      </c>
      <c r="R577" s="152">
        <v>8.0671485194684145</v>
      </c>
      <c r="S577" s="33">
        <v>10.278701099463206</v>
      </c>
      <c r="T577" s="33">
        <v>-6.3368267121618249</v>
      </c>
      <c r="U577" s="33">
        <v>-28.417631525492681</v>
      </c>
      <c r="V577" s="32">
        <v>6.7805223687753937</v>
      </c>
      <c r="W577" s="32">
        <v>9.15406057261632</v>
      </c>
      <c r="X577" s="33">
        <v>0.90620389999999995</v>
      </c>
      <c r="Y577" s="33">
        <v>-4.721595E-2</v>
      </c>
      <c r="Z577" s="141">
        <v>38807</v>
      </c>
      <c r="AA577" s="33">
        <v>7093.3395618799996</v>
      </c>
      <c r="AB577" s="33" t="s">
        <v>12447</v>
      </c>
      <c r="AC577" s="33" t="s">
        <v>13169</v>
      </c>
      <c r="AD577" s="126" t="s">
        <v>8237</v>
      </c>
      <c r="AE577" s="126" t="s">
        <v>13170</v>
      </c>
      <c r="AF577" s="126" t="s">
        <v>13175</v>
      </c>
      <c r="AG577" s="33" t="s">
        <v>13172</v>
      </c>
      <c r="AH577" s="33" t="s">
        <v>13172</v>
      </c>
    </row>
    <row r="578" spans="1:34" s="133" customFormat="1" ht="28.5">
      <c r="A578" s="40" t="s">
        <v>13050</v>
      </c>
      <c r="B578" s="39" t="s">
        <v>14316</v>
      </c>
      <c r="C578" s="39" t="s">
        <v>12988</v>
      </c>
      <c r="D578" s="40" t="s">
        <v>14317</v>
      </c>
      <c r="E578" s="40" t="s">
        <v>12447</v>
      </c>
      <c r="F578" s="41" t="s">
        <v>422</v>
      </c>
      <c r="G578" s="40" t="s">
        <v>13140</v>
      </c>
      <c r="H578" s="42">
        <v>4</v>
      </c>
      <c r="I578" s="40" t="s">
        <v>12551</v>
      </c>
      <c r="J578" s="40" t="s">
        <v>12551</v>
      </c>
      <c r="K578" s="42" t="s">
        <v>12346</v>
      </c>
      <c r="L578" s="40">
        <v>6.1605274095200002E-2</v>
      </c>
      <c r="M578" s="40">
        <v>0.7874015748031038</v>
      </c>
      <c r="N578" s="40">
        <v>13.592794300007638</v>
      </c>
      <c r="O578" s="40">
        <v>11.336394566790009</v>
      </c>
      <c r="P578" s="40">
        <v>2.4747549905936195</v>
      </c>
      <c r="Q578" s="153">
        <v>14.877405406401012</v>
      </c>
      <c r="R578" s="153">
        <v>8.0640599293991144</v>
      </c>
      <c r="S578" s="40">
        <v>10.299940232060155</v>
      </c>
      <c r="T578" s="40">
        <v>-6.3373906140876564</v>
      </c>
      <c r="U578" s="40">
        <v>-28.392897565895581</v>
      </c>
      <c r="V578" s="40">
        <v>6.7677661999483369</v>
      </c>
      <c r="W578" s="40">
        <v>9.172123574066454</v>
      </c>
      <c r="X578" s="40">
        <v>0.90512159999999997</v>
      </c>
      <c r="Y578" s="40">
        <v>-4.7935289999999998E-2</v>
      </c>
      <c r="Z578" s="142">
        <v>38653</v>
      </c>
      <c r="AA578" s="40">
        <v>7093.3395618799996</v>
      </c>
      <c r="AB578" s="40" t="s">
        <v>12447</v>
      </c>
      <c r="AC578" s="40" t="s">
        <v>13169</v>
      </c>
      <c r="AD578" s="42" t="s">
        <v>8237</v>
      </c>
      <c r="AE578" s="42" t="s">
        <v>13170</v>
      </c>
      <c r="AF578" s="42" t="s">
        <v>13175</v>
      </c>
      <c r="AG578" s="42" t="s">
        <v>13172</v>
      </c>
      <c r="AH578" s="42" t="s">
        <v>13172</v>
      </c>
    </row>
    <row r="579" spans="1:34" s="133" customFormat="1" ht="28.5">
      <c r="A579" s="33" t="s">
        <v>13050</v>
      </c>
      <c r="B579" s="32" t="s">
        <v>14318</v>
      </c>
      <c r="C579" s="33" t="s">
        <v>12989</v>
      </c>
      <c r="D579" s="33" t="s">
        <v>14319</v>
      </c>
      <c r="E579" s="33" t="s">
        <v>12447</v>
      </c>
      <c r="F579" s="35" t="s">
        <v>422</v>
      </c>
      <c r="G579" s="36" t="s">
        <v>13129</v>
      </c>
      <c r="H579" s="117">
        <v>3</v>
      </c>
      <c r="I579" s="36" t="s">
        <v>12551</v>
      </c>
      <c r="J579" s="36" t="s">
        <v>12551</v>
      </c>
      <c r="K579" s="36" t="s">
        <v>12346</v>
      </c>
      <c r="L579" s="33" t="e">
        <v>#N/A</v>
      </c>
      <c r="M579" s="174">
        <v>0.86206896551721535</v>
      </c>
      <c r="N579" s="174">
        <v>3.6757466360355151</v>
      </c>
      <c r="O579" s="174">
        <v>4.3856720810977468</v>
      </c>
      <c r="P579" s="174">
        <v>0.28720346312849365</v>
      </c>
      <c r="Q579" s="175">
        <v>5.6534752244763897</v>
      </c>
      <c r="R579" s="175">
        <v>3.3723331039231086</v>
      </c>
      <c r="S579" s="33">
        <v>6.5495792169777189</v>
      </c>
      <c r="T579" s="33">
        <v>-3.9367637941723488</v>
      </c>
      <c r="U579" s="33">
        <v>-16.217073944779447</v>
      </c>
      <c r="V579" s="32">
        <v>4.4755856067851454</v>
      </c>
      <c r="W579" s="32">
        <v>5.2164822867049017</v>
      </c>
      <c r="X579" s="33">
        <v>-0.1766807</v>
      </c>
      <c r="Y579" s="33">
        <v>-0.60468789999999994</v>
      </c>
      <c r="Z579" s="141">
        <v>38807</v>
      </c>
      <c r="AA579" s="33">
        <v>17651.04604659</v>
      </c>
      <c r="AB579" s="33" t="s">
        <v>12447</v>
      </c>
      <c r="AC579" s="33" t="s">
        <v>13169</v>
      </c>
      <c r="AD579" s="126" t="s">
        <v>8237</v>
      </c>
      <c r="AE579" s="126" t="s">
        <v>13170</v>
      </c>
      <c r="AF579" s="126" t="s">
        <v>13175</v>
      </c>
      <c r="AG579" s="33" t="s">
        <v>13172</v>
      </c>
      <c r="AH579" s="33" t="s">
        <v>13172</v>
      </c>
    </row>
    <row r="580" spans="1:34" s="133" customFormat="1" ht="28.5">
      <c r="A580" s="40" t="s">
        <v>13050</v>
      </c>
      <c r="B580" s="39" t="s">
        <v>14320</v>
      </c>
      <c r="C580" s="39" t="s">
        <v>12990</v>
      </c>
      <c r="D580" s="40" t="s">
        <v>14321</v>
      </c>
      <c r="E580" s="40" t="s">
        <v>12447</v>
      </c>
      <c r="F580" s="41" t="s">
        <v>422</v>
      </c>
      <c r="G580" s="40" t="s">
        <v>13129</v>
      </c>
      <c r="H580" s="42">
        <v>3</v>
      </c>
      <c r="I580" s="40" t="s">
        <v>12551</v>
      </c>
      <c r="J580" s="40" t="s">
        <v>12551</v>
      </c>
      <c r="K580" s="42" t="s">
        <v>12346</v>
      </c>
      <c r="L580" s="40">
        <v>3.1555628886929261E-2</v>
      </c>
      <c r="M580" s="40">
        <v>0.82150858849885378</v>
      </c>
      <c r="N580" s="40">
        <v>3.644193230430437</v>
      </c>
      <c r="O580" s="40">
        <v>4.3592411354357541</v>
      </c>
      <c r="P580" s="40">
        <v>0.28378660754486695</v>
      </c>
      <c r="Q580" s="153">
        <v>5.6561302860131502</v>
      </c>
      <c r="R580" s="153">
        <v>3.4407654408214805</v>
      </c>
      <c r="S580" s="40">
        <v>6.5724804406854798</v>
      </c>
      <c r="T580" s="40">
        <v>-3.9568345323741427</v>
      </c>
      <c r="U580" s="40">
        <v>-16.210015473760574</v>
      </c>
      <c r="V580" s="40">
        <v>4.4946649242855363</v>
      </c>
      <c r="W580" s="40">
        <v>5.2275375391977725</v>
      </c>
      <c r="X580" s="40">
        <v>-0.17644960000000001</v>
      </c>
      <c r="Y580" s="40">
        <v>-0.60224339999999998</v>
      </c>
      <c r="Z580" s="142">
        <v>38653</v>
      </c>
      <c r="AA580" s="40">
        <v>17651.04604659</v>
      </c>
      <c r="AB580" s="40" t="s">
        <v>12447</v>
      </c>
      <c r="AC580" s="40" t="s">
        <v>13169</v>
      </c>
      <c r="AD580" s="42" t="s">
        <v>8237</v>
      </c>
      <c r="AE580" s="42" t="s">
        <v>13170</v>
      </c>
      <c r="AF580" s="42" t="s">
        <v>13175</v>
      </c>
      <c r="AG580" s="42" t="s">
        <v>13172</v>
      </c>
      <c r="AH580" s="42" t="s">
        <v>13172</v>
      </c>
    </row>
    <row r="581" spans="1:34" s="133" customFormat="1" ht="28.5">
      <c r="A581" s="33" t="s">
        <v>13050</v>
      </c>
      <c r="B581" s="32" t="s">
        <v>14322</v>
      </c>
      <c r="C581" s="33" t="s">
        <v>12991</v>
      </c>
      <c r="D581" s="33" t="s">
        <v>14323</v>
      </c>
      <c r="E581" s="33" t="s">
        <v>12447</v>
      </c>
      <c r="F581" s="35" t="s">
        <v>422</v>
      </c>
      <c r="G581" s="36" t="s">
        <v>13135</v>
      </c>
      <c r="H581" s="117">
        <v>4</v>
      </c>
      <c r="I581" s="36" t="s">
        <v>12346</v>
      </c>
      <c r="J581" s="36" t="s">
        <v>12346</v>
      </c>
      <c r="K581" s="36" t="s">
        <v>12346</v>
      </c>
      <c r="L581" s="33" t="e">
        <v>#N/A</v>
      </c>
      <c r="M581" s="174">
        <v>0.48729550991992721</v>
      </c>
      <c r="N581" s="174">
        <v>5.7121933357743293</v>
      </c>
      <c r="O581" s="174">
        <v>7.6926884822060781</v>
      </c>
      <c r="P581" s="174">
        <v>3.1007512033599527</v>
      </c>
      <c r="Q581" s="175">
        <v>7.0149253731344396</v>
      </c>
      <c r="R581" s="175">
        <v>6.9972011195520878</v>
      </c>
      <c r="S581" s="33">
        <v>11.511111111111605</v>
      </c>
      <c r="T581" s="33">
        <v>-3.3431300514327633</v>
      </c>
      <c r="U581" s="33">
        <v>-16.178797468354556</v>
      </c>
      <c r="V581" s="32">
        <v>3.8448961118542844</v>
      </c>
      <c r="W581" s="32">
        <v>6.8380111337768428</v>
      </c>
      <c r="X581" s="33">
        <v>0.69665410000000005</v>
      </c>
      <c r="Y581" s="33">
        <v>-2.4415039999999999E-2</v>
      </c>
      <c r="Z581" s="141">
        <v>38971</v>
      </c>
      <c r="AA581" s="33">
        <v>2790.2083126100001</v>
      </c>
      <c r="AB581" s="33" t="s">
        <v>12447</v>
      </c>
      <c r="AC581" s="33" t="s">
        <v>13169</v>
      </c>
      <c r="AD581" s="126" t="s">
        <v>8237</v>
      </c>
      <c r="AE581" s="126" t="s">
        <v>13170</v>
      </c>
      <c r="AF581" s="126" t="s">
        <v>13175</v>
      </c>
      <c r="AG581" s="33" t="s">
        <v>13172</v>
      </c>
      <c r="AH581" s="33" t="s">
        <v>13172</v>
      </c>
    </row>
    <row r="582" spans="1:34" s="133" customFormat="1" ht="28.5">
      <c r="A582" s="40" t="s">
        <v>13050</v>
      </c>
      <c r="B582" s="39" t="s">
        <v>14324</v>
      </c>
      <c r="C582" s="39" t="s">
        <v>12992</v>
      </c>
      <c r="D582" s="40" t="s">
        <v>14325</v>
      </c>
      <c r="E582" s="40" t="s">
        <v>12447</v>
      </c>
      <c r="F582" s="41" t="s">
        <v>422</v>
      </c>
      <c r="G582" s="40" t="s">
        <v>13135</v>
      </c>
      <c r="H582" s="42">
        <v>4</v>
      </c>
      <c r="I582" s="40" t="s">
        <v>12346</v>
      </c>
      <c r="J582" s="40" t="s">
        <v>12346</v>
      </c>
      <c r="K582" s="42" t="s">
        <v>12346</v>
      </c>
      <c r="L582" s="40">
        <v>5.1186922744883755E-2</v>
      </c>
      <c r="M582" s="40">
        <v>0.4725897920604627</v>
      </c>
      <c r="N582" s="40">
        <v>5.7401427231922986</v>
      </c>
      <c r="O582" s="40">
        <v>7.7291274188565851</v>
      </c>
      <c r="P582" s="40">
        <v>3.1030395114565401</v>
      </c>
      <c r="Q582" s="153">
        <v>6.9688464255532212</v>
      </c>
      <c r="R582" s="153">
        <v>6.9263178716573615</v>
      </c>
      <c r="S582" s="40">
        <v>12.759096297964945</v>
      </c>
      <c r="T582" s="40">
        <v>-3.3370503446142119</v>
      </c>
      <c r="U582" s="40">
        <v>-16.188741566591137</v>
      </c>
      <c r="V582" s="40">
        <v>3.8840986448943573</v>
      </c>
      <c r="W582" s="40">
        <v>6.8731848256178507</v>
      </c>
      <c r="X582" s="40">
        <v>0.69762659999999999</v>
      </c>
      <c r="Y582" s="40">
        <v>-2.4042709999999998E-2</v>
      </c>
      <c r="Z582" s="142">
        <v>38929</v>
      </c>
      <c r="AA582" s="40">
        <v>2790.2083126100001</v>
      </c>
      <c r="AB582" s="40" t="s">
        <v>12447</v>
      </c>
      <c r="AC582" s="40" t="s">
        <v>13169</v>
      </c>
      <c r="AD582" s="42" t="s">
        <v>8237</v>
      </c>
      <c r="AE582" s="42" t="s">
        <v>13170</v>
      </c>
      <c r="AF582" s="42" t="s">
        <v>13175</v>
      </c>
      <c r="AG582" s="42" t="s">
        <v>13172</v>
      </c>
      <c r="AH582" s="42" t="s">
        <v>13172</v>
      </c>
    </row>
    <row r="583" spans="1:34" s="133" customFormat="1" ht="42.75">
      <c r="A583" s="33" t="s">
        <v>13050</v>
      </c>
      <c r="B583" s="32" t="s">
        <v>14326</v>
      </c>
      <c r="C583" s="33" t="s">
        <v>12993</v>
      </c>
      <c r="D583" s="33" t="s">
        <v>14327</v>
      </c>
      <c r="E583" s="33" t="s">
        <v>12452</v>
      </c>
      <c r="F583" s="35" t="s">
        <v>422</v>
      </c>
      <c r="G583" s="36" t="s">
        <v>13136</v>
      </c>
      <c r="H583" s="117">
        <v>3</v>
      </c>
      <c r="I583" s="36" t="s">
        <v>12551</v>
      </c>
      <c r="J583" s="36" t="s">
        <v>12551</v>
      </c>
      <c r="K583" s="36" t="s">
        <v>12346</v>
      </c>
      <c r="L583" s="33">
        <v>3.5418242714893869E-2</v>
      </c>
      <c r="M583" s="151">
        <v>0.92905405405410146</v>
      </c>
      <c r="N583" s="151">
        <v>4.829991405599654</v>
      </c>
      <c r="O583" s="151">
        <v>5.0458346330890747</v>
      </c>
      <c r="P583" s="151">
        <v>-0.44794053260606148</v>
      </c>
      <c r="Q583" s="152">
        <v>6.4680082430874197</v>
      </c>
      <c r="R583" s="152">
        <v>3.5516719369226735</v>
      </c>
      <c r="S583" s="33">
        <v>6.8829149135519518</v>
      </c>
      <c r="T583" s="33">
        <v>-4.8730693350330867</v>
      </c>
      <c r="U583" s="33">
        <v>-22.89882619539868</v>
      </c>
      <c r="V583" s="32">
        <v>5.1536224114966469</v>
      </c>
      <c r="W583" s="32">
        <v>6.603804935690091</v>
      </c>
      <c r="X583" s="33">
        <v>-1.8020339999999999E-2</v>
      </c>
      <c r="Y583" s="33">
        <v>-0.5483654</v>
      </c>
      <c r="Z583" s="141">
        <v>39903</v>
      </c>
      <c r="AA583" s="33">
        <v>7549.71093432</v>
      </c>
      <c r="AB583" s="33" t="s">
        <v>12447</v>
      </c>
      <c r="AC583" s="33" t="s">
        <v>13169</v>
      </c>
      <c r="AD583" s="126" t="s">
        <v>8237</v>
      </c>
      <c r="AE583" s="126" t="s">
        <v>13170</v>
      </c>
      <c r="AF583" s="126" t="s">
        <v>13352</v>
      </c>
      <c r="AG583" s="33" t="s">
        <v>13172</v>
      </c>
      <c r="AH583" s="33" t="s">
        <v>13172</v>
      </c>
    </row>
    <row r="584" spans="1:34" s="133" customFormat="1" ht="28.5">
      <c r="A584" s="40" t="s">
        <v>13050</v>
      </c>
      <c r="B584" s="39" t="s">
        <v>14328</v>
      </c>
      <c r="C584" s="39" t="s">
        <v>12994</v>
      </c>
      <c r="D584" s="40" t="s">
        <v>14329</v>
      </c>
      <c r="E584" s="40" t="s">
        <v>12447</v>
      </c>
      <c r="F584" s="41" t="s">
        <v>422</v>
      </c>
      <c r="G584" s="40" t="s">
        <v>13136</v>
      </c>
      <c r="H584" s="42">
        <v>3</v>
      </c>
      <c r="I584" s="40" t="s">
        <v>12551</v>
      </c>
      <c r="J584" s="40" t="s">
        <v>12551</v>
      </c>
      <c r="K584" s="42" t="s">
        <v>12346</v>
      </c>
      <c r="L584" s="40" t="e">
        <v>#N/A</v>
      </c>
      <c r="M584" s="40">
        <v>0.97535934291583803</v>
      </c>
      <c r="N584" s="40">
        <v>5.0747863247860847</v>
      </c>
      <c r="O584" s="40">
        <v>5.3093437791083442</v>
      </c>
      <c r="P584" s="40">
        <v>1.0165300526043808E-2</v>
      </c>
      <c r="Q584" s="153">
        <v>6.4638783269961531</v>
      </c>
      <c r="R584" s="153">
        <v>3.8374717832957872</v>
      </c>
      <c r="S584" s="40">
        <v>7.7575757575755411</v>
      </c>
      <c r="T584" s="40">
        <v>-4.6948356807511527</v>
      </c>
      <c r="U584" s="40">
        <v>-22.28855721393036</v>
      </c>
      <c r="V584" s="40">
        <v>5.1728357724190017</v>
      </c>
      <c r="W584" s="40">
        <v>6.6311664475953327</v>
      </c>
      <c r="X584" s="40">
        <v>1.9567790000000002E-2</v>
      </c>
      <c r="Y584" s="40">
        <v>-0.50028249999999996</v>
      </c>
      <c r="Z584" s="142">
        <v>39792</v>
      </c>
      <c r="AA584" s="40">
        <v>7549.71093432</v>
      </c>
      <c r="AB584" s="40" t="s">
        <v>12447</v>
      </c>
      <c r="AC584" s="40" t="s">
        <v>13169</v>
      </c>
      <c r="AD584" s="42" t="s">
        <v>8237</v>
      </c>
      <c r="AE584" s="42" t="s">
        <v>13170</v>
      </c>
      <c r="AF584" s="42" t="s">
        <v>13175</v>
      </c>
      <c r="AG584" s="42" t="s">
        <v>13172</v>
      </c>
      <c r="AH584" s="42" t="s">
        <v>13172</v>
      </c>
    </row>
    <row r="585" spans="1:34" s="133" customFormat="1" ht="28.5">
      <c r="A585" s="33" t="s">
        <v>13050</v>
      </c>
      <c r="B585" s="32" t="s">
        <v>14330</v>
      </c>
      <c r="C585" s="33" t="s">
        <v>12995</v>
      </c>
      <c r="D585" s="33" t="s">
        <v>14331</v>
      </c>
      <c r="E585" s="33" t="s">
        <v>12447</v>
      </c>
      <c r="F585" s="35" t="s">
        <v>422</v>
      </c>
      <c r="G585" s="36" t="s">
        <v>13136</v>
      </c>
      <c r="H585" s="117">
        <v>3</v>
      </c>
      <c r="I585" s="36" t="s">
        <v>12551</v>
      </c>
      <c r="J585" s="36" t="s">
        <v>12551</v>
      </c>
      <c r="K585" s="36" t="s">
        <v>12346</v>
      </c>
      <c r="L585" s="33">
        <v>3.5611559546192016E-2</v>
      </c>
      <c r="M585" s="151">
        <v>0.95923261390882253</v>
      </c>
      <c r="N585" s="151">
        <v>5.1226932210592047</v>
      </c>
      <c r="O585" s="151">
        <v>5.3379128972289358</v>
      </c>
      <c r="P585" s="151">
        <v>1.8078157454293198E-2</v>
      </c>
      <c r="Q585" s="152">
        <v>6.4487359355895446</v>
      </c>
      <c r="R585" s="152">
        <v>3.8649802706520964</v>
      </c>
      <c r="S585" s="33">
        <v>7.6675970324605824</v>
      </c>
      <c r="T585" s="33">
        <v>-4.7285218446707962</v>
      </c>
      <c r="U585" s="33">
        <v>-22.317537398288266</v>
      </c>
      <c r="V585" s="32">
        <v>5.1747091196225643</v>
      </c>
      <c r="W585" s="32">
        <v>6.6202770909744872</v>
      </c>
      <c r="X585" s="33">
        <v>2.130584E-2</v>
      </c>
      <c r="Y585" s="33">
        <v>-0.50287099999999996</v>
      </c>
      <c r="Z585" s="141">
        <v>39568</v>
      </c>
      <c r="AA585" s="33">
        <v>7549.71093432</v>
      </c>
      <c r="AB585" s="33" t="s">
        <v>12447</v>
      </c>
      <c r="AC585" s="33" t="s">
        <v>13169</v>
      </c>
      <c r="AD585" s="126" t="s">
        <v>8237</v>
      </c>
      <c r="AE585" s="126" t="s">
        <v>13170</v>
      </c>
      <c r="AF585" s="126" t="s">
        <v>13175</v>
      </c>
      <c r="AG585" s="33" t="s">
        <v>13172</v>
      </c>
      <c r="AH585" s="33" t="s">
        <v>13172</v>
      </c>
    </row>
    <row r="586" spans="1:34" s="133" customFormat="1" ht="28.5">
      <c r="A586" s="40" t="s">
        <v>13050</v>
      </c>
      <c r="B586" s="39" t="s">
        <v>14332</v>
      </c>
      <c r="C586" s="39" t="s">
        <v>12996</v>
      </c>
      <c r="D586" s="40" t="s">
        <v>14333</v>
      </c>
      <c r="E586" s="40" t="s">
        <v>12447</v>
      </c>
      <c r="F586" s="41" t="s">
        <v>422</v>
      </c>
      <c r="G586" s="40" t="s">
        <v>13129</v>
      </c>
      <c r="H586" s="42">
        <v>3</v>
      </c>
      <c r="I586" s="40" t="s">
        <v>12551</v>
      </c>
      <c r="J586" s="40" t="s">
        <v>12551</v>
      </c>
      <c r="K586" s="42" t="s">
        <v>12346</v>
      </c>
      <c r="L586" s="40" t="e">
        <v>#N/A</v>
      </c>
      <c r="M586" s="40">
        <v>0.93642188270079973</v>
      </c>
      <c r="N586" s="40">
        <v>5.5670103092782863</v>
      </c>
      <c r="O586" s="40">
        <v>3.3141368242322056</v>
      </c>
      <c r="P586" s="40">
        <v>-0.79097300040203988</v>
      </c>
      <c r="Q586" s="153">
        <v>5.2110474205318669</v>
      </c>
      <c r="R586" s="153">
        <v>-0.10427528675710507</v>
      </c>
      <c r="S586" s="40">
        <v>3.550295857987984</v>
      </c>
      <c r="T586" s="40">
        <v>-5.360934182590249</v>
      </c>
      <c r="U586" s="40">
        <v>-23.348017621145257</v>
      </c>
      <c r="V586" s="40">
        <v>4.8969235920325458</v>
      </c>
      <c r="W586" s="40">
        <v>7.3052643132277524</v>
      </c>
      <c r="X586" s="40">
        <v>-0.44630219999999998</v>
      </c>
      <c r="Y586" s="40">
        <v>-0.52643249999999997</v>
      </c>
      <c r="Z586" s="142">
        <v>38807</v>
      </c>
      <c r="AA586" s="40">
        <v>2136.9371734299998</v>
      </c>
      <c r="AB586" s="40" t="s">
        <v>12447</v>
      </c>
      <c r="AC586" s="40" t="s">
        <v>13169</v>
      </c>
      <c r="AD586" s="42" t="s">
        <v>8237</v>
      </c>
      <c r="AE586" s="42" t="s">
        <v>13170</v>
      </c>
      <c r="AF586" s="42" t="s">
        <v>13175</v>
      </c>
      <c r="AG586" s="42" t="s">
        <v>13172</v>
      </c>
      <c r="AH586" s="42" t="s">
        <v>13172</v>
      </c>
    </row>
    <row r="587" spans="1:34" s="133" customFormat="1" ht="28.5">
      <c r="A587" s="33" t="s">
        <v>13050</v>
      </c>
      <c r="B587" s="32" t="s">
        <v>14334</v>
      </c>
      <c r="C587" s="33" t="s">
        <v>12997</v>
      </c>
      <c r="D587" s="33" t="s">
        <v>14335</v>
      </c>
      <c r="E587" s="33" t="s">
        <v>12447</v>
      </c>
      <c r="F587" s="35" t="s">
        <v>422</v>
      </c>
      <c r="G587" s="36" t="s">
        <v>13129</v>
      </c>
      <c r="H587" s="117">
        <v>3</v>
      </c>
      <c r="I587" s="36" t="s">
        <v>12551</v>
      </c>
      <c r="J587" s="36" t="s">
        <v>12551</v>
      </c>
      <c r="K587" s="36" t="s">
        <v>12346</v>
      </c>
      <c r="L587" s="33">
        <v>2.0284873284899176E-2</v>
      </c>
      <c r="M587" s="174">
        <v>0.90225563909771545</v>
      </c>
      <c r="N587" s="174">
        <v>5.5506296869970884</v>
      </c>
      <c r="O587" s="174">
        <v>3.3096014184811562</v>
      </c>
      <c r="P587" s="174">
        <v>-0.79889454011313754</v>
      </c>
      <c r="Q587" s="175">
        <v>5.1908163714562638</v>
      </c>
      <c r="R587" s="175">
        <v>-0.14113387889584939</v>
      </c>
      <c r="S587" s="33">
        <v>3.6097794888990009</v>
      </c>
      <c r="T587" s="33">
        <v>-5.3352415330299436</v>
      </c>
      <c r="U587" s="33">
        <v>-23.358054819878948</v>
      </c>
      <c r="V587" s="32">
        <v>4.9281841596023765</v>
      </c>
      <c r="W587" s="32">
        <v>7.3320841226208504</v>
      </c>
      <c r="X587" s="33">
        <v>-0.43973440000000003</v>
      </c>
      <c r="Y587" s="33">
        <v>-0.52338569999999995</v>
      </c>
      <c r="Z587" s="141">
        <v>38653</v>
      </c>
      <c r="AA587" s="33">
        <v>2136.9371734299998</v>
      </c>
      <c r="AB587" s="33" t="s">
        <v>12447</v>
      </c>
      <c r="AC587" s="33" t="s">
        <v>13169</v>
      </c>
      <c r="AD587" s="126" t="s">
        <v>8237</v>
      </c>
      <c r="AE587" s="126" t="s">
        <v>13170</v>
      </c>
      <c r="AF587" s="126" t="s">
        <v>13175</v>
      </c>
      <c r="AG587" s="33" t="s">
        <v>13172</v>
      </c>
      <c r="AH587" s="33" t="s">
        <v>13172</v>
      </c>
    </row>
    <row r="588" spans="1:34" s="133" customFormat="1" ht="28.5">
      <c r="A588" s="40" t="s">
        <v>13050</v>
      </c>
      <c r="B588" s="39" t="s">
        <v>14336</v>
      </c>
      <c r="C588" s="39" t="s">
        <v>12998</v>
      </c>
      <c r="D588" s="40" t="s">
        <v>14337</v>
      </c>
      <c r="E588" s="40" t="s">
        <v>12450</v>
      </c>
      <c r="F588" s="41" t="s">
        <v>422</v>
      </c>
      <c r="G588" s="40" t="s">
        <v>13129</v>
      </c>
      <c r="H588" s="42">
        <v>3</v>
      </c>
      <c r="I588" s="40" t="s">
        <v>12551</v>
      </c>
      <c r="J588" s="40" t="s">
        <v>12551</v>
      </c>
      <c r="K588" s="42" t="s">
        <v>12346</v>
      </c>
      <c r="L588" s="40">
        <v>6.5767792949962267E-2</v>
      </c>
      <c r="M588" s="40">
        <v>0.67375000000000629</v>
      </c>
      <c r="N588" s="40">
        <v>6.5338420300368183</v>
      </c>
      <c r="O588" s="40">
        <v>6.0545445766236217</v>
      </c>
      <c r="P588" s="40">
        <v>1.6473832988679105</v>
      </c>
      <c r="Q588" s="153">
        <v>9.0573767456981322</v>
      </c>
      <c r="R588" s="153">
        <v>3.6919771914340593</v>
      </c>
      <c r="S588" s="40">
        <v>5.4643006175606468</v>
      </c>
      <c r="T588" s="40">
        <v>-4.2322364320395822</v>
      </c>
      <c r="U588" s="40">
        <v>-14.306158551449698</v>
      </c>
      <c r="V588" s="40">
        <v>4.4804504403084353</v>
      </c>
      <c r="W588" s="40">
        <v>5.6855492868937842</v>
      </c>
      <c r="X588" s="40">
        <v>0.31202390000000002</v>
      </c>
      <c r="Y588" s="40">
        <v>-0.19514020000000001</v>
      </c>
      <c r="Z588" s="142">
        <v>42782</v>
      </c>
      <c r="AA588" s="40">
        <v>126399.07541881999</v>
      </c>
      <c r="AB588" s="40" t="s">
        <v>12447</v>
      </c>
      <c r="AC588" s="40" t="s">
        <v>13169</v>
      </c>
      <c r="AD588" s="42" t="s">
        <v>8237</v>
      </c>
      <c r="AE588" s="42" t="s">
        <v>13170</v>
      </c>
      <c r="AF588" s="42" t="s">
        <v>13541</v>
      </c>
      <c r="AG588" s="42" t="s">
        <v>13172</v>
      </c>
      <c r="AH588" s="42" t="s">
        <v>13172</v>
      </c>
    </row>
    <row r="589" spans="1:34" s="133" customFormat="1" ht="28.5">
      <c r="A589" s="33" t="s">
        <v>13050</v>
      </c>
      <c r="B589" s="32" t="s">
        <v>14338</v>
      </c>
      <c r="C589" s="33" t="s">
        <v>12999</v>
      </c>
      <c r="D589" s="33" t="s">
        <v>14339</v>
      </c>
      <c r="E589" s="33" t="s">
        <v>12453</v>
      </c>
      <c r="F589" s="35" t="s">
        <v>422</v>
      </c>
      <c r="G589" s="36" t="s">
        <v>13129</v>
      </c>
      <c r="H589" s="117">
        <v>3</v>
      </c>
      <c r="I589" s="36" t="s">
        <v>12551</v>
      </c>
      <c r="J589" s="36" t="s">
        <v>12551</v>
      </c>
      <c r="K589" s="36" t="s">
        <v>12346</v>
      </c>
      <c r="L589" s="33" t="e">
        <v>#N/A</v>
      </c>
      <c r="M589" s="174">
        <v>0.48985304408679653</v>
      </c>
      <c r="N589" s="174">
        <v>4.741064916119675</v>
      </c>
      <c r="O589" s="174">
        <v>4.7559996713701036</v>
      </c>
      <c r="P589" s="174">
        <v>0.65292015886577737</v>
      </c>
      <c r="Q589" s="175">
        <v>7.2118959107805969</v>
      </c>
      <c r="R589" s="175">
        <v>3.1465848042979028</v>
      </c>
      <c r="S589" s="33">
        <v>4.9799196787144728</v>
      </c>
      <c r="T589" s="33">
        <v>-4.2352941176471148</v>
      </c>
      <c r="U589" s="33">
        <v>-15.060670949321919</v>
      </c>
      <c r="V589" s="32">
        <v>4.4651951735673681</v>
      </c>
      <c r="W589" s="32">
        <v>5.6462836063474562</v>
      </c>
      <c r="X589" s="33">
        <v>0.32874999999999999</v>
      </c>
      <c r="Y589" s="33">
        <v>-0.1795737</v>
      </c>
      <c r="Z589" s="141">
        <v>41243</v>
      </c>
      <c r="AA589" s="33">
        <v>126399.07541881999</v>
      </c>
      <c r="AB589" s="33" t="s">
        <v>12447</v>
      </c>
      <c r="AC589" s="33" t="s">
        <v>13169</v>
      </c>
      <c r="AD589" s="126" t="s">
        <v>8237</v>
      </c>
      <c r="AE589" s="126" t="s">
        <v>13170</v>
      </c>
      <c r="AF589" s="126" t="s">
        <v>13240</v>
      </c>
      <c r="AG589" s="33" t="s">
        <v>13172</v>
      </c>
      <c r="AH589" s="33" t="s">
        <v>13172</v>
      </c>
    </row>
    <row r="590" spans="1:34" s="133" customFormat="1" ht="28.5">
      <c r="A590" s="40" t="s">
        <v>13050</v>
      </c>
      <c r="B590" s="39" t="s">
        <v>14340</v>
      </c>
      <c r="C590" s="39" t="s">
        <v>13000</v>
      </c>
      <c r="D590" s="40" t="s">
        <v>14341</v>
      </c>
      <c r="E590" s="40" t="s">
        <v>12453</v>
      </c>
      <c r="F590" s="41" t="s">
        <v>422</v>
      </c>
      <c r="G590" s="40" t="s">
        <v>13129</v>
      </c>
      <c r="H590" s="42">
        <v>3</v>
      </c>
      <c r="I590" s="40" t="s">
        <v>12551</v>
      </c>
      <c r="J590" s="40" t="s">
        <v>12551</v>
      </c>
      <c r="K590" s="42" t="s">
        <v>12346</v>
      </c>
      <c r="L590" s="40">
        <v>6.8967392587143433E-2</v>
      </c>
      <c r="M590" s="40">
        <v>0.43826322930804462</v>
      </c>
      <c r="N590" s="40">
        <v>4.6568732906115962</v>
      </c>
      <c r="O590" s="40">
        <v>4.740290581778539</v>
      </c>
      <c r="P590" s="40">
        <v>0.64182980511673371</v>
      </c>
      <c r="Q590" s="153">
        <v>7.1551235473245045</v>
      </c>
      <c r="R590" s="153">
        <v>3.0992669632505798</v>
      </c>
      <c r="S590" s="40">
        <v>4.9519421257450125</v>
      </c>
      <c r="T590" s="40">
        <v>-4.2536188023000303</v>
      </c>
      <c r="U590" s="40">
        <v>-15.034883009593091</v>
      </c>
      <c r="V590" s="40">
        <v>4.4389482435979319</v>
      </c>
      <c r="W590" s="40">
        <v>5.6533404637347493</v>
      </c>
      <c r="X590" s="40">
        <v>0.33257799999999998</v>
      </c>
      <c r="Y590" s="40">
        <v>-0.1804307</v>
      </c>
      <c r="Z590" s="142">
        <v>41243</v>
      </c>
      <c r="AA590" s="40">
        <v>126399.07541881999</v>
      </c>
      <c r="AB590" s="40" t="s">
        <v>12447</v>
      </c>
      <c r="AC590" s="40" t="s">
        <v>13169</v>
      </c>
      <c r="AD590" s="42" t="s">
        <v>8237</v>
      </c>
      <c r="AE590" s="42" t="s">
        <v>13170</v>
      </c>
      <c r="AF590" s="42" t="s">
        <v>13240</v>
      </c>
      <c r="AG590" s="42" t="s">
        <v>13172</v>
      </c>
      <c r="AH590" s="42" t="s">
        <v>13172</v>
      </c>
    </row>
    <row r="591" spans="1:34" s="133" customFormat="1" ht="28.5">
      <c r="A591" s="33" t="s">
        <v>13050</v>
      </c>
      <c r="B591" s="32" t="s">
        <v>14342</v>
      </c>
      <c r="C591" s="33" t="s">
        <v>13001</v>
      </c>
      <c r="D591" s="33" t="s">
        <v>14343</v>
      </c>
      <c r="E591" s="33" t="s">
        <v>12452</v>
      </c>
      <c r="F591" s="35" t="s">
        <v>422</v>
      </c>
      <c r="G591" s="36" t="s">
        <v>13129</v>
      </c>
      <c r="H591" s="117">
        <v>3</v>
      </c>
      <c r="I591" s="36" t="s">
        <v>12551</v>
      </c>
      <c r="J591" s="36" t="s">
        <v>12551</v>
      </c>
      <c r="K591" s="36" t="s">
        <v>12346</v>
      </c>
      <c r="L591" s="33">
        <v>6.4285713419014096E-2</v>
      </c>
      <c r="M591" s="174">
        <v>0.53571428571426161</v>
      </c>
      <c r="N591" s="174">
        <v>6.7906484169385939</v>
      </c>
      <c r="O591" s="174">
        <v>6.648153337265339</v>
      </c>
      <c r="P591" s="174">
        <v>2.1310893730937419</v>
      </c>
      <c r="Q591" s="175">
        <v>9.3913796640286087</v>
      </c>
      <c r="R591" s="175">
        <v>4.4230107972431654</v>
      </c>
      <c r="S591" s="33">
        <v>6.4478868880158746</v>
      </c>
      <c r="T591" s="33">
        <v>-3.8478061547666198</v>
      </c>
      <c r="U591" s="33">
        <v>-13.992838668207618</v>
      </c>
      <c r="V591" s="32">
        <v>4.4010844427048719</v>
      </c>
      <c r="W591" s="32">
        <v>5.6330512573396589</v>
      </c>
      <c r="X591" s="33">
        <v>0.3495027</v>
      </c>
      <c r="Y591" s="33">
        <v>-0.1778226</v>
      </c>
      <c r="Z591" s="141">
        <v>42809</v>
      </c>
      <c r="AA591" s="33">
        <v>126399.07541881999</v>
      </c>
      <c r="AB591" s="33" t="s">
        <v>12447</v>
      </c>
      <c r="AC591" s="33" t="s">
        <v>13169</v>
      </c>
      <c r="AD591" s="126" t="s">
        <v>8237</v>
      </c>
      <c r="AE591" s="126" t="s">
        <v>13170</v>
      </c>
      <c r="AF591" s="126" t="s">
        <v>13352</v>
      </c>
      <c r="AG591" s="33" t="s">
        <v>13172</v>
      </c>
      <c r="AH591" s="33" t="s">
        <v>13172</v>
      </c>
    </row>
    <row r="592" spans="1:34" s="133" customFormat="1" ht="28.5">
      <c r="A592" s="40" t="s">
        <v>13050</v>
      </c>
      <c r="B592" s="39" t="s">
        <v>14344</v>
      </c>
      <c r="C592" s="39" t="s">
        <v>13002</v>
      </c>
      <c r="D592" s="40" t="s">
        <v>14345</v>
      </c>
      <c r="E592" s="40" t="s">
        <v>12448</v>
      </c>
      <c r="F592" s="41" t="s">
        <v>422</v>
      </c>
      <c r="G592" s="40" t="s">
        <v>13129</v>
      </c>
      <c r="H592" s="42">
        <v>3</v>
      </c>
      <c r="I592" s="40" t="s">
        <v>12551</v>
      </c>
      <c r="J592" s="40" t="s">
        <v>12551</v>
      </c>
      <c r="K592" s="42" t="s">
        <v>12346</v>
      </c>
      <c r="L592" s="40">
        <v>6.3006709886077275E-2</v>
      </c>
      <c r="M592" s="40">
        <v>0.52505592841158855</v>
      </c>
      <c r="N592" s="40">
        <v>7.0116973901456658</v>
      </c>
      <c r="O592" s="40">
        <v>6.7941570919801686</v>
      </c>
      <c r="P592" s="40">
        <v>2.8062395378246174</v>
      </c>
      <c r="Q592" s="153">
        <v>9.5799482451755189</v>
      </c>
      <c r="R592" s="153">
        <v>4.2388998669826039</v>
      </c>
      <c r="S592" s="40">
        <v>7.3547458961281675</v>
      </c>
      <c r="T592" s="40">
        <v>-3.8067990346969616</v>
      </c>
      <c r="U592" s="40">
        <v>-12.549350913138612</v>
      </c>
      <c r="V592" s="40">
        <v>4.3833962058992366</v>
      </c>
      <c r="W592" s="40">
        <v>5.5679518051328847</v>
      </c>
      <c r="X592" s="40">
        <v>0.58640170000000003</v>
      </c>
      <c r="Y592" s="40">
        <v>3.9157829999999998E-2</v>
      </c>
      <c r="Z592" s="142">
        <v>41309</v>
      </c>
      <c r="AA592" s="40">
        <v>126399.07541881999</v>
      </c>
      <c r="AB592" s="40" t="s">
        <v>12447</v>
      </c>
      <c r="AC592" s="40" t="s">
        <v>13169</v>
      </c>
      <c r="AD592" s="42" t="s">
        <v>8237</v>
      </c>
      <c r="AE592" s="42" t="s">
        <v>13170</v>
      </c>
      <c r="AF592" s="42" t="s">
        <v>13203</v>
      </c>
      <c r="AG592" s="42" t="s">
        <v>13172</v>
      </c>
      <c r="AH592" s="42" t="s">
        <v>13172</v>
      </c>
    </row>
    <row r="593" spans="1:34" s="133" customFormat="1" ht="28.5">
      <c r="A593" s="33" t="s">
        <v>13050</v>
      </c>
      <c r="B593" s="32" t="s">
        <v>14346</v>
      </c>
      <c r="C593" s="33" t="s">
        <v>13003</v>
      </c>
      <c r="D593" s="33" t="s">
        <v>14347</v>
      </c>
      <c r="E593" s="33" t="s">
        <v>12447</v>
      </c>
      <c r="F593" s="35" t="s">
        <v>422</v>
      </c>
      <c r="G593" s="36" t="s">
        <v>13129</v>
      </c>
      <c r="H593" s="117">
        <v>3</v>
      </c>
      <c r="I593" s="36" t="s">
        <v>12551</v>
      </c>
      <c r="J593" s="36" t="s">
        <v>12551</v>
      </c>
      <c r="K593" s="36" t="s">
        <v>12346</v>
      </c>
      <c r="L593" s="33" t="e">
        <v>#N/A</v>
      </c>
      <c r="M593" s="151">
        <v>0.61971830985911858</v>
      </c>
      <c r="N593" s="151">
        <v>7.0743405275779603</v>
      </c>
      <c r="O593" s="151">
        <v>6.796351439271886</v>
      </c>
      <c r="P593" s="151">
        <v>2.610127865258538</v>
      </c>
      <c r="Q593" s="152">
        <v>9.4710947109467369</v>
      </c>
      <c r="R593" s="152">
        <v>4.8387096774193727</v>
      </c>
      <c r="S593" s="33">
        <v>7.3946095369733733</v>
      </c>
      <c r="T593" s="33">
        <v>-3.728362183754852</v>
      </c>
      <c r="U593" s="33">
        <v>-13.366960907944458</v>
      </c>
      <c r="V593" s="32">
        <v>4.5152775618750161</v>
      </c>
      <c r="W593" s="32">
        <v>5.6895889186799433</v>
      </c>
      <c r="X593" s="33">
        <v>0.3888993</v>
      </c>
      <c r="Y593" s="33">
        <v>-0.1174881</v>
      </c>
      <c r="Z593" s="141">
        <v>41243</v>
      </c>
      <c r="AA593" s="33">
        <v>126399.07541881999</v>
      </c>
      <c r="AB593" s="33" t="s">
        <v>12447</v>
      </c>
      <c r="AC593" s="33" t="s">
        <v>13169</v>
      </c>
      <c r="AD593" s="126" t="s">
        <v>8237</v>
      </c>
      <c r="AE593" s="126" t="s">
        <v>13170</v>
      </c>
      <c r="AF593" s="126" t="s">
        <v>13175</v>
      </c>
      <c r="AG593" s="33" t="s">
        <v>13172</v>
      </c>
      <c r="AH593" s="33" t="s">
        <v>13172</v>
      </c>
    </row>
    <row r="594" spans="1:34" s="133" customFormat="1" ht="28.5">
      <c r="A594" s="40" t="s">
        <v>13050</v>
      </c>
      <c r="B594" s="39" t="s">
        <v>14348</v>
      </c>
      <c r="C594" s="39" t="s">
        <v>13004</v>
      </c>
      <c r="D594" s="40" t="s">
        <v>14349</v>
      </c>
      <c r="E594" s="40" t="s">
        <v>12447</v>
      </c>
      <c r="F594" s="41" t="s">
        <v>422</v>
      </c>
      <c r="G594" s="40" t="s">
        <v>13129</v>
      </c>
      <c r="H594" s="42">
        <v>3</v>
      </c>
      <c r="I594" s="40" t="s">
        <v>12551</v>
      </c>
      <c r="J594" s="40" t="s">
        <v>12551</v>
      </c>
      <c r="K594" s="42" t="s">
        <v>12346</v>
      </c>
      <c r="L594" s="40">
        <v>6.2784811929811404E-2</v>
      </c>
      <c r="M594" s="40">
        <v>0.62935586061247939</v>
      </c>
      <c r="N594" s="40">
        <v>7.0531702809861985</v>
      </c>
      <c r="O594" s="40">
        <v>6.8116992512471386</v>
      </c>
      <c r="P594" s="40">
        <v>2.6158093718860576</v>
      </c>
      <c r="Q594" s="153">
        <v>9.4437907645714034</v>
      </c>
      <c r="R594" s="153">
        <v>4.7745739705495671</v>
      </c>
      <c r="S594" s="40">
        <v>7.5132422586384084</v>
      </c>
      <c r="T594" s="40">
        <v>-3.7190940748461521</v>
      </c>
      <c r="U594" s="40">
        <v>-13.328003371416951</v>
      </c>
      <c r="V594" s="40">
        <v>4.5149259795441221</v>
      </c>
      <c r="W594" s="40">
        <v>5.6984517582235981</v>
      </c>
      <c r="X594" s="40">
        <v>0.38762160000000001</v>
      </c>
      <c r="Y594" s="40">
        <v>-0.1179674</v>
      </c>
      <c r="Z594" s="142">
        <v>41243</v>
      </c>
      <c r="AA594" s="40">
        <v>126399.07541881999</v>
      </c>
      <c r="AB594" s="40" t="s">
        <v>12447</v>
      </c>
      <c r="AC594" s="40" t="s">
        <v>13169</v>
      </c>
      <c r="AD594" s="42" t="s">
        <v>8237</v>
      </c>
      <c r="AE594" s="42" t="s">
        <v>13170</v>
      </c>
      <c r="AF594" s="42" t="s">
        <v>13175</v>
      </c>
      <c r="AG594" s="42" t="s">
        <v>13172</v>
      </c>
      <c r="AH594" s="42" t="s">
        <v>13172</v>
      </c>
    </row>
    <row r="595" spans="1:34" s="133" customFormat="1" ht="28.5">
      <c r="A595" s="33" t="s">
        <v>13050</v>
      </c>
      <c r="B595" s="32" t="s">
        <v>14350</v>
      </c>
      <c r="C595" s="33" t="s">
        <v>13153</v>
      </c>
      <c r="D595" s="33" t="s">
        <v>14351</v>
      </c>
      <c r="E595" s="33" t="s">
        <v>12454</v>
      </c>
      <c r="F595" s="35" t="s">
        <v>422</v>
      </c>
      <c r="G595" s="36" t="s">
        <v>13129</v>
      </c>
      <c r="H595" s="117">
        <v>3</v>
      </c>
      <c r="I595" s="36" t="s">
        <v>12551</v>
      </c>
      <c r="J595" s="36" t="s">
        <v>12551</v>
      </c>
      <c r="K595" s="36" t="s">
        <v>12346</v>
      </c>
      <c r="L595" s="33">
        <v>7.281553398058252E-2</v>
      </c>
      <c r="M595" s="151">
        <v>0.36319612590789419</v>
      </c>
      <c r="N595" s="151">
        <v>3.021035639687053</v>
      </c>
      <c r="O595" s="151">
        <v>1.6489481165911535</v>
      </c>
      <c r="P595" s="151">
        <v>0.98586539067087031</v>
      </c>
      <c r="Q595" s="152">
        <v>5.0628562099257479</v>
      </c>
      <c r="R595" s="152">
        <v>-1.0002965052746338</v>
      </c>
      <c r="S595" s="33">
        <v>1.3168760823068393</v>
      </c>
      <c r="T595" s="33">
        <v>-5.2074988608952104</v>
      </c>
      <c r="U595" s="33">
        <v>-7.6826583766912204</v>
      </c>
      <c r="V595" s="32">
        <v>4.4912948051748618</v>
      </c>
      <c r="W595" s="32">
        <v>4.7932064023513163</v>
      </c>
      <c r="X595" s="33">
        <v>0.21628220000000001</v>
      </c>
      <c r="Y595" s="33" t="s">
        <v>13363</v>
      </c>
      <c r="Z595" s="141" t="s">
        <v>13162</v>
      </c>
      <c r="AA595" s="33">
        <v>126399.07541881999</v>
      </c>
      <c r="AB595" s="33" t="s">
        <v>12447</v>
      </c>
      <c r="AC595" s="33" t="s">
        <v>13169</v>
      </c>
      <c r="AD595" s="126" t="s">
        <v>8237</v>
      </c>
      <c r="AE595" s="126" t="s">
        <v>13170</v>
      </c>
      <c r="AF595" s="126" t="s">
        <v>13413</v>
      </c>
      <c r="AG595" s="33" t="s">
        <v>13172</v>
      </c>
      <c r="AH595" s="33" t="s">
        <v>13172</v>
      </c>
    </row>
    <row r="596" spans="1:34" s="133" customFormat="1" ht="28.5">
      <c r="A596" s="40" t="s">
        <v>13050</v>
      </c>
      <c r="B596" s="39" t="s">
        <v>14352</v>
      </c>
      <c r="C596" s="39" t="s">
        <v>13154</v>
      </c>
      <c r="D596" s="40" t="s">
        <v>14353</v>
      </c>
      <c r="E596" s="40" t="s">
        <v>12456</v>
      </c>
      <c r="F596" s="41" t="s">
        <v>422</v>
      </c>
      <c r="G596" s="40" t="s">
        <v>13129</v>
      </c>
      <c r="H596" s="42">
        <v>3</v>
      </c>
      <c r="I596" s="40" t="s">
        <v>12551</v>
      </c>
      <c r="J596" s="40" t="s">
        <v>12551</v>
      </c>
      <c r="K596" s="42" t="s">
        <v>12346</v>
      </c>
      <c r="L596" s="40">
        <v>6.6565545447340252E-2</v>
      </c>
      <c r="M596" s="40">
        <v>0.44588744588744955</v>
      </c>
      <c r="N596" s="40">
        <v>4.6446141622211279</v>
      </c>
      <c r="O596" s="40">
        <v>5.1578634662862388</v>
      </c>
      <c r="P596" s="40">
        <v>1.6085466033880724</v>
      </c>
      <c r="Q596" s="153">
        <v>7.4240901826552186</v>
      </c>
      <c r="R596" s="153">
        <v>3.2954156860860451</v>
      </c>
      <c r="S596" s="40">
        <v>6.4240230795910902</v>
      </c>
      <c r="T596" s="40">
        <v>-4.0821218607073657</v>
      </c>
      <c r="U596" s="40">
        <v>-13.14921332648613</v>
      </c>
      <c r="V596" s="40">
        <v>4.4634378838266908</v>
      </c>
      <c r="W596" s="40">
        <v>5.588121821086343</v>
      </c>
      <c r="X596" s="40">
        <v>0.44629160000000001</v>
      </c>
      <c r="Y596" s="40">
        <v>-6.840077E-2</v>
      </c>
      <c r="Z596" s="142" t="s">
        <v>13163</v>
      </c>
      <c r="AA596" s="40">
        <v>126399.07541881999</v>
      </c>
      <c r="AB596" s="40" t="s">
        <v>12447</v>
      </c>
      <c r="AC596" s="40" t="s">
        <v>13169</v>
      </c>
      <c r="AD596" s="42" t="s">
        <v>8237</v>
      </c>
      <c r="AE596" s="42" t="s">
        <v>13170</v>
      </c>
      <c r="AF596" s="42" t="s">
        <v>13527</v>
      </c>
      <c r="AG596" s="42" t="s">
        <v>13172</v>
      </c>
      <c r="AH596" s="42" t="s">
        <v>13172</v>
      </c>
    </row>
    <row r="597" spans="1:34" s="133" customFormat="1" ht="28.5">
      <c r="A597" s="33" t="s">
        <v>13050</v>
      </c>
      <c r="B597" s="32" t="s">
        <v>14354</v>
      </c>
      <c r="C597" s="33" t="s">
        <v>13155</v>
      </c>
      <c r="D597" s="33" t="s">
        <v>14355</v>
      </c>
      <c r="E597" s="33" t="s">
        <v>12454</v>
      </c>
      <c r="F597" s="35" t="s">
        <v>422</v>
      </c>
      <c r="G597" s="36" t="s">
        <v>13129</v>
      </c>
      <c r="H597" s="117">
        <v>3</v>
      </c>
      <c r="I597" s="36" t="s">
        <v>12551</v>
      </c>
      <c r="J597" s="36" t="s">
        <v>12551</v>
      </c>
      <c r="K597" s="36" t="s">
        <v>12346</v>
      </c>
      <c r="L597" s="33" t="e">
        <v>#N/A</v>
      </c>
      <c r="M597" s="174">
        <v>0.40080160320639102</v>
      </c>
      <c r="N597" s="174">
        <v>3.0864197530864335</v>
      </c>
      <c r="O597" s="174">
        <v>1.8263066272381945</v>
      </c>
      <c r="P597" s="174">
        <v>-1.3407523321290582</v>
      </c>
      <c r="Q597" s="175">
        <v>5.0882658359295396</v>
      </c>
      <c r="R597" s="175">
        <v>-1.0288065843622185</v>
      </c>
      <c r="S597" s="33">
        <v>1.5624999999998224</v>
      </c>
      <c r="T597" s="33">
        <v>-5.1599587203301711</v>
      </c>
      <c r="U597" s="33">
        <v>-15.143120960295487</v>
      </c>
      <c r="V597" s="32">
        <v>4.4945180779194764</v>
      </c>
      <c r="W597" s="32">
        <v>5.5513514063478695</v>
      </c>
      <c r="X597" s="33">
        <v>0.2180695</v>
      </c>
      <c r="Y597" s="33">
        <v>-0.23539740000000001</v>
      </c>
      <c r="Z597" s="141" t="s">
        <v>13164</v>
      </c>
      <c r="AA597" s="33">
        <v>126399.07541881999</v>
      </c>
      <c r="AB597" s="33" t="s">
        <v>12447</v>
      </c>
      <c r="AC597" s="33" t="s">
        <v>13169</v>
      </c>
      <c r="AD597" s="126" t="s">
        <v>8237</v>
      </c>
      <c r="AE597" s="126" t="s">
        <v>13170</v>
      </c>
      <c r="AF597" s="126" t="s">
        <v>14356</v>
      </c>
      <c r="AG597" s="33" t="s">
        <v>13172</v>
      </c>
      <c r="AH597" s="33" t="s">
        <v>13172</v>
      </c>
    </row>
    <row r="598" spans="1:34" s="133" customFormat="1" ht="28.5">
      <c r="A598" s="40" t="s">
        <v>13050</v>
      </c>
      <c r="B598" s="39" t="s">
        <v>14357</v>
      </c>
      <c r="C598" s="39" t="s">
        <v>13156</v>
      </c>
      <c r="D598" s="40" t="s">
        <v>14358</v>
      </c>
      <c r="E598" s="40" t="s">
        <v>12456</v>
      </c>
      <c r="F598" s="41" t="s">
        <v>422</v>
      </c>
      <c r="G598" s="40" t="s">
        <v>13129</v>
      </c>
      <c r="H598" s="42">
        <v>3</v>
      </c>
      <c r="I598" s="40" t="s">
        <v>12551</v>
      </c>
      <c r="J598" s="40" t="s">
        <v>12551</v>
      </c>
      <c r="K598" s="42" t="s">
        <v>12346</v>
      </c>
      <c r="L598" s="40">
        <v>6.786567061694701E-2</v>
      </c>
      <c r="M598" s="40">
        <v>0.44062111801241866</v>
      </c>
      <c r="N598" s="40">
        <v>4.2113526646088362</v>
      </c>
      <c r="O598" s="40">
        <v>4.7404881325750159</v>
      </c>
      <c r="P598" s="40">
        <v>1.2054417075159085</v>
      </c>
      <c r="Q598" s="153">
        <v>6.9952049021974938</v>
      </c>
      <c r="R598" s="153">
        <v>2.9172035281469277</v>
      </c>
      <c r="S598" s="40">
        <v>5.9544728401119906</v>
      </c>
      <c r="T598" s="40">
        <v>-4.2346784432524709</v>
      </c>
      <c r="U598" s="40">
        <v>-13.507917143192461</v>
      </c>
      <c r="V598" s="40">
        <v>4.5071988807334815</v>
      </c>
      <c r="W598" s="40">
        <v>5.6162946549446655</v>
      </c>
      <c r="X598" s="40">
        <v>0.3538249</v>
      </c>
      <c r="Y598" s="40">
        <v>-0.136375</v>
      </c>
      <c r="Z598" s="142" t="s">
        <v>13165</v>
      </c>
      <c r="AA598" s="40">
        <v>126399.07541881999</v>
      </c>
      <c r="AB598" s="40" t="s">
        <v>12447</v>
      </c>
      <c r="AC598" s="40" t="s">
        <v>13169</v>
      </c>
      <c r="AD598" s="42" t="s">
        <v>8237</v>
      </c>
      <c r="AE598" s="42" t="s">
        <v>13170</v>
      </c>
      <c r="AF598" s="42" t="s">
        <v>13527</v>
      </c>
      <c r="AG598" s="42" t="s">
        <v>13172</v>
      </c>
      <c r="AH598" s="42" t="s">
        <v>13172</v>
      </c>
    </row>
    <row r="599" spans="1:34" s="133" customFormat="1" ht="28.5">
      <c r="A599" s="33" t="s">
        <v>13050</v>
      </c>
      <c r="B599" s="32" t="s">
        <v>14359</v>
      </c>
      <c r="C599" s="33" t="s">
        <v>13005</v>
      </c>
      <c r="D599" s="33" t="s">
        <v>14360</v>
      </c>
      <c r="E599" s="33" t="s">
        <v>12447</v>
      </c>
      <c r="F599" s="35" t="s">
        <v>422</v>
      </c>
      <c r="G599" s="36" t="s">
        <v>13136</v>
      </c>
      <c r="H599" s="117">
        <v>3</v>
      </c>
      <c r="I599" s="36" t="s">
        <v>12551</v>
      </c>
      <c r="J599" s="36" t="s">
        <v>12551</v>
      </c>
      <c r="K599" s="36" t="s">
        <v>12346</v>
      </c>
      <c r="L599" s="33" t="e">
        <v>#N/A</v>
      </c>
      <c r="M599" s="174">
        <v>0.41710114702819823</v>
      </c>
      <c r="N599" s="174">
        <v>5.9017595307916615</v>
      </c>
      <c r="O599" s="174">
        <v>4.5594002457636451</v>
      </c>
      <c r="P599" s="174">
        <v>-0.43028503359737735</v>
      </c>
      <c r="Q599" s="175">
        <v>8.2458770614688213</v>
      </c>
      <c r="R599" s="175">
        <v>2.3023791250958991</v>
      </c>
      <c r="S599" s="33">
        <v>4.9338146811070294</v>
      </c>
      <c r="T599" s="33">
        <v>-6.3946645743429116</v>
      </c>
      <c r="U599" s="33">
        <v>-21.157684630738483</v>
      </c>
      <c r="V599" s="32">
        <v>5.846754937763456</v>
      </c>
      <c r="W599" s="32">
        <v>6.7457764262456017</v>
      </c>
      <c r="X599" s="33">
        <v>-9.6828040000000004E-2</v>
      </c>
      <c r="Y599" s="33">
        <v>-0.54615270000000005</v>
      </c>
      <c r="Z599" s="141">
        <v>38807</v>
      </c>
      <c r="AA599" s="33">
        <v>4300.2214683599996</v>
      </c>
      <c r="AB599" s="33" t="s">
        <v>12447</v>
      </c>
      <c r="AC599" s="33" t="s">
        <v>13169</v>
      </c>
      <c r="AD599" s="126" t="s">
        <v>8237</v>
      </c>
      <c r="AE599" s="126" t="s">
        <v>13170</v>
      </c>
      <c r="AF599" s="126" t="s">
        <v>13175</v>
      </c>
      <c r="AG599" s="33" t="s">
        <v>13172</v>
      </c>
      <c r="AH599" s="33" t="s">
        <v>13172</v>
      </c>
    </row>
    <row r="600" spans="1:34" s="133" customFormat="1">
      <c r="A600" s="40" t="s">
        <v>13050</v>
      </c>
      <c r="B600" s="39" t="s">
        <v>14361</v>
      </c>
      <c r="C600" s="39" t="s">
        <v>13006</v>
      </c>
      <c r="D600" s="40" t="s">
        <v>14362</v>
      </c>
      <c r="E600" s="40" t="s">
        <v>12447</v>
      </c>
      <c r="F600" s="41" t="s">
        <v>422</v>
      </c>
      <c r="G600" s="40" t="s">
        <v>13136</v>
      </c>
      <c r="H600" s="42">
        <v>3</v>
      </c>
      <c r="I600" s="40" t="s">
        <v>12551</v>
      </c>
      <c r="J600" s="40" t="s">
        <v>12551</v>
      </c>
      <c r="K600" s="42" t="s">
        <v>12346</v>
      </c>
      <c r="L600" s="40">
        <v>3.0475862393166658E-2</v>
      </c>
      <c r="M600" s="40">
        <v>0.4222972972973249</v>
      </c>
      <c r="N600" s="40">
        <v>5.9459116004331625</v>
      </c>
      <c r="O600" s="40">
        <v>4.5668817934913397</v>
      </c>
      <c r="P600" s="40">
        <v>-0.43344784605060527</v>
      </c>
      <c r="Q600" s="153">
        <v>8.2497011800073174</v>
      </c>
      <c r="R600" s="153">
        <v>2.3000030242741554</v>
      </c>
      <c r="S600" s="40">
        <v>4.8838365106701476</v>
      </c>
      <c r="T600" s="40">
        <v>-6.4519095615559579</v>
      </c>
      <c r="U600" s="40">
        <v>-21.199973502827962</v>
      </c>
      <c r="V600" s="40">
        <v>5.8538662685123057</v>
      </c>
      <c r="W600" s="40">
        <v>6.7632450682609955</v>
      </c>
      <c r="X600" s="40">
        <v>-9.6302789999999999E-2</v>
      </c>
      <c r="Y600" s="40">
        <v>-0.54515630000000004</v>
      </c>
      <c r="Z600" s="142">
        <v>38635</v>
      </c>
      <c r="AA600" s="40">
        <v>4300.2214683599996</v>
      </c>
      <c r="AB600" s="40" t="s">
        <v>12447</v>
      </c>
      <c r="AC600" s="40" t="s">
        <v>13169</v>
      </c>
      <c r="AD600" s="42" t="s">
        <v>8237</v>
      </c>
      <c r="AE600" s="42" t="s">
        <v>13170</v>
      </c>
      <c r="AF600" s="42" t="s">
        <v>13175</v>
      </c>
      <c r="AG600" s="42" t="s">
        <v>13172</v>
      </c>
      <c r="AH600" s="42" t="s">
        <v>13172</v>
      </c>
    </row>
    <row r="601" spans="1:34" s="133" customFormat="1" ht="28.5">
      <c r="A601" s="33" t="s">
        <v>13050</v>
      </c>
      <c r="B601" s="32" t="s">
        <v>14363</v>
      </c>
      <c r="C601" s="33" t="s">
        <v>13007</v>
      </c>
      <c r="D601" s="33" t="s">
        <v>14364</v>
      </c>
      <c r="E601" s="33" t="s">
        <v>12447</v>
      </c>
      <c r="F601" s="35" t="s">
        <v>422</v>
      </c>
      <c r="G601" s="36" t="s">
        <v>12432</v>
      </c>
      <c r="H601" s="117">
        <v>4</v>
      </c>
      <c r="I601" s="36" t="s">
        <v>12346</v>
      </c>
      <c r="J601" s="36" t="s">
        <v>12346</v>
      </c>
      <c r="K601" s="36" t="s">
        <v>12346</v>
      </c>
      <c r="L601" s="33" t="e">
        <v>#N/A</v>
      </c>
      <c r="M601" s="174">
        <v>0.25043826696717897</v>
      </c>
      <c r="N601" s="174">
        <v>5.9835848557058036</v>
      </c>
      <c r="O601" s="174">
        <v>7.887483943145801</v>
      </c>
      <c r="P601" s="174">
        <v>2.8500518759613236</v>
      </c>
      <c r="Q601" s="175">
        <v>7.6756756756756639</v>
      </c>
      <c r="R601" s="175">
        <v>7.6990376202978217</v>
      </c>
      <c r="S601" s="33">
        <v>11.265332472563049</v>
      </c>
      <c r="T601" s="33">
        <v>-3.7705788635156057</v>
      </c>
      <c r="U601" s="33">
        <v>-16.371308016877595</v>
      </c>
      <c r="V601" s="32">
        <v>4.2161383524691809</v>
      </c>
      <c r="W601" s="32">
        <v>6.9842841547223493</v>
      </c>
      <c r="X601" s="33">
        <v>0.65417329999999996</v>
      </c>
      <c r="Y601" s="33">
        <v>-4.9797420000000002E-2</v>
      </c>
      <c r="Z601" s="141">
        <v>38807</v>
      </c>
      <c r="AA601" s="33">
        <v>1645.6694452300001</v>
      </c>
      <c r="AB601" s="33" t="s">
        <v>12447</v>
      </c>
      <c r="AC601" s="33" t="s">
        <v>13169</v>
      </c>
      <c r="AD601" s="126" t="s">
        <v>8237</v>
      </c>
      <c r="AE601" s="126" t="s">
        <v>13170</v>
      </c>
      <c r="AF601" s="126" t="s">
        <v>13175</v>
      </c>
      <c r="AG601" s="33" t="s">
        <v>13172</v>
      </c>
      <c r="AH601" s="33" t="s">
        <v>13172</v>
      </c>
    </row>
    <row r="602" spans="1:34" s="133" customFormat="1" ht="42.75">
      <c r="A602" s="40" t="s">
        <v>13049</v>
      </c>
      <c r="B602" s="39" t="s">
        <v>14365</v>
      </c>
      <c r="C602" s="39" t="s">
        <v>13008</v>
      </c>
      <c r="D602" s="40" t="s">
        <v>14366</v>
      </c>
      <c r="E602" s="40" t="s">
        <v>12447</v>
      </c>
      <c r="F602" s="41" t="s">
        <v>717</v>
      </c>
      <c r="G602" s="40" t="s">
        <v>89</v>
      </c>
      <c r="H602" s="42">
        <v>1</v>
      </c>
      <c r="I602" s="40" t="s">
        <v>12346</v>
      </c>
      <c r="J602" s="40" t="s">
        <v>12346</v>
      </c>
      <c r="K602" s="42" t="s">
        <v>12551</v>
      </c>
      <c r="L602" s="40" t="e">
        <v>#N/A</v>
      </c>
      <c r="M602" s="40">
        <v>0.26517749975254468</v>
      </c>
      <c r="N602" s="40">
        <v>3.710294806007397</v>
      </c>
      <c r="O602" s="40">
        <v>4.5055105765159364</v>
      </c>
      <c r="P602" s="40">
        <v>3.5647527021057446</v>
      </c>
      <c r="Q602" s="153">
        <v>3.9910397245400686</v>
      </c>
      <c r="R602" s="153">
        <v>5.0032596046258648</v>
      </c>
      <c r="S602" s="40">
        <v>4.979422455276139</v>
      </c>
      <c r="T602" s="40">
        <v>0</v>
      </c>
      <c r="U602" s="40">
        <v>0</v>
      </c>
      <c r="V602" s="40">
        <v>0.2122467222821475</v>
      </c>
      <c r="W602" s="40">
        <v>0.49792042624034871</v>
      </c>
      <c r="X602" s="40">
        <v>-0.70544969999999996</v>
      </c>
      <c r="Y602" s="40">
        <v>0.1132862</v>
      </c>
      <c r="Z602" s="142">
        <v>44399</v>
      </c>
      <c r="AA602" s="40">
        <v>5939.1298330899999</v>
      </c>
      <c r="AB602" s="40" t="s">
        <v>12447</v>
      </c>
      <c r="AC602" s="40" t="s">
        <v>13169</v>
      </c>
      <c r="AD602" s="42" t="s">
        <v>8237</v>
      </c>
      <c r="AE602" s="42" t="s">
        <v>13170</v>
      </c>
      <c r="AF602" s="42" t="s">
        <v>13961</v>
      </c>
      <c r="AG602" s="42" t="s">
        <v>13391</v>
      </c>
      <c r="AH602" s="42" t="s">
        <v>13391</v>
      </c>
    </row>
    <row r="603" spans="1:34" s="133" customFormat="1" ht="42.75">
      <c r="A603" s="33" t="s">
        <v>13012</v>
      </c>
      <c r="B603" s="32" t="s">
        <v>14367</v>
      </c>
      <c r="C603" s="33" t="s">
        <v>13010</v>
      </c>
      <c r="D603" s="33" t="s">
        <v>14368</v>
      </c>
      <c r="E603" s="33" t="s">
        <v>12447</v>
      </c>
      <c r="F603" s="35" t="s">
        <v>717</v>
      </c>
      <c r="G603" s="36" t="s">
        <v>89</v>
      </c>
      <c r="H603" s="117">
        <v>1</v>
      </c>
      <c r="I603" s="36" t="s">
        <v>12346</v>
      </c>
      <c r="J603" s="36" t="s">
        <v>12346</v>
      </c>
      <c r="K603" s="36" t="s">
        <v>12551</v>
      </c>
      <c r="L603" s="33" t="e">
        <v>#N/A</v>
      </c>
      <c r="M603" s="174">
        <v>0.29218346721606725</v>
      </c>
      <c r="N603" s="174">
        <v>4.0275957691787934</v>
      </c>
      <c r="O603" s="174">
        <v>4.7547336653138261</v>
      </c>
      <c r="P603" s="174">
        <v>3.6729245124647036</v>
      </c>
      <c r="Q603" s="175">
        <v>4.253706340196195</v>
      </c>
      <c r="R603" s="175">
        <v>5.2527354718415076</v>
      </c>
      <c r="S603" s="33">
        <v>5.1913175321460114</v>
      </c>
      <c r="T603" s="33">
        <v>0</v>
      </c>
      <c r="U603" s="33">
        <v>0</v>
      </c>
      <c r="V603" s="32">
        <v>0.1992798265445779</v>
      </c>
      <c r="W603" s="32">
        <v>0.53503696151023705</v>
      </c>
      <c r="X603" s="33">
        <v>0.52655629999999998</v>
      </c>
      <c r="Y603" s="33">
        <v>0.28015200000000001</v>
      </c>
      <c r="Z603" s="141">
        <v>43990</v>
      </c>
      <c r="AA603" s="33">
        <v>4173.5502569999999</v>
      </c>
      <c r="AB603" s="33" t="s">
        <v>12447</v>
      </c>
      <c r="AC603" s="33" t="s">
        <v>13169</v>
      </c>
      <c r="AD603" s="126" t="s">
        <v>8237</v>
      </c>
      <c r="AE603" s="126" t="s">
        <v>13170</v>
      </c>
      <c r="AF603" s="126" t="s">
        <v>13175</v>
      </c>
      <c r="AG603" s="33" t="s">
        <v>13405</v>
      </c>
      <c r="AH603" s="33" t="s">
        <v>13405</v>
      </c>
    </row>
    <row r="604" spans="1:34" s="133" customFormat="1" ht="42.75">
      <c r="A604" s="40" t="s">
        <v>13012</v>
      </c>
      <c r="B604" s="39" t="s">
        <v>14369</v>
      </c>
      <c r="C604" s="39" t="s">
        <v>13011</v>
      </c>
      <c r="D604" s="40" t="s">
        <v>14368</v>
      </c>
      <c r="E604" s="40" t="s">
        <v>12447</v>
      </c>
      <c r="F604" s="41" t="s">
        <v>717</v>
      </c>
      <c r="G604" s="40" t="s">
        <v>89</v>
      </c>
      <c r="H604" s="42">
        <v>1</v>
      </c>
      <c r="I604" s="40" t="s">
        <v>12346</v>
      </c>
      <c r="J604" s="40" t="s">
        <v>12346</v>
      </c>
      <c r="K604" s="42" t="s">
        <v>12551</v>
      </c>
      <c r="L604" s="40" t="e">
        <v>#N/A</v>
      </c>
      <c r="M604" s="40">
        <v>0.26827070722450497</v>
      </c>
      <c r="N604" s="40">
        <v>3.7168562884991818</v>
      </c>
      <c r="O604" s="40">
        <v>4.4414925493100998</v>
      </c>
      <c r="P604" s="40">
        <v>3.4112944508598142</v>
      </c>
      <c r="Q604" s="153">
        <v>3.9431249616541875</v>
      </c>
      <c r="R604" s="153">
        <v>4.9392141234533282</v>
      </c>
      <c r="S604" s="40">
        <v>4.8496977506065742</v>
      </c>
      <c r="T604" s="40">
        <v>0</v>
      </c>
      <c r="U604" s="40">
        <v>0</v>
      </c>
      <c r="V604" s="40">
        <v>0.19759342991636059</v>
      </c>
      <c r="W604" s="40">
        <v>0.51148757445768889</v>
      </c>
      <c r="X604" s="40">
        <v>-1.1108150000000001</v>
      </c>
      <c r="Y604" s="40">
        <v>-0.2014319</v>
      </c>
      <c r="Z604" s="142">
        <v>44055</v>
      </c>
      <c r="AA604" s="40">
        <v>4173.5502569999999</v>
      </c>
      <c r="AB604" s="40" t="s">
        <v>12447</v>
      </c>
      <c r="AC604" s="40" t="s">
        <v>13169</v>
      </c>
      <c r="AD604" s="42" t="s">
        <v>8237</v>
      </c>
      <c r="AE604" s="42" t="s">
        <v>13170</v>
      </c>
      <c r="AF604" s="42" t="s">
        <v>13175</v>
      </c>
      <c r="AG604" s="42" t="s">
        <v>13405</v>
      </c>
      <c r="AH604" s="42" t="s">
        <v>13405</v>
      </c>
    </row>
    <row r="605" spans="1:34" s="133" customFormat="1" ht="42.75">
      <c r="A605" s="33" t="s">
        <v>13012</v>
      </c>
      <c r="B605" s="32" t="s">
        <v>14370</v>
      </c>
      <c r="C605" s="33" t="s">
        <v>13013</v>
      </c>
      <c r="D605" s="33" t="s">
        <v>14371</v>
      </c>
      <c r="E605" s="33" t="s">
        <v>12447</v>
      </c>
      <c r="F605" s="35" t="s">
        <v>422</v>
      </c>
      <c r="G605" s="36" t="s">
        <v>13131</v>
      </c>
      <c r="H605" s="117">
        <v>3</v>
      </c>
      <c r="I605" s="36" t="s">
        <v>12346</v>
      </c>
      <c r="J605" s="36" t="s">
        <v>12346</v>
      </c>
      <c r="K605" s="36" t="s">
        <v>12551</v>
      </c>
      <c r="L605" s="33" t="e">
        <v>#N/A</v>
      </c>
      <c r="M605" s="151">
        <v>0.46766357915224432</v>
      </c>
      <c r="N605" s="151">
        <v>5.9199999999997033</v>
      </c>
      <c r="O605" s="151">
        <v>5.4046930104911128</v>
      </c>
      <c r="P605" s="151">
        <v>-1.2013106606789781</v>
      </c>
      <c r="Q605" s="152">
        <v>8.1541218637994675</v>
      </c>
      <c r="R605" s="152">
        <v>6.2857142857140724</v>
      </c>
      <c r="S605" s="33">
        <v>2.2395326192791831</v>
      </c>
      <c r="T605" s="33">
        <v>-6.1904761904762466</v>
      </c>
      <c r="U605" s="33">
        <v>-30.038022813688215</v>
      </c>
      <c r="V605" s="32">
        <v>4.3469715330093095</v>
      </c>
      <c r="W605" s="32">
        <v>7.5344989900539279</v>
      </c>
      <c r="X605" s="33">
        <v>1.679864E-2</v>
      </c>
      <c r="Y605" s="33">
        <v>-0.57607439999999999</v>
      </c>
      <c r="Z605" s="141">
        <v>43420</v>
      </c>
      <c r="AA605" s="33">
        <v>918.64</v>
      </c>
      <c r="AB605" s="33" t="s">
        <v>12447</v>
      </c>
      <c r="AC605" s="33" t="s">
        <v>13169</v>
      </c>
      <c r="AD605" s="126" t="s">
        <v>8237</v>
      </c>
      <c r="AE605" s="126" t="s">
        <v>13170</v>
      </c>
      <c r="AF605" s="126" t="s">
        <v>13181</v>
      </c>
      <c r="AG605" s="33" t="s">
        <v>13172</v>
      </c>
      <c r="AH605" s="33" t="s">
        <v>13172</v>
      </c>
    </row>
    <row r="606" spans="1:34" s="133" customFormat="1" ht="28.5">
      <c r="A606" s="40" t="s">
        <v>13012</v>
      </c>
      <c r="B606" s="39" t="s">
        <v>14372</v>
      </c>
      <c r="C606" s="39" t="s">
        <v>13014</v>
      </c>
      <c r="D606" s="40" t="s">
        <v>14371</v>
      </c>
      <c r="E606" s="40" t="s">
        <v>12447</v>
      </c>
      <c r="F606" s="41" t="s">
        <v>422</v>
      </c>
      <c r="G606" s="40" t="s">
        <v>13131</v>
      </c>
      <c r="H606" s="42">
        <v>3</v>
      </c>
      <c r="I606" s="40" t="s">
        <v>12346</v>
      </c>
      <c r="J606" s="40" t="s">
        <v>12346</v>
      </c>
      <c r="K606" s="42" t="s">
        <v>12551</v>
      </c>
      <c r="L606" s="40">
        <v>5.4196655637341024E-2</v>
      </c>
      <c r="M606" s="40">
        <v>0.46877272295779981</v>
      </c>
      <c r="N606" s="40">
        <v>5.939282259677503</v>
      </c>
      <c r="O606" s="40">
        <v>5.43174808864888</v>
      </c>
      <c r="P606" s="40">
        <v>-1.1948825179636469</v>
      </c>
      <c r="Q606" s="153">
        <v>8.2035532520323251</v>
      </c>
      <c r="R606" s="153">
        <v>6.2376210467689042</v>
      </c>
      <c r="S606" s="40">
        <v>2.2289101700865954</v>
      </c>
      <c r="T606" s="40">
        <v>-6.1605315540407819</v>
      </c>
      <c r="U606" s="40">
        <v>-30.005488148765657</v>
      </c>
      <c r="V606" s="40">
        <v>4.2934285516806199</v>
      </c>
      <c r="W606" s="40">
        <v>7.4965079795969363</v>
      </c>
      <c r="X606" s="40">
        <v>1.9091319999999998E-2</v>
      </c>
      <c r="Y606" s="40">
        <v>-0.57807269999999999</v>
      </c>
      <c r="Z606" s="142">
        <v>43628</v>
      </c>
      <c r="AA606" s="40">
        <v>918.64</v>
      </c>
      <c r="AB606" s="40" t="s">
        <v>12447</v>
      </c>
      <c r="AC606" s="40" t="s">
        <v>13169</v>
      </c>
      <c r="AD606" s="42" t="s">
        <v>8237</v>
      </c>
      <c r="AE606" s="42" t="s">
        <v>13170</v>
      </c>
      <c r="AF606" s="42" t="s">
        <v>13175</v>
      </c>
      <c r="AG606" s="42" t="s">
        <v>13172</v>
      </c>
      <c r="AH606" s="42" t="s">
        <v>13172</v>
      </c>
    </row>
    <row r="607" spans="1:34" s="133" customFormat="1" ht="42.75">
      <c r="A607" s="33" t="s">
        <v>13012</v>
      </c>
      <c r="B607" s="32" t="s">
        <v>14373</v>
      </c>
      <c r="C607" s="33" t="s">
        <v>13015</v>
      </c>
      <c r="D607" s="33" t="s">
        <v>14371</v>
      </c>
      <c r="E607" s="33" t="s">
        <v>12448</v>
      </c>
      <c r="F607" s="35" t="s">
        <v>422</v>
      </c>
      <c r="G607" s="36" t="s">
        <v>13131</v>
      </c>
      <c r="H607" s="117">
        <v>3</v>
      </c>
      <c r="I607" s="36" t="s">
        <v>12346</v>
      </c>
      <c r="J607" s="36" t="s">
        <v>12346</v>
      </c>
      <c r="K607" s="36" t="s">
        <v>12551</v>
      </c>
      <c r="L607" s="33" t="e">
        <v>#N/A</v>
      </c>
      <c r="M607" s="174">
        <v>0.34718269778026833</v>
      </c>
      <c r="N607" s="174">
        <v>4.0176991150443264</v>
      </c>
      <c r="O607" s="174">
        <v>4.3460383889349252</v>
      </c>
      <c r="P607" s="174">
        <v>-2.0773717559909644</v>
      </c>
      <c r="Q607" s="175">
        <v>6.9035532994923487</v>
      </c>
      <c r="R607" s="175">
        <v>5.2350427350426276</v>
      </c>
      <c r="S607" s="33">
        <v>1.07991360691162</v>
      </c>
      <c r="T607" s="33">
        <v>-6.3897763578274365</v>
      </c>
      <c r="U607" s="33">
        <v>-30.427493713327781</v>
      </c>
      <c r="V607" s="32">
        <v>4.265713988997164</v>
      </c>
      <c r="W607" s="32">
        <v>7.4806653853739702</v>
      </c>
      <c r="X607" s="33">
        <v>-3.5278839999999999E-2</v>
      </c>
      <c r="Y607" s="33">
        <v>-0.60224599999999995</v>
      </c>
      <c r="Z607" s="141">
        <v>43573</v>
      </c>
      <c r="AA607" s="33">
        <v>918.64</v>
      </c>
      <c r="AB607" s="33" t="s">
        <v>12447</v>
      </c>
      <c r="AC607" s="33" t="s">
        <v>13169</v>
      </c>
      <c r="AD607" s="126" t="s">
        <v>8237</v>
      </c>
      <c r="AE607" s="126" t="s">
        <v>13170</v>
      </c>
      <c r="AF607" s="126" t="s">
        <v>13181</v>
      </c>
      <c r="AG607" s="33" t="s">
        <v>13172</v>
      </c>
      <c r="AH607" s="33" t="s">
        <v>13172</v>
      </c>
    </row>
    <row r="608" spans="1:34" s="133" customFormat="1" ht="42.75">
      <c r="A608" s="40" t="s">
        <v>13012</v>
      </c>
      <c r="B608" s="39" t="s">
        <v>14374</v>
      </c>
      <c r="C608" s="39" t="s">
        <v>13016</v>
      </c>
      <c r="D608" s="40" t="s">
        <v>14371</v>
      </c>
      <c r="E608" s="40" t="s">
        <v>12448</v>
      </c>
      <c r="F608" s="41" t="s">
        <v>422</v>
      </c>
      <c r="G608" s="40" t="s">
        <v>13131</v>
      </c>
      <c r="H608" s="42">
        <v>3</v>
      </c>
      <c r="I608" s="40" t="s">
        <v>12346</v>
      </c>
      <c r="J608" s="40" t="s">
        <v>12346</v>
      </c>
      <c r="K608" s="42" t="s">
        <v>12551</v>
      </c>
      <c r="L608" s="40">
        <v>5.4475794265860175E-2</v>
      </c>
      <c r="M608" s="40">
        <v>0.34722777594808907</v>
      </c>
      <c r="N608" s="40">
        <v>4.088996541442258</v>
      </c>
      <c r="O608" s="40">
        <v>4.2019662814937631</v>
      </c>
      <c r="P608" s="40">
        <v>-2.0919241698976521</v>
      </c>
      <c r="Q608" s="153">
        <v>6.9776618621717468</v>
      </c>
      <c r="R608" s="153">
        <v>5.370446909715354</v>
      </c>
      <c r="S608" s="40">
        <v>0.76635073598601</v>
      </c>
      <c r="T608" s="40">
        <v>-6.5318584238702844</v>
      </c>
      <c r="U608" s="40">
        <v>-30.437310668675533</v>
      </c>
      <c r="V608" s="40">
        <v>4.230521590843221</v>
      </c>
      <c r="W608" s="40">
        <v>7.4833646414691506</v>
      </c>
      <c r="X608" s="40">
        <v>-5.6427390000000001E-2</v>
      </c>
      <c r="Y608" s="40">
        <v>-0.60564850000000003</v>
      </c>
      <c r="Z608" s="142">
        <v>43406</v>
      </c>
      <c r="AA608" s="40">
        <v>918.64</v>
      </c>
      <c r="AB608" s="40" t="s">
        <v>12447</v>
      </c>
      <c r="AC608" s="40" t="s">
        <v>13169</v>
      </c>
      <c r="AD608" s="42" t="s">
        <v>8237</v>
      </c>
      <c r="AE608" s="42" t="s">
        <v>13170</v>
      </c>
      <c r="AF608" s="42" t="s">
        <v>13181</v>
      </c>
      <c r="AG608" s="42" t="s">
        <v>13172</v>
      </c>
      <c r="AH608" s="42" t="s">
        <v>13172</v>
      </c>
    </row>
    <row r="609" spans="1:34" s="133" customFormat="1" ht="28.5">
      <c r="A609" s="33" t="s">
        <v>13012</v>
      </c>
      <c r="B609" s="32" t="s">
        <v>14375</v>
      </c>
      <c r="C609" s="33" t="s">
        <v>13017</v>
      </c>
      <c r="D609" s="33" t="s">
        <v>14371</v>
      </c>
      <c r="E609" s="33" t="s">
        <v>12447</v>
      </c>
      <c r="F609" s="35" t="s">
        <v>422</v>
      </c>
      <c r="G609" s="36" t="s">
        <v>13131</v>
      </c>
      <c r="H609" s="117">
        <v>3</v>
      </c>
      <c r="I609" s="36" t="s">
        <v>12346</v>
      </c>
      <c r="J609" s="36" t="s">
        <v>12346</v>
      </c>
      <c r="K609" s="36" t="s">
        <v>12551</v>
      </c>
      <c r="L609" s="33" t="e">
        <v>#N/A</v>
      </c>
      <c r="M609" s="174">
        <v>0.52385315893190842</v>
      </c>
      <c r="N609" s="174">
        <v>6.680722891566071</v>
      </c>
      <c r="O609" s="174">
        <v>6.0900842208628125</v>
      </c>
      <c r="P609" s="174">
        <v>-0.54518110079109228</v>
      </c>
      <c r="Q609" s="175">
        <v>8.8888888888888786</v>
      </c>
      <c r="R609" s="175">
        <v>6.9457659372026859</v>
      </c>
      <c r="S609" s="33">
        <v>2.8375733855186214</v>
      </c>
      <c r="T609" s="33">
        <v>-6.0114503816794169</v>
      </c>
      <c r="U609" s="33">
        <v>-29.529683885890435</v>
      </c>
      <c r="V609" s="32">
        <v>4.2474340730732631</v>
      </c>
      <c r="W609" s="32">
        <v>7.4968638118680513</v>
      </c>
      <c r="X609" s="33">
        <v>0.1675943</v>
      </c>
      <c r="Y609" s="33">
        <v>-0.49278919999999998</v>
      </c>
      <c r="Z609" s="141">
        <v>43493</v>
      </c>
      <c r="AA609" s="33">
        <v>918.64</v>
      </c>
      <c r="AB609" s="33" t="s">
        <v>12447</v>
      </c>
      <c r="AC609" s="33" t="s">
        <v>13169</v>
      </c>
      <c r="AD609" s="126" t="s">
        <v>8237</v>
      </c>
      <c r="AE609" s="126" t="s">
        <v>13170</v>
      </c>
      <c r="AF609" s="126" t="s">
        <v>13181</v>
      </c>
      <c r="AG609" s="33" t="s">
        <v>13172</v>
      </c>
      <c r="AH609" s="33" t="s">
        <v>13172</v>
      </c>
    </row>
    <row r="610" spans="1:34" s="133" customFormat="1" ht="28.5">
      <c r="A610" s="40" t="s">
        <v>13012</v>
      </c>
      <c r="B610" s="39" t="s">
        <v>14376</v>
      </c>
      <c r="C610" s="39" t="s">
        <v>13018</v>
      </c>
      <c r="D610" s="40" t="s">
        <v>14371</v>
      </c>
      <c r="E610" s="40" t="s">
        <v>12447</v>
      </c>
      <c r="F610" s="41" t="s">
        <v>422</v>
      </c>
      <c r="G610" s="40" t="s">
        <v>13131</v>
      </c>
      <c r="H610" s="42">
        <v>3</v>
      </c>
      <c r="I610" s="40" t="s">
        <v>12346</v>
      </c>
      <c r="J610" s="40" t="s">
        <v>12346</v>
      </c>
      <c r="K610" s="42" t="s">
        <v>12551</v>
      </c>
      <c r="L610" s="40">
        <v>4.9562647849584883E-2</v>
      </c>
      <c r="M610" s="40">
        <v>0.52278723865475385</v>
      </c>
      <c r="N610" s="40">
        <v>5.1891224500810074</v>
      </c>
      <c r="O610" s="40">
        <v>5.7371631935926981</v>
      </c>
      <c r="P610" s="40">
        <v>-3.9361576482693339</v>
      </c>
      <c r="Q610" s="153">
        <v>3.9503298469504511</v>
      </c>
      <c r="R610" s="153">
        <v>0</v>
      </c>
      <c r="S610" s="40">
        <v>0</v>
      </c>
      <c r="T610" s="40">
        <v>-2.2582688365012205</v>
      </c>
      <c r="U610" s="40">
        <v>-29.485997499464688</v>
      </c>
      <c r="V610" s="40">
        <v>3.164269645629795</v>
      </c>
      <c r="W610" s="40">
        <v>8.1765252386723883</v>
      </c>
      <c r="X610" s="40" t="s">
        <v>13363</v>
      </c>
      <c r="Y610" s="40" t="s">
        <v>13363</v>
      </c>
      <c r="Z610" s="142">
        <v>43406</v>
      </c>
      <c r="AA610" s="40">
        <v>918.64</v>
      </c>
      <c r="AB610" s="40" t="s">
        <v>12447</v>
      </c>
      <c r="AC610" s="40" t="s">
        <v>13169</v>
      </c>
      <c r="AD610" s="42" t="s">
        <v>8237</v>
      </c>
      <c r="AE610" s="42" t="s">
        <v>13170</v>
      </c>
      <c r="AF610" s="42" t="s">
        <v>13181</v>
      </c>
      <c r="AG610" s="42" t="s">
        <v>13172</v>
      </c>
      <c r="AH610" s="42" t="s">
        <v>13172</v>
      </c>
    </row>
    <row r="611" spans="1:34" s="133" customFormat="1" ht="42.75">
      <c r="A611" s="33" t="s">
        <v>13012</v>
      </c>
      <c r="B611" s="32" t="s">
        <v>14377</v>
      </c>
      <c r="C611" s="33" t="s">
        <v>13019</v>
      </c>
      <c r="D611" s="33" t="s">
        <v>14371</v>
      </c>
      <c r="E611" s="33" t="s">
        <v>12455</v>
      </c>
      <c r="F611" s="35" t="s">
        <v>422</v>
      </c>
      <c r="G611" s="36" t="s">
        <v>13131</v>
      </c>
      <c r="H611" s="117">
        <v>3</v>
      </c>
      <c r="I611" s="36" t="s">
        <v>12346</v>
      </c>
      <c r="J611" s="36" t="s">
        <v>12346</v>
      </c>
      <c r="K611" s="36" t="s">
        <v>12551</v>
      </c>
      <c r="L611" s="33" t="e">
        <v>#N/A</v>
      </c>
      <c r="M611" s="174">
        <v>0.3082157327211954</v>
      </c>
      <c r="N611" s="174">
        <v>3.9582938388625921</v>
      </c>
      <c r="O611" s="174">
        <v>3.3305509956494062</v>
      </c>
      <c r="P611" s="174">
        <v>-1.9449601477309786</v>
      </c>
      <c r="Q611" s="175">
        <v>6.310679611650305</v>
      </c>
      <c r="R611" s="175">
        <v>3.9393939393941535</v>
      </c>
      <c r="S611" s="33">
        <v>-0.2018163471238732</v>
      </c>
      <c r="T611" s="33">
        <v>-7.1000000000000396</v>
      </c>
      <c r="U611" s="33">
        <v>-28.594377510040225</v>
      </c>
      <c r="V611" s="32">
        <v>4.2891529257438412</v>
      </c>
      <c r="W611" s="32">
        <v>7.3068065188384548</v>
      </c>
      <c r="X611" s="33">
        <v>4.1033680000000003E-2</v>
      </c>
      <c r="Y611" s="33">
        <v>-0.56363830000000004</v>
      </c>
      <c r="Z611" s="141">
        <v>43580</v>
      </c>
      <c r="AA611" s="33">
        <v>918.64</v>
      </c>
      <c r="AB611" s="33" t="s">
        <v>12447</v>
      </c>
      <c r="AC611" s="33" t="s">
        <v>13169</v>
      </c>
      <c r="AD611" s="126" t="s">
        <v>8237</v>
      </c>
      <c r="AE611" s="126" t="s">
        <v>13170</v>
      </c>
      <c r="AF611" s="126" t="s">
        <v>13181</v>
      </c>
      <c r="AG611" s="33" t="s">
        <v>13172</v>
      </c>
      <c r="AH611" s="33" t="s">
        <v>13172</v>
      </c>
    </row>
    <row r="612" spans="1:34" s="133" customFormat="1" ht="42.75">
      <c r="A612" s="40" t="s">
        <v>13053</v>
      </c>
      <c r="B612" s="39" t="s">
        <v>14378</v>
      </c>
      <c r="C612" s="39" t="s">
        <v>13020</v>
      </c>
      <c r="D612" s="40" t="s">
        <v>14379</v>
      </c>
      <c r="E612" s="40" t="s">
        <v>12447</v>
      </c>
      <c r="F612" s="41" t="s">
        <v>422</v>
      </c>
      <c r="G612" s="40" t="s">
        <v>13129</v>
      </c>
      <c r="H612" s="42">
        <v>3</v>
      </c>
      <c r="I612" s="40" t="s">
        <v>12346</v>
      </c>
      <c r="J612" s="40" t="s">
        <v>12346</v>
      </c>
      <c r="K612" s="42" t="s">
        <v>12551</v>
      </c>
      <c r="L612" s="40">
        <v>7.111675243087226E-2</v>
      </c>
      <c r="M612" s="40">
        <v>0.46740774825835274</v>
      </c>
      <c r="N612" s="40">
        <v>5.2548108062545618</v>
      </c>
      <c r="O612" s="40">
        <v>7.0073029800128417</v>
      </c>
      <c r="P612" s="40">
        <v>1.9091508044336125</v>
      </c>
      <c r="Q612" s="153">
        <v>5.7454027666467677</v>
      </c>
      <c r="R612" s="153">
        <v>5.3921916682597493</v>
      </c>
      <c r="S612" s="40">
        <v>10.711589385341247</v>
      </c>
      <c r="T612" s="40">
        <v>-2.376584521977243</v>
      </c>
      <c r="U612" s="40">
        <v>-15.610360981328164</v>
      </c>
      <c r="V612" s="40">
        <v>2.8625994963220278</v>
      </c>
      <c r="W612" s="40">
        <v>4.1416130552988895</v>
      </c>
      <c r="X612" s="40">
        <v>0.75938209999999995</v>
      </c>
      <c r="Y612" s="40">
        <v>-0.36278090000000002</v>
      </c>
      <c r="Z612" s="142">
        <v>42719</v>
      </c>
      <c r="AA612" s="40">
        <v>1168.40077666</v>
      </c>
      <c r="AB612" s="40" t="s">
        <v>12447</v>
      </c>
      <c r="AC612" s="40" t="s">
        <v>13169</v>
      </c>
      <c r="AD612" s="42" t="s">
        <v>8237</v>
      </c>
      <c r="AE612" s="42" t="s">
        <v>13170</v>
      </c>
      <c r="AF612" s="42" t="s">
        <v>13175</v>
      </c>
      <c r="AG612" s="42" t="s">
        <v>13172</v>
      </c>
      <c r="AH612" s="42" t="s">
        <v>13172</v>
      </c>
    </row>
    <row r="613" spans="1:34" s="133" customFormat="1" ht="42.75">
      <c r="A613" s="33" t="s">
        <v>13053</v>
      </c>
      <c r="B613" s="32" t="s">
        <v>14380</v>
      </c>
      <c r="C613" s="33" t="s">
        <v>13021</v>
      </c>
      <c r="D613" s="33" t="s">
        <v>14381</v>
      </c>
      <c r="E613" s="33" t="s">
        <v>12447</v>
      </c>
      <c r="F613" s="35" t="s">
        <v>422</v>
      </c>
      <c r="G613" s="36" t="s">
        <v>13140</v>
      </c>
      <c r="H613" s="117">
        <v>4</v>
      </c>
      <c r="I613" s="36" t="s">
        <v>12346</v>
      </c>
      <c r="J613" s="36" t="s">
        <v>12346</v>
      </c>
      <c r="K613" s="36" t="s">
        <v>12551</v>
      </c>
      <c r="L613" s="33" t="e">
        <v>#N/A</v>
      </c>
      <c r="M613" s="151">
        <v>0</v>
      </c>
      <c r="N613" s="151">
        <v>0</v>
      </c>
      <c r="O613" s="151">
        <v>5.8898183427965822</v>
      </c>
      <c r="P613" s="151">
        <v>-0.63790397288971956</v>
      </c>
      <c r="Q613" s="152">
        <v>0</v>
      </c>
      <c r="R613" s="152">
        <v>7.6869827841113736</v>
      </c>
      <c r="S613" s="33">
        <v>12.947983871307578</v>
      </c>
      <c r="T613" s="33">
        <v>-6.2665284549725424</v>
      </c>
      <c r="U613" s="33">
        <v>-31.779696748845389</v>
      </c>
      <c r="V613" s="32">
        <v>7.2445206868748686</v>
      </c>
      <c r="W613" s="32">
        <v>11.256079699716894</v>
      </c>
      <c r="X613" s="33" t="s">
        <v>13363</v>
      </c>
      <c r="Y613" s="33" t="s">
        <v>13363</v>
      </c>
      <c r="Z613" s="141">
        <v>38352</v>
      </c>
      <c r="AA613" s="33">
        <v>181.7041993</v>
      </c>
      <c r="AB613" s="33" t="s">
        <v>12447</v>
      </c>
      <c r="AC613" s="33" t="s">
        <v>14382</v>
      </c>
      <c r="AD613" s="126" t="s">
        <v>8237</v>
      </c>
      <c r="AE613" s="126" t="s">
        <v>13180</v>
      </c>
      <c r="AF613" s="126" t="s">
        <v>13181</v>
      </c>
      <c r="AG613" s="33" t="s">
        <v>13181</v>
      </c>
      <c r="AH613" s="33" t="s">
        <v>13181</v>
      </c>
    </row>
    <row r="614" spans="1:34" s="133" customFormat="1" ht="42.75">
      <c r="A614" s="40" t="s">
        <v>13053</v>
      </c>
      <c r="B614" s="39" t="s">
        <v>14383</v>
      </c>
      <c r="C614" s="39" t="s">
        <v>13022</v>
      </c>
      <c r="D614" s="40" t="s">
        <v>14384</v>
      </c>
      <c r="E614" s="40" t="s">
        <v>12447</v>
      </c>
      <c r="F614" s="41" t="s">
        <v>117</v>
      </c>
      <c r="G614" s="40" t="s">
        <v>12411</v>
      </c>
      <c r="H614" s="42">
        <v>3</v>
      </c>
      <c r="I614" s="40" t="s">
        <v>12346</v>
      </c>
      <c r="J614" s="40" t="s">
        <v>12346</v>
      </c>
      <c r="K614" s="42" t="s">
        <v>12551</v>
      </c>
      <c r="L614" s="40" t="e">
        <v>#N/A</v>
      </c>
      <c r="M614" s="40">
        <v>8.0868761552679747</v>
      </c>
      <c r="N614" s="40">
        <v>38.582770470435214</v>
      </c>
      <c r="O614" s="40">
        <v>22.567048869409788</v>
      </c>
      <c r="P614" s="40">
        <v>8.2286261399687533</v>
      </c>
      <c r="Q614" s="153">
        <v>20.298652421998664</v>
      </c>
      <c r="R614" s="153">
        <v>18.626460828163506</v>
      </c>
      <c r="S614" s="40">
        <v>25.208888888888815</v>
      </c>
      <c r="T614" s="40">
        <v>-21.426950998185191</v>
      </c>
      <c r="U614" s="40">
        <v>-39.635589209654412</v>
      </c>
      <c r="V614" s="40">
        <v>17.357505925527985</v>
      </c>
      <c r="W614" s="40">
        <v>18.465835178600074</v>
      </c>
      <c r="X614" s="40">
        <v>1.066381</v>
      </c>
      <c r="Y614" s="40">
        <v>0.27377299999999999</v>
      </c>
      <c r="Z614" s="142">
        <v>37708</v>
      </c>
      <c r="AA614" s="40">
        <v>4954.24436246</v>
      </c>
      <c r="AB614" s="40" t="s">
        <v>12447</v>
      </c>
      <c r="AC614" s="40" t="s">
        <v>13169</v>
      </c>
      <c r="AD614" s="42" t="s">
        <v>8237</v>
      </c>
      <c r="AE614" s="42" t="s">
        <v>13170</v>
      </c>
      <c r="AF614" s="42" t="s">
        <v>13175</v>
      </c>
      <c r="AG614" s="42" t="s">
        <v>13172</v>
      </c>
      <c r="AH614" s="42" t="s">
        <v>13172</v>
      </c>
    </row>
    <row r="615" spans="1:34" s="133" customFormat="1" ht="42.75">
      <c r="A615" s="33" t="s">
        <v>13053</v>
      </c>
      <c r="B615" s="32" t="s">
        <v>14385</v>
      </c>
      <c r="C615" s="33" t="s">
        <v>13023</v>
      </c>
      <c r="D615" s="33" t="s">
        <v>14386</v>
      </c>
      <c r="E615" s="33" t="s">
        <v>12447</v>
      </c>
      <c r="F615" s="35" t="s">
        <v>422</v>
      </c>
      <c r="G615" s="36" t="s">
        <v>13135</v>
      </c>
      <c r="H615" s="117">
        <v>4</v>
      </c>
      <c r="I615" s="36" t="s">
        <v>12346</v>
      </c>
      <c r="J615" s="36" t="s">
        <v>12346</v>
      </c>
      <c r="K615" s="36" t="s">
        <v>12551</v>
      </c>
      <c r="L615" s="33">
        <v>8.1595074176462182E-2</v>
      </c>
      <c r="M615" s="151">
        <v>0.27211788208043597</v>
      </c>
      <c r="N615" s="151">
        <v>6.8832185196983309</v>
      </c>
      <c r="O615" s="151">
        <v>9.0682777308891396</v>
      </c>
      <c r="P615" s="151">
        <v>2.7504796345187099</v>
      </c>
      <c r="Q615" s="152">
        <v>8.4786377650486244</v>
      </c>
      <c r="R615" s="152">
        <v>7.7732342523283204</v>
      </c>
      <c r="S615" s="33">
        <v>12.976330169458251</v>
      </c>
      <c r="T615" s="33">
        <v>-4.8235730798267928</v>
      </c>
      <c r="U615" s="33">
        <v>-20.472208605767673</v>
      </c>
      <c r="V615" s="32">
        <v>4.3509060914618889</v>
      </c>
      <c r="W615" s="32">
        <v>6.8304332960497192</v>
      </c>
      <c r="X615" s="33">
        <v>0.93972820000000001</v>
      </c>
      <c r="Y615" s="33">
        <v>-6.5254350000000003E-2</v>
      </c>
      <c r="Z615" s="141">
        <v>42159</v>
      </c>
      <c r="AA615" s="33">
        <v>566.5780255599999</v>
      </c>
      <c r="AB615" s="33" t="s">
        <v>12447</v>
      </c>
      <c r="AC615" s="33" t="s">
        <v>13169</v>
      </c>
      <c r="AD615" s="126" t="s">
        <v>8237</v>
      </c>
      <c r="AE615" s="126" t="s">
        <v>13170</v>
      </c>
      <c r="AF615" s="126" t="s">
        <v>13175</v>
      </c>
      <c r="AG615" s="33" t="s">
        <v>13172</v>
      </c>
      <c r="AH615" s="33" t="s">
        <v>13172</v>
      </c>
    </row>
    <row r="616" spans="1:34" s="133" customFormat="1" ht="42.75">
      <c r="A616" s="40" t="s">
        <v>13053</v>
      </c>
      <c r="B616" s="39" t="s">
        <v>14387</v>
      </c>
      <c r="C616" s="39" t="s">
        <v>13024</v>
      </c>
      <c r="D616" s="40" t="s">
        <v>14388</v>
      </c>
      <c r="E616" s="40" t="s">
        <v>12447</v>
      </c>
      <c r="F616" s="41" t="s">
        <v>117</v>
      </c>
      <c r="G616" s="40" t="s">
        <v>50</v>
      </c>
      <c r="H616" s="42">
        <v>3</v>
      </c>
      <c r="I616" s="40" t="s">
        <v>12346</v>
      </c>
      <c r="J616" s="40" t="s">
        <v>12346</v>
      </c>
      <c r="K616" s="42" t="s">
        <v>12551</v>
      </c>
      <c r="L616" s="40" t="e">
        <v>#N/A</v>
      </c>
      <c r="M616" s="40">
        <v>5.4977846098200889</v>
      </c>
      <c r="N616" s="40">
        <v>20.939152068000322</v>
      </c>
      <c r="O616" s="40">
        <v>23.184267004790946</v>
      </c>
      <c r="P616" s="40">
        <v>10.719471387907365</v>
      </c>
      <c r="Q616" s="153">
        <v>15.819325564607523</v>
      </c>
      <c r="R616" s="153">
        <v>33.997233748270951</v>
      </c>
      <c r="S616" s="40">
        <v>47.45254745254752</v>
      </c>
      <c r="T616" s="40">
        <v>-22.471798931327914</v>
      </c>
      <c r="U616" s="40">
        <v>-38.620863854508812</v>
      </c>
      <c r="V616" s="40">
        <v>17.295417360365072</v>
      </c>
      <c r="W616" s="40">
        <v>19.543463551160674</v>
      </c>
      <c r="X616" s="40">
        <v>1.1928030000000001</v>
      </c>
      <c r="Y616" s="40">
        <v>0.38342949999999998</v>
      </c>
      <c r="Z616" s="142">
        <v>37833</v>
      </c>
      <c r="AA616" s="40">
        <v>2677.7734342499998</v>
      </c>
      <c r="AB616" s="40" t="s">
        <v>12447</v>
      </c>
      <c r="AC616" s="40" t="s">
        <v>13169</v>
      </c>
      <c r="AD616" s="42" t="s">
        <v>8237</v>
      </c>
      <c r="AE616" s="42" t="s">
        <v>13170</v>
      </c>
      <c r="AF616" s="42" t="s">
        <v>13175</v>
      </c>
      <c r="AG616" s="42" t="s">
        <v>13172</v>
      </c>
      <c r="AH616" s="42" t="s">
        <v>13172</v>
      </c>
    </row>
    <row r="617" spans="1:34" s="133" customFormat="1" ht="42.75">
      <c r="A617" s="33" t="s">
        <v>13054</v>
      </c>
      <c r="B617" s="32" t="s">
        <v>14389</v>
      </c>
      <c r="C617" s="33" t="s">
        <v>13025</v>
      </c>
      <c r="D617" s="33" t="s">
        <v>14390</v>
      </c>
      <c r="E617" s="33" t="s">
        <v>12452</v>
      </c>
      <c r="F617" s="35" t="s">
        <v>117</v>
      </c>
      <c r="G617" s="36" t="s">
        <v>12411</v>
      </c>
      <c r="H617" s="117">
        <v>3</v>
      </c>
      <c r="I617" s="36" t="s">
        <v>12346</v>
      </c>
      <c r="J617" s="36" t="s">
        <v>12346</v>
      </c>
      <c r="K617" s="36" t="s">
        <v>12551</v>
      </c>
      <c r="L617" s="33" t="e">
        <v>#N/A</v>
      </c>
      <c r="M617" s="151">
        <v>4.5746388443017816</v>
      </c>
      <c r="N617" s="151">
        <v>13.452329124945607</v>
      </c>
      <c r="O617" s="151">
        <v>10.290020151936542</v>
      </c>
      <c r="P617" s="151">
        <v>6.25256822741449</v>
      </c>
      <c r="Q617" s="152">
        <v>4.2622950819671601</v>
      </c>
      <c r="R617" s="152">
        <v>20.337301587301738</v>
      </c>
      <c r="S617" s="33">
        <v>6.810982048574199</v>
      </c>
      <c r="T617" s="33">
        <v>-21.756021756021703</v>
      </c>
      <c r="U617" s="33">
        <v>-21.756021756021692</v>
      </c>
      <c r="V617" s="32">
        <v>13.330501612219056</v>
      </c>
      <c r="W617" s="32">
        <v>11.975876281733244</v>
      </c>
      <c r="X617" s="33">
        <v>0.35262710000000003</v>
      </c>
      <c r="Y617" s="33">
        <v>0.22136510000000001</v>
      </c>
      <c r="Z617" s="141">
        <v>36948</v>
      </c>
      <c r="AA617" s="33">
        <v>59.477835880000001</v>
      </c>
      <c r="AB617" s="33" t="s">
        <v>12447</v>
      </c>
      <c r="AC617" s="33" t="s">
        <v>13169</v>
      </c>
      <c r="AD617" s="126" t="s">
        <v>8237</v>
      </c>
      <c r="AE617" s="126" t="s">
        <v>13170</v>
      </c>
      <c r="AF617" s="126" t="s">
        <v>13482</v>
      </c>
      <c r="AG617" s="33" t="s">
        <v>13172</v>
      </c>
      <c r="AH617" s="33" t="s">
        <v>13172</v>
      </c>
    </row>
    <row r="618" spans="1:34" s="133" customFormat="1" ht="42.75">
      <c r="A618" s="40" t="s">
        <v>13054</v>
      </c>
      <c r="B618" s="39" t="s">
        <v>14391</v>
      </c>
      <c r="C618" s="39" t="s">
        <v>13026</v>
      </c>
      <c r="D618" s="40" t="s">
        <v>14392</v>
      </c>
      <c r="E618" s="40" t="s">
        <v>12447</v>
      </c>
      <c r="F618" s="41" t="s">
        <v>117</v>
      </c>
      <c r="G618" s="40" t="s">
        <v>12411</v>
      </c>
      <c r="H618" s="42">
        <v>3</v>
      </c>
      <c r="I618" s="40" t="s">
        <v>12346</v>
      </c>
      <c r="J618" s="40" t="s">
        <v>12346</v>
      </c>
      <c r="K618" s="42" t="s">
        <v>12551</v>
      </c>
      <c r="L618" s="40" t="e">
        <v>#N/A</v>
      </c>
      <c r="M618" s="40">
        <v>3.624480095068372</v>
      </c>
      <c r="N618" s="40">
        <v>12.697899838448979</v>
      </c>
      <c r="O618" s="40">
        <v>13.055332209852001</v>
      </c>
      <c r="P618" s="40">
        <v>5.0428653669757573</v>
      </c>
      <c r="Q618" s="153">
        <v>12.639894667544361</v>
      </c>
      <c r="R618" s="153">
        <v>19.247353978831772</v>
      </c>
      <c r="S618" s="40">
        <v>14.121292607348558</v>
      </c>
      <c r="T618" s="40">
        <v>-19.262038774233904</v>
      </c>
      <c r="U618" s="40">
        <v>-24.312590448625137</v>
      </c>
      <c r="V618" s="40">
        <v>13.910515171542425</v>
      </c>
      <c r="W618" s="40">
        <v>14.229999104748034</v>
      </c>
      <c r="X618" s="40">
        <v>0.55291599999999996</v>
      </c>
      <c r="Y618" s="40">
        <v>0.15416750000000001</v>
      </c>
      <c r="Z618" s="142">
        <v>36948</v>
      </c>
      <c r="AA618" s="40">
        <v>59.477835880000001</v>
      </c>
      <c r="AB618" s="40" t="s">
        <v>12447</v>
      </c>
      <c r="AC618" s="40" t="s">
        <v>13169</v>
      </c>
      <c r="AD618" s="42" t="s">
        <v>8237</v>
      </c>
      <c r="AE618" s="42" t="s">
        <v>13170</v>
      </c>
      <c r="AF618" s="42" t="s">
        <v>13175</v>
      </c>
      <c r="AG618" s="42" t="s">
        <v>13172</v>
      </c>
      <c r="AH618" s="42" t="s">
        <v>13172</v>
      </c>
    </row>
    <row r="619" spans="1:34" s="133" customFormat="1" ht="42.75">
      <c r="A619" s="33" t="s">
        <v>13054</v>
      </c>
      <c r="B619" s="32" t="s">
        <v>14393</v>
      </c>
      <c r="C619" s="33" t="s">
        <v>13027</v>
      </c>
      <c r="D619" s="33" t="s">
        <v>14394</v>
      </c>
      <c r="E619" s="33" t="s">
        <v>12453</v>
      </c>
      <c r="F619" s="35" t="s">
        <v>117</v>
      </c>
      <c r="G619" s="36" t="s">
        <v>13100</v>
      </c>
      <c r="H619" s="117">
        <v>5</v>
      </c>
      <c r="I619" s="36" t="s">
        <v>12346</v>
      </c>
      <c r="J619" s="36" t="s">
        <v>12346</v>
      </c>
      <c r="K619" s="36" t="s">
        <v>12551</v>
      </c>
      <c r="L619" s="33">
        <v>5.7017726536877748E-3</v>
      </c>
      <c r="M619" s="174">
        <v>-0.37566125564602038</v>
      </c>
      <c r="N619" s="174">
        <v>40.920155729957955</v>
      </c>
      <c r="O619" s="174">
        <v>13.487118711077684</v>
      </c>
      <c r="P619" s="174">
        <v>11.521060270369521</v>
      </c>
      <c r="Q619" s="175">
        <v>13.960995920265272</v>
      </c>
      <c r="R619" s="175">
        <v>-0.1729229356042028</v>
      </c>
      <c r="S619" s="33">
        <v>-2.504116542554613</v>
      </c>
      <c r="T619" s="33">
        <v>-21.647343020898123</v>
      </c>
      <c r="U619" s="33">
        <v>-21.647343020898202</v>
      </c>
      <c r="V619" s="32">
        <v>14.071646895145667</v>
      </c>
      <c r="W619" s="32">
        <v>15.677118829642922</v>
      </c>
      <c r="X619" s="33">
        <v>0.75247960000000003</v>
      </c>
      <c r="Y619" s="33">
        <v>0.75040430000000002</v>
      </c>
      <c r="Z619" s="141">
        <v>36292</v>
      </c>
      <c r="AA619" s="33">
        <v>296.49600306000002</v>
      </c>
      <c r="AB619" s="33" t="s">
        <v>12447</v>
      </c>
      <c r="AC619" s="33" t="s">
        <v>13169</v>
      </c>
      <c r="AD619" s="126" t="s">
        <v>8237</v>
      </c>
      <c r="AE619" s="126" t="s">
        <v>13170</v>
      </c>
      <c r="AF619" s="126" t="s">
        <v>13193</v>
      </c>
      <c r="AG619" s="33" t="s">
        <v>13172</v>
      </c>
      <c r="AH619" s="33" t="s">
        <v>13172</v>
      </c>
    </row>
    <row r="620" spans="1:34" s="133" customFormat="1" ht="42.75">
      <c r="A620" s="40" t="s">
        <v>13054</v>
      </c>
      <c r="B620" s="39" t="s">
        <v>14395</v>
      </c>
      <c r="C620" s="39" t="s">
        <v>13028</v>
      </c>
      <c r="D620" s="40" t="s">
        <v>14396</v>
      </c>
      <c r="E620" s="40" t="s">
        <v>12447</v>
      </c>
      <c r="F620" s="41" t="s">
        <v>117</v>
      </c>
      <c r="G620" s="40" t="s">
        <v>13100</v>
      </c>
      <c r="H620" s="42">
        <v>5</v>
      </c>
      <c r="I620" s="40" t="s">
        <v>12346</v>
      </c>
      <c r="J620" s="40" t="s">
        <v>12346</v>
      </c>
      <c r="K620" s="42" t="s">
        <v>12551</v>
      </c>
      <c r="L620" s="40">
        <v>5.7550898925986839E-3</v>
      </c>
      <c r="M620" s="40">
        <v>-1.2165843080337857</v>
      </c>
      <c r="N620" s="40">
        <v>44.956242275651668</v>
      </c>
      <c r="O620" s="40">
        <v>16.498671769038431</v>
      </c>
      <c r="P620" s="40">
        <v>10.384718964005479</v>
      </c>
      <c r="Q620" s="153">
        <v>29.542402045057202</v>
      </c>
      <c r="R620" s="153">
        <v>-5.2719830448962774</v>
      </c>
      <c r="S620" s="40">
        <v>2.5210406902409055</v>
      </c>
      <c r="T620" s="40">
        <v>-19.559887910712913</v>
      </c>
      <c r="U620" s="40">
        <v>-23.69267900241362</v>
      </c>
      <c r="V620" s="40">
        <v>14.332372257066528</v>
      </c>
      <c r="W620" s="40">
        <v>17.383328341260466</v>
      </c>
      <c r="X620" s="40">
        <v>0.77295919999999996</v>
      </c>
      <c r="Y620" s="40">
        <v>0.56205249999999995</v>
      </c>
      <c r="Z620" s="142">
        <v>34730</v>
      </c>
      <c r="AA620" s="40">
        <v>296.49600306000002</v>
      </c>
      <c r="AB620" s="40" t="s">
        <v>12447</v>
      </c>
      <c r="AC620" s="40" t="s">
        <v>13169</v>
      </c>
      <c r="AD620" s="42" t="s">
        <v>8237</v>
      </c>
      <c r="AE620" s="42" t="s">
        <v>13170</v>
      </c>
      <c r="AF620" s="42" t="s">
        <v>13175</v>
      </c>
      <c r="AG620" s="42" t="s">
        <v>13172</v>
      </c>
      <c r="AH620" s="42" t="s">
        <v>13172</v>
      </c>
    </row>
    <row r="621" spans="1:34" s="133" customFormat="1" ht="42.75">
      <c r="A621" s="33" t="s">
        <v>13054</v>
      </c>
      <c r="B621" s="32" t="s">
        <v>14397</v>
      </c>
      <c r="C621" s="33" t="s">
        <v>13029</v>
      </c>
      <c r="D621" s="33" t="s">
        <v>14398</v>
      </c>
      <c r="E621" s="33" t="s">
        <v>12447</v>
      </c>
      <c r="F621" s="35" t="s">
        <v>117</v>
      </c>
      <c r="G621" s="36" t="s">
        <v>12413</v>
      </c>
      <c r="H621" s="117">
        <v>4</v>
      </c>
      <c r="I621" s="36" t="s">
        <v>12346</v>
      </c>
      <c r="J621" s="36" t="s">
        <v>12346</v>
      </c>
      <c r="K621" s="36" t="s">
        <v>12551</v>
      </c>
      <c r="L621" s="33">
        <v>1.821787779816959E-2</v>
      </c>
      <c r="M621" s="174">
        <v>4.9169993627317554</v>
      </c>
      <c r="N621" s="174">
        <v>19.086977465173604</v>
      </c>
      <c r="O621" s="174">
        <v>10.719141775326445</v>
      </c>
      <c r="P621" s="174">
        <v>3.4596011383755121</v>
      </c>
      <c r="Q621" s="175">
        <v>14.499514778474376</v>
      </c>
      <c r="R621" s="175">
        <v>9.8954401352196797</v>
      </c>
      <c r="S621" s="33">
        <v>-1.507401809788822</v>
      </c>
      <c r="T621" s="33">
        <v>-22.569737954353407</v>
      </c>
      <c r="U621" s="33">
        <v>-28.70222723288164</v>
      </c>
      <c r="V621" s="32">
        <v>13.896271326250309</v>
      </c>
      <c r="W621" s="32">
        <v>14.850846776545238</v>
      </c>
      <c r="X621" s="33">
        <v>0.28395480000000001</v>
      </c>
      <c r="Y621" s="33">
        <v>9.4202179999999993E-3</v>
      </c>
      <c r="Z621" s="141">
        <v>34360</v>
      </c>
      <c r="AA621" s="33">
        <v>330.98692204999998</v>
      </c>
      <c r="AB621" s="33" t="s">
        <v>12447</v>
      </c>
      <c r="AC621" s="33" t="s">
        <v>13169</v>
      </c>
      <c r="AD621" s="126" t="s">
        <v>8237</v>
      </c>
      <c r="AE621" s="126" t="s">
        <v>13170</v>
      </c>
      <c r="AF621" s="126" t="s">
        <v>13175</v>
      </c>
      <c r="AG621" s="33" t="s">
        <v>13172</v>
      </c>
      <c r="AH621" s="33" t="s">
        <v>13172</v>
      </c>
    </row>
    <row r="622" spans="1:34" s="133" customFormat="1" ht="42.75">
      <c r="A622" s="40" t="s">
        <v>13054</v>
      </c>
      <c r="B622" s="39" t="s">
        <v>14399</v>
      </c>
      <c r="C622" s="39" t="s">
        <v>13030</v>
      </c>
      <c r="D622" s="40" t="s">
        <v>14400</v>
      </c>
      <c r="E622" s="40" t="s">
        <v>12453</v>
      </c>
      <c r="F622" s="41" t="s">
        <v>117</v>
      </c>
      <c r="G622" s="40" t="s">
        <v>58</v>
      </c>
      <c r="H622" s="42">
        <v>5</v>
      </c>
      <c r="I622" s="40" t="s">
        <v>12346</v>
      </c>
      <c r="J622" s="40" t="s">
        <v>12346</v>
      </c>
      <c r="K622" s="42" t="s">
        <v>12551</v>
      </c>
      <c r="L622" s="40">
        <v>4.0244794070316142E-3</v>
      </c>
      <c r="M622" s="40">
        <v>11.348662963441436</v>
      </c>
      <c r="N622" s="40">
        <v>61.640881387716796</v>
      </c>
      <c r="O622" s="40">
        <v>22.239912268270643</v>
      </c>
      <c r="P622" s="40">
        <v>5.4777389723050796</v>
      </c>
      <c r="Q622" s="153">
        <v>21.008927865864479</v>
      </c>
      <c r="R622" s="153">
        <v>17.315150642020871</v>
      </c>
      <c r="S622" s="40">
        <v>-9.1838760921365559</v>
      </c>
      <c r="T622" s="40">
        <v>-19.206055804946775</v>
      </c>
      <c r="U622" s="40">
        <v>-37.899740708729588</v>
      </c>
      <c r="V622" s="40">
        <v>19.120962072276171</v>
      </c>
      <c r="W622" s="40">
        <v>19.557432630296724</v>
      </c>
      <c r="X622" s="40">
        <v>0.93902600000000003</v>
      </c>
      <c r="Y622" s="40">
        <v>0.1575532</v>
      </c>
      <c r="Z622" s="142">
        <v>36204</v>
      </c>
      <c r="AA622" s="40">
        <v>140.00678955000001</v>
      </c>
      <c r="AB622" s="40" t="s">
        <v>12447</v>
      </c>
      <c r="AC622" s="40" t="s">
        <v>13169</v>
      </c>
      <c r="AD622" s="42" t="s">
        <v>8237</v>
      </c>
      <c r="AE622" s="42" t="s">
        <v>13170</v>
      </c>
      <c r="AF622" s="42" t="s">
        <v>13193</v>
      </c>
      <c r="AG622" s="42" t="s">
        <v>13172</v>
      </c>
      <c r="AH622" s="42" t="s">
        <v>13172</v>
      </c>
    </row>
    <row r="623" spans="1:34" s="133" customFormat="1" ht="42.75">
      <c r="A623" s="33" t="s">
        <v>13054</v>
      </c>
      <c r="B623" s="32" t="s">
        <v>14401</v>
      </c>
      <c r="C623" s="33" t="s">
        <v>13031</v>
      </c>
      <c r="D623" s="33" t="s">
        <v>14402</v>
      </c>
      <c r="E623" s="33" t="s">
        <v>12447</v>
      </c>
      <c r="F623" s="35" t="s">
        <v>117</v>
      </c>
      <c r="G623" s="36" t="s">
        <v>58</v>
      </c>
      <c r="H623" s="117">
        <v>5</v>
      </c>
      <c r="I623" s="36" t="s">
        <v>12346</v>
      </c>
      <c r="J623" s="36" t="s">
        <v>12346</v>
      </c>
      <c r="K623" s="36" t="s">
        <v>12551</v>
      </c>
      <c r="L623" s="33">
        <v>3.9437113464224271E-3</v>
      </c>
      <c r="M623" s="174">
        <v>10.385167200088308</v>
      </c>
      <c r="N623" s="174">
        <v>66.201395812562296</v>
      </c>
      <c r="O623" s="174">
        <v>25.466090558223442</v>
      </c>
      <c r="P623" s="174">
        <v>4.3925148688436666</v>
      </c>
      <c r="Q623" s="175">
        <v>37.563246376088834</v>
      </c>
      <c r="R623" s="175">
        <v>11.333663080299349</v>
      </c>
      <c r="S623" s="33">
        <v>-4.4597397699414509</v>
      </c>
      <c r="T623" s="33">
        <v>-18.609324758842416</v>
      </c>
      <c r="U623" s="33">
        <v>-46.11609306834702</v>
      </c>
      <c r="V623" s="32">
        <v>20.75276424175189</v>
      </c>
      <c r="W623" s="32">
        <v>22.163839710859307</v>
      </c>
      <c r="X623" s="33">
        <v>0.90629539999999997</v>
      </c>
      <c r="Y623" s="33">
        <v>5.8731980000000003E-2</v>
      </c>
      <c r="Z623" s="141">
        <v>34360</v>
      </c>
      <c r="AA623" s="33">
        <v>140.00678955000001</v>
      </c>
      <c r="AB623" s="33" t="s">
        <v>12447</v>
      </c>
      <c r="AC623" s="33" t="s">
        <v>13169</v>
      </c>
      <c r="AD623" s="126" t="s">
        <v>8237</v>
      </c>
      <c r="AE623" s="126" t="s">
        <v>13170</v>
      </c>
      <c r="AF623" s="126" t="s">
        <v>13175</v>
      </c>
      <c r="AG623" s="33" t="s">
        <v>13172</v>
      </c>
      <c r="AH623" s="33" t="s">
        <v>13172</v>
      </c>
    </row>
    <row r="624" spans="1:34" s="133" customFormat="1" ht="42.75">
      <c r="A624" s="40" t="s">
        <v>13054</v>
      </c>
      <c r="B624" s="39" t="s">
        <v>14403</v>
      </c>
      <c r="C624" s="39" t="s">
        <v>13032</v>
      </c>
      <c r="D624" s="40" t="s">
        <v>14404</v>
      </c>
      <c r="E624" s="40" t="s">
        <v>12447</v>
      </c>
      <c r="F624" s="41" t="s">
        <v>117</v>
      </c>
      <c r="G624" s="40" t="s">
        <v>13009</v>
      </c>
      <c r="H624" s="42">
        <v>3</v>
      </c>
      <c r="I624" s="40" t="s">
        <v>12346</v>
      </c>
      <c r="J624" s="40" t="s">
        <v>12346</v>
      </c>
      <c r="K624" s="42" t="s">
        <v>12551</v>
      </c>
      <c r="L624" s="40">
        <v>1.1193094500507492E-2</v>
      </c>
      <c r="M624" s="40">
        <v>-1.4061395062623161</v>
      </c>
      <c r="N624" s="40">
        <v>8.532672694361132</v>
      </c>
      <c r="O624" s="40">
        <v>7.3502703638775202</v>
      </c>
      <c r="P624" s="40">
        <v>2.1313705720596987</v>
      </c>
      <c r="Q624" s="153">
        <v>5.0897090498596809</v>
      </c>
      <c r="R624" s="153">
        <v>-0.40262339373827727</v>
      </c>
      <c r="S624" s="40">
        <v>13.206576080867061</v>
      </c>
      <c r="T624" s="40">
        <v>-26.421298931259017</v>
      </c>
      <c r="U624" s="40">
        <v>-26.421298931259031</v>
      </c>
      <c r="V624" s="40">
        <v>17.157807074923863</v>
      </c>
      <c r="W624" s="40">
        <v>19.242327274934041</v>
      </c>
      <c r="X624" s="40">
        <v>0.24708720000000001</v>
      </c>
      <c r="Y624" s="40">
        <v>8.2013020000000006E-2</v>
      </c>
      <c r="Z624" s="142">
        <v>34360</v>
      </c>
      <c r="AA624" s="40">
        <v>57.348031859999999</v>
      </c>
      <c r="AB624" s="40" t="s">
        <v>12447</v>
      </c>
      <c r="AC624" s="40" t="s">
        <v>13169</v>
      </c>
      <c r="AD624" s="42" t="s">
        <v>8237</v>
      </c>
      <c r="AE624" s="42" t="s">
        <v>13170</v>
      </c>
      <c r="AF624" s="42" t="s">
        <v>13175</v>
      </c>
      <c r="AG624" s="42" t="s">
        <v>13172</v>
      </c>
      <c r="AH624" s="42" t="s">
        <v>13172</v>
      </c>
    </row>
    <row r="625" spans="1:34" s="133" customFormat="1" ht="42.75">
      <c r="A625" s="33" t="s">
        <v>13054</v>
      </c>
      <c r="B625" s="32" t="s">
        <v>14405</v>
      </c>
      <c r="C625" s="33" t="s">
        <v>13033</v>
      </c>
      <c r="D625" s="33" t="s">
        <v>14406</v>
      </c>
      <c r="E625" s="33" t="s">
        <v>12453</v>
      </c>
      <c r="F625" s="35" t="s">
        <v>117</v>
      </c>
      <c r="G625" s="36" t="s">
        <v>52</v>
      </c>
      <c r="H625" s="117">
        <v>5</v>
      </c>
      <c r="I625" s="36" t="s">
        <v>12346</v>
      </c>
      <c r="J625" s="36" t="s">
        <v>12346</v>
      </c>
      <c r="K625" s="36" t="s">
        <v>12551</v>
      </c>
      <c r="L625" s="33">
        <v>1.533706225739468E-3</v>
      </c>
      <c r="M625" s="151">
        <v>-0.69190699988853632</v>
      </c>
      <c r="N625" s="151">
        <v>12.127259110793776</v>
      </c>
      <c r="O625" s="151">
        <v>6.8871203546973181</v>
      </c>
      <c r="P625" s="151">
        <v>-6.5315585815052373</v>
      </c>
      <c r="Q625" s="152">
        <v>15.771974533155575</v>
      </c>
      <c r="R625" s="152">
        <v>18.102007582666847</v>
      </c>
      <c r="S625" s="33">
        <v>-22.880245742422101</v>
      </c>
      <c r="T625" s="33">
        <v>-25.969688193841012</v>
      </c>
      <c r="U625" s="33">
        <v>-55.249782632798272</v>
      </c>
      <c r="V625" s="32">
        <v>20.893684470659114</v>
      </c>
      <c r="W625" s="32">
        <v>24.52013152939579</v>
      </c>
      <c r="X625" s="33">
        <v>0.22499269999999999</v>
      </c>
      <c r="Y625" s="33">
        <v>-0.22738130000000001</v>
      </c>
      <c r="Z625" s="141">
        <v>36293</v>
      </c>
      <c r="AA625" s="33">
        <v>1286.5767607600001</v>
      </c>
      <c r="AB625" s="33" t="s">
        <v>12447</v>
      </c>
      <c r="AC625" s="33" t="s">
        <v>13169</v>
      </c>
      <c r="AD625" s="126" t="s">
        <v>8237</v>
      </c>
      <c r="AE625" s="126" t="s">
        <v>13170</v>
      </c>
      <c r="AF625" s="126" t="s">
        <v>13193</v>
      </c>
      <c r="AG625" s="33" t="s">
        <v>13172</v>
      </c>
      <c r="AH625" s="33" t="s">
        <v>13172</v>
      </c>
    </row>
    <row r="626" spans="1:34" s="133" customFormat="1" ht="42.75">
      <c r="A626" s="40" t="s">
        <v>13054</v>
      </c>
      <c r="B626" s="39" t="s">
        <v>14407</v>
      </c>
      <c r="C626" s="39" t="s">
        <v>13034</v>
      </c>
      <c r="D626" s="40" t="s">
        <v>14408</v>
      </c>
      <c r="E626" s="40" t="s">
        <v>12452</v>
      </c>
      <c r="F626" s="41" t="s">
        <v>117</v>
      </c>
      <c r="G626" s="40" t="s">
        <v>52</v>
      </c>
      <c r="H626" s="42">
        <v>5</v>
      </c>
      <c r="I626" s="40" t="s">
        <v>12346</v>
      </c>
      <c r="J626" s="40" t="s">
        <v>12346</v>
      </c>
      <c r="K626" s="42" t="s">
        <v>12551</v>
      </c>
      <c r="L626" s="40">
        <v>1.544238506056513E-3</v>
      </c>
      <c r="M626" s="40">
        <v>-0.65109974740087395</v>
      </c>
      <c r="N626" s="40">
        <v>16.016430964999184</v>
      </c>
      <c r="O626" s="40">
        <v>7.0209328394558623</v>
      </c>
      <c r="P626" s="40">
        <v>-6.4242206715383059</v>
      </c>
      <c r="Q626" s="153">
        <v>21.839375577059595</v>
      </c>
      <c r="R626" s="153">
        <v>13.161340190727833</v>
      </c>
      <c r="S626" s="40">
        <v>-24.039160667288005</v>
      </c>
      <c r="T626" s="40">
        <v>-26.092730137294641</v>
      </c>
      <c r="U626" s="40">
        <v>-55.346591874893811</v>
      </c>
      <c r="V626" s="40">
        <v>20.628621136086984</v>
      </c>
      <c r="W626" s="40">
        <v>24.863502264673073</v>
      </c>
      <c r="X626" s="40">
        <v>0.11732049999999999</v>
      </c>
      <c r="Y626" s="40">
        <v>-0.28010449999999998</v>
      </c>
      <c r="Z626" s="142">
        <v>40168</v>
      </c>
      <c r="AA626" s="40">
        <v>1286.5767607600001</v>
      </c>
      <c r="AB626" s="40" t="s">
        <v>12447</v>
      </c>
      <c r="AC626" s="40" t="s">
        <v>13169</v>
      </c>
      <c r="AD626" s="42" t="s">
        <v>8237</v>
      </c>
      <c r="AE626" s="42" t="s">
        <v>13170</v>
      </c>
      <c r="AF626" s="42" t="s">
        <v>13352</v>
      </c>
      <c r="AG626" s="42" t="s">
        <v>13172</v>
      </c>
      <c r="AH626" s="42" t="s">
        <v>13172</v>
      </c>
    </row>
    <row r="627" spans="1:34" s="133" customFormat="1" ht="42.75">
      <c r="A627" s="33" t="s">
        <v>13054</v>
      </c>
      <c r="B627" s="32" t="s">
        <v>14409</v>
      </c>
      <c r="C627" s="33" t="s">
        <v>13035</v>
      </c>
      <c r="D627" s="33" t="s">
        <v>14410</v>
      </c>
      <c r="E627" s="33" t="s">
        <v>12448</v>
      </c>
      <c r="F627" s="35" t="s">
        <v>117</v>
      </c>
      <c r="G627" s="36" t="s">
        <v>52</v>
      </c>
      <c r="H627" s="117">
        <v>5</v>
      </c>
      <c r="I627" s="36" t="s">
        <v>12346</v>
      </c>
      <c r="J627" s="36" t="s">
        <v>12346</v>
      </c>
      <c r="K627" s="36" t="s">
        <v>12551</v>
      </c>
      <c r="L627" s="33">
        <v>1.5461315328243921E-3</v>
      </c>
      <c r="M627" s="174">
        <v>-1.5932469023048457</v>
      </c>
      <c r="N627" s="174">
        <v>15.195579924016634</v>
      </c>
      <c r="O627" s="174">
        <v>9.7126306864926182</v>
      </c>
      <c r="P627" s="174">
        <v>-7.3148110062550398</v>
      </c>
      <c r="Q627" s="175">
        <v>31.747476581858702</v>
      </c>
      <c r="R627" s="175">
        <v>11.389848919078371</v>
      </c>
      <c r="S627" s="33">
        <v>-18.88931475016291</v>
      </c>
      <c r="T627" s="33">
        <v>-26.649903601137936</v>
      </c>
      <c r="U627" s="33">
        <v>-58.726885364049572</v>
      </c>
      <c r="V627" s="32">
        <v>22.442066380592561</v>
      </c>
      <c r="W627" s="32">
        <v>26.778037649566645</v>
      </c>
      <c r="X627" s="33">
        <v>0.2865143</v>
      </c>
      <c r="Y627" s="33">
        <v>-0.23901829999999999</v>
      </c>
      <c r="Z627" s="141">
        <v>40400</v>
      </c>
      <c r="AA627" s="33">
        <v>1286.5767607600001</v>
      </c>
      <c r="AB627" s="33" t="s">
        <v>12447</v>
      </c>
      <c r="AC627" s="33" t="s">
        <v>13169</v>
      </c>
      <c r="AD627" s="126" t="s">
        <v>8237</v>
      </c>
      <c r="AE627" s="126" t="s">
        <v>13170</v>
      </c>
      <c r="AF627" s="126" t="s">
        <v>13203</v>
      </c>
      <c r="AG627" s="33" t="s">
        <v>13172</v>
      </c>
      <c r="AH627" s="33" t="s">
        <v>13172</v>
      </c>
    </row>
    <row r="628" spans="1:34" s="133" customFormat="1" ht="42.75">
      <c r="A628" s="40" t="s">
        <v>13054</v>
      </c>
      <c r="B628" s="39" t="s">
        <v>14411</v>
      </c>
      <c r="C628" s="39" t="s">
        <v>13036</v>
      </c>
      <c r="D628" s="40" t="s">
        <v>14412</v>
      </c>
      <c r="E628" s="40" t="s">
        <v>12447</v>
      </c>
      <c r="F628" s="41" t="s">
        <v>117</v>
      </c>
      <c r="G628" s="40" t="s">
        <v>52</v>
      </c>
      <c r="H628" s="42">
        <v>5</v>
      </c>
      <c r="I628" s="40" t="s">
        <v>12346</v>
      </c>
      <c r="J628" s="40" t="s">
        <v>12346</v>
      </c>
      <c r="K628" s="42" t="s">
        <v>12551</v>
      </c>
      <c r="L628" s="40">
        <v>1.546869167149189E-3</v>
      </c>
      <c r="M628" s="40">
        <v>-1.5529375531371459</v>
      </c>
      <c r="N628" s="40">
        <v>15.286422775658748</v>
      </c>
      <c r="O628" s="40">
        <v>9.7096682255126474</v>
      </c>
      <c r="P628" s="40">
        <v>-7.4925193380368293</v>
      </c>
      <c r="Q628" s="153">
        <v>31.624397874828357</v>
      </c>
      <c r="R628" s="153">
        <v>12.08752294172184</v>
      </c>
      <c r="S628" s="40">
        <v>-18.870239750124419</v>
      </c>
      <c r="T628" s="40">
        <v>-26.829823961865774</v>
      </c>
      <c r="U628" s="40">
        <v>-59.00376558150505</v>
      </c>
      <c r="V628" s="40">
        <v>22.753026737394109</v>
      </c>
      <c r="W628" s="40">
        <v>27.0857088293541</v>
      </c>
      <c r="X628" s="40">
        <v>0.25071329999999997</v>
      </c>
      <c r="Y628" s="40">
        <v>-0.26591490000000001</v>
      </c>
      <c r="Z628" s="142">
        <v>34360</v>
      </c>
      <c r="AA628" s="40">
        <v>1286.5767607600001</v>
      </c>
      <c r="AB628" s="40" t="s">
        <v>12447</v>
      </c>
      <c r="AC628" s="40" t="s">
        <v>13169</v>
      </c>
      <c r="AD628" s="42" t="s">
        <v>8237</v>
      </c>
      <c r="AE628" s="42" t="s">
        <v>13170</v>
      </c>
      <c r="AF628" s="42" t="s">
        <v>13175</v>
      </c>
      <c r="AG628" s="42" t="s">
        <v>13172</v>
      </c>
      <c r="AH628" s="42" t="s">
        <v>13172</v>
      </c>
    </row>
    <row r="629" spans="1:34" s="133" customFormat="1" ht="57">
      <c r="A629" s="33" t="s">
        <v>13055</v>
      </c>
      <c r="B629" s="32" t="s">
        <v>14413</v>
      </c>
      <c r="C629" s="33" t="s">
        <v>13037</v>
      </c>
      <c r="D629" s="33" t="s">
        <v>14414</v>
      </c>
      <c r="E629" s="33" t="s">
        <v>12452</v>
      </c>
      <c r="F629" s="35" t="s">
        <v>422</v>
      </c>
      <c r="G629" s="36" t="s">
        <v>13135</v>
      </c>
      <c r="H629" s="117">
        <v>4</v>
      </c>
      <c r="I629" s="36" t="s">
        <v>12346</v>
      </c>
      <c r="J629" s="36" t="s">
        <v>12346</v>
      </c>
      <c r="K629" s="36" t="s">
        <v>12551</v>
      </c>
      <c r="L629" s="33">
        <v>7.9194009990736086E-2</v>
      </c>
      <c r="M629" s="151">
        <v>0.69605568445469945</v>
      </c>
      <c r="N629" s="151">
        <v>5.666582696858935</v>
      </c>
      <c r="O629" s="151">
        <v>8.5160941084522648</v>
      </c>
      <c r="P629" s="151">
        <v>1.8300577525763417</v>
      </c>
      <c r="Q629" s="152">
        <v>5.9748027891700639</v>
      </c>
      <c r="R629" s="152">
        <v>8.3254545217572371</v>
      </c>
      <c r="S629" s="33">
        <v>10.331431951319159</v>
      </c>
      <c r="T629" s="33">
        <v>-3.4553709549520861</v>
      </c>
      <c r="U629" s="33">
        <v>-22.074784551148586</v>
      </c>
      <c r="V629" s="32">
        <v>3.7774001303179343</v>
      </c>
      <c r="W629" s="32">
        <v>6.5351973927911606</v>
      </c>
      <c r="X629" s="33">
        <v>0.8462558</v>
      </c>
      <c r="Y629" s="33">
        <v>-0.1839838</v>
      </c>
      <c r="Z629" s="141">
        <v>37782</v>
      </c>
      <c r="AA629" s="33">
        <v>262.82988023000001</v>
      </c>
      <c r="AB629" s="33" t="s">
        <v>12447</v>
      </c>
      <c r="AC629" s="33" t="s">
        <v>13169</v>
      </c>
      <c r="AD629" s="126" t="s">
        <v>8237</v>
      </c>
      <c r="AE629" s="126" t="s">
        <v>13170</v>
      </c>
      <c r="AF629" s="126" t="s">
        <v>13352</v>
      </c>
      <c r="AG629" s="33" t="s">
        <v>13172</v>
      </c>
      <c r="AH629" s="33" t="s">
        <v>13172</v>
      </c>
    </row>
    <row r="630" spans="1:34" s="133" customFormat="1" ht="57">
      <c r="A630" s="40" t="s">
        <v>13055</v>
      </c>
      <c r="B630" s="39" t="s">
        <v>14415</v>
      </c>
      <c r="C630" s="39" t="s">
        <v>13038</v>
      </c>
      <c r="D630" s="40" t="s">
        <v>14416</v>
      </c>
      <c r="E630" s="40" t="s">
        <v>12447</v>
      </c>
      <c r="F630" s="41" t="s">
        <v>422</v>
      </c>
      <c r="G630" s="40" t="s">
        <v>13135</v>
      </c>
      <c r="H630" s="42">
        <v>4</v>
      </c>
      <c r="I630" s="40" t="s">
        <v>12346</v>
      </c>
      <c r="J630" s="40" t="s">
        <v>12346</v>
      </c>
      <c r="K630" s="42" t="s">
        <v>12551</v>
      </c>
      <c r="L630" s="40">
        <v>7.9345158307646657E-2</v>
      </c>
      <c r="M630" s="40">
        <v>0.5486968449931684</v>
      </c>
      <c r="N630" s="40">
        <v>5.5214835369703064</v>
      </c>
      <c r="O630" s="40">
        <v>8.7021242231840379</v>
      </c>
      <c r="P630" s="40">
        <v>2.2079434640014828</v>
      </c>
      <c r="Q630" s="153">
        <v>6.248061022060325</v>
      </c>
      <c r="R630" s="153">
        <v>8.7936713241338449</v>
      </c>
      <c r="S630" s="40">
        <v>11.015430179322871</v>
      </c>
      <c r="T630" s="40">
        <v>-3.5239426043404354</v>
      </c>
      <c r="U630" s="40">
        <v>-21.577202597111842</v>
      </c>
      <c r="V630" s="40">
        <v>3.8368552338625066</v>
      </c>
      <c r="W630" s="40">
        <v>6.5771033854378116</v>
      </c>
      <c r="X630" s="40">
        <v>0.87306240000000002</v>
      </c>
      <c r="Y630" s="40">
        <v>-0.14603089999999999</v>
      </c>
      <c r="Z630" s="142">
        <v>34169</v>
      </c>
      <c r="AA630" s="40">
        <v>262.82988023000001</v>
      </c>
      <c r="AB630" s="40" t="s">
        <v>12447</v>
      </c>
      <c r="AC630" s="40" t="s">
        <v>13169</v>
      </c>
      <c r="AD630" s="42" t="s">
        <v>8237</v>
      </c>
      <c r="AE630" s="42" t="s">
        <v>13170</v>
      </c>
      <c r="AF630" s="42" t="s">
        <v>13175</v>
      </c>
      <c r="AG630" s="42" t="s">
        <v>13172</v>
      </c>
      <c r="AH630" s="42" t="s">
        <v>13172</v>
      </c>
    </row>
    <row r="631" spans="1:34" s="133" customFormat="1" ht="57">
      <c r="A631" s="33" t="s">
        <v>13055</v>
      </c>
      <c r="B631" s="32" t="s">
        <v>14417</v>
      </c>
      <c r="C631" s="33" t="s">
        <v>13039</v>
      </c>
      <c r="D631" s="33" t="s">
        <v>14418</v>
      </c>
      <c r="E631" s="33" t="s">
        <v>12450</v>
      </c>
      <c r="F631" s="35" t="s">
        <v>422</v>
      </c>
      <c r="G631" s="36" t="s">
        <v>13135</v>
      </c>
      <c r="H631" s="117">
        <v>4</v>
      </c>
      <c r="I631" s="36" t="s">
        <v>12346</v>
      </c>
      <c r="J631" s="36" t="s">
        <v>12346</v>
      </c>
      <c r="K631" s="36" t="s">
        <v>12551</v>
      </c>
      <c r="L631" s="33">
        <v>9.583841229110511E-2</v>
      </c>
      <c r="M631" s="151">
        <v>0.70758595786575285</v>
      </c>
      <c r="N631" s="151">
        <v>6.9767528167104187</v>
      </c>
      <c r="O631" s="151">
        <v>8.004252815655466</v>
      </c>
      <c r="P631" s="151">
        <v>3.015166863173091</v>
      </c>
      <c r="Q631" s="152">
        <v>7.0376498586932845</v>
      </c>
      <c r="R631" s="152">
        <v>7.2251226895792664</v>
      </c>
      <c r="S631" s="33">
        <v>10.696351850586417</v>
      </c>
      <c r="T631" s="33">
        <v>-4.0541753180963429</v>
      </c>
      <c r="U631" s="33">
        <v>-15.241751706458029</v>
      </c>
      <c r="V631" s="32">
        <v>3.8396631877714991</v>
      </c>
      <c r="W631" s="32">
        <v>6.3048223482345689</v>
      </c>
      <c r="X631" s="33">
        <v>0.87109389999999998</v>
      </c>
      <c r="Y631" s="33">
        <v>4.3874940000000001E-2</v>
      </c>
      <c r="Z631" s="141">
        <v>43374</v>
      </c>
      <c r="AA631" s="33">
        <v>4907.2919762399997</v>
      </c>
      <c r="AB631" s="33" t="s">
        <v>12447</v>
      </c>
      <c r="AC631" s="33" t="s">
        <v>13169</v>
      </c>
      <c r="AD631" s="126" t="s">
        <v>8237</v>
      </c>
      <c r="AE631" s="126" t="s">
        <v>13170</v>
      </c>
      <c r="AF631" s="126" t="s">
        <v>13541</v>
      </c>
      <c r="AG631" s="33" t="s">
        <v>13172</v>
      </c>
      <c r="AH631" s="33" t="s">
        <v>13172</v>
      </c>
    </row>
    <row r="632" spans="1:34" s="133" customFormat="1" ht="57">
      <c r="A632" s="40" t="s">
        <v>13055</v>
      </c>
      <c r="B632" s="39" t="s">
        <v>14419</v>
      </c>
      <c r="C632" s="39" t="s">
        <v>13040</v>
      </c>
      <c r="D632" s="40" t="s">
        <v>14420</v>
      </c>
      <c r="E632" s="40" t="s">
        <v>12452</v>
      </c>
      <c r="F632" s="41" t="s">
        <v>422</v>
      </c>
      <c r="G632" s="40" t="s">
        <v>13135</v>
      </c>
      <c r="H632" s="42">
        <v>4</v>
      </c>
      <c r="I632" s="40" t="s">
        <v>12346</v>
      </c>
      <c r="J632" s="40" t="s">
        <v>12346</v>
      </c>
      <c r="K632" s="42" t="s">
        <v>12551</v>
      </c>
      <c r="L632" s="40" t="e">
        <v>#N/A</v>
      </c>
      <c r="M632" s="40">
        <v>0.65441930142706717</v>
      </c>
      <c r="N632" s="40">
        <v>7.1602451103837783</v>
      </c>
      <c r="O632" s="40">
        <v>8.8690692387794599</v>
      </c>
      <c r="P632" s="40">
        <v>3.6248342743146589</v>
      </c>
      <c r="Q632" s="153">
        <v>7.490347490347582</v>
      </c>
      <c r="R632" s="153">
        <v>8.7443946188341606</v>
      </c>
      <c r="S632" s="40">
        <v>11.642909166579972</v>
      </c>
      <c r="T632" s="40">
        <v>-3.9494736842105693</v>
      </c>
      <c r="U632" s="40">
        <v>-15.006858710562266</v>
      </c>
      <c r="V632" s="40">
        <v>3.8526850184130677</v>
      </c>
      <c r="W632" s="40">
        <v>6.298491911556507</v>
      </c>
      <c r="X632" s="40">
        <v>0.95445429999999998</v>
      </c>
      <c r="Y632" s="40">
        <v>7.8021359999999998E-2</v>
      </c>
      <c r="Z632" s="142">
        <v>43892</v>
      </c>
      <c r="AA632" s="40">
        <v>4907.2919762399997</v>
      </c>
      <c r="AB632" s="40" t="s">
        <v>12447</v>
      </c>
      <c r="AC632" s="40" t="s">
        <v>13169</v>
      </c>
      <c r="AD632" s="42" t="s">
        <v>8237</v>
      </c>
      <c r="AE632" s="42" t="s">
        <v>13170</v>
      </c>
      <c r="AF632" s="42" t="s">
        <v>13352</v>
      </c>
      <c r="AG632" s="42" t="s">
        <v>13172</v>
      </c>
      <c r="AH632" s="42" t="s">
        <v>13172</v>
      </c>
    </row>
    <row r="633" spans="1:34" s="133" customFormat="1" ht="42.75">
      <c r="A633" s="33" t="s">
        <v>13055</v>
      </c>
      <c r="B633" s="32" t="s">
        <v>14421</v>
      </c>
      <c r="C633" s="33" t="s">
        <v>13041</v>
      </c>
      <c r="D633" s="33" t="s">
        <v>14422</v>
      </c>
      <c r="E633" s="33" t="s">
        <v>12447</v>
      </c>
      <c r="F633" s="35" t="s">
        <v>422</v>
      </c>
      <c r="G633" s="36" t="s">
        <v>13135</v>
      </c>
      <c r="H633" s="117">
        <v>4</v>
      </c>
      <c r="I633" s="36" t="s">
        <v>12346</v>
      </c>
      <c r="J633" s="36" t="s">
        <v>12346</v>
      </c>
      <c r="K633" s="36" t="s">
        <v>12551</v>
      </c>
      <c r="L633" s="33">
        <v>9.5649523773069636E-2</v>
      </c>
      <c r="M633" s="151">
        <v>0.64923971320396401</v>
      </c>
      <c r="N633" s="151">
        <v>7.3617469479238196</v>
      </c>
      <c r="O633" s="151">
        <v>9.1785556148510352</v>
      </c>
      <c r="P633" s="151">
        <v>4.1044147802406838</v>
      </c>
      <c r="Q633" s="152">
        <v>7.7158569812578737</v>
      </c>
      <c r="R633" s="152">
        <v>9.1049323048259634</v>
      </c>
      <c r="S633" s="33">
        <v>12.397789174589512</v>
      </c>
      <c r="T633" s="33">
        <v>-3.9161653641690664</v>
      </c>
      <c r="U633" s="33">
        <v>-14.660345108810979</v>
      </c>
      <c r="V633" s="32">
        <v>3.8769663003192205</v>
      </c>
      <c r="W633" s="32">
        <v>6.297299994994404</v>
      </c>
      <c r="X633" s="33">
        <v>1.0136099999999999</v>
      </c>
      <c r="Y633" s="33">
        <v>0.12871650000000001</v>
      </c>
      <c r="Z633" s="141">
        <v>43374</v>
      </c>
      <c r="AA633" s="33">
        <v>4907.2919762399997</v>
      </c>
      <c r="AB633" s="33" t="s">
        <v>12447</v>
      </c>
      <c r="AC633" s="33" t="s">
        <v>13169</v>
      </c>
      <c r="AD633" s="126" t="s">
        <v>8237</v>
      </c>
      <c r="AE633" s="126" t="s">
        <v>13170</v>
      </c>
      <c r="AF633" s="126" t="s">
        <v>13175</v>
      </c>
      <c r="AG633" s="33" t="s">
        <v>13172</v>
      </c>
      <c r="AH633" s="33" t="s">
        <v>13172</v>
      </c>
    </row>
    <row r="634" spans="1:34" s="133" customFormat="1" ht="57">
      <c r="A634" s="40" t="s">
        <v>13055</v>
      </c>
      <c r="B634" s="39" t="s">
        <v>14423</v>
      </c>
      <c r="C634" s="39" t="s">
        <v>13042</v>
      </c>
      <c r="D634" s="40" t="s">
        <v>14424</v>
      </c>
      <c r="E634" s="40" t="s">
        <v>12452</v>
      </c>
      <c r="F634" s="41" t="s">
        <v>422</v>
      </c>
      <c r="G634" s="40" t="s">
        <v>13146</v>
      </c>
      <c r="H634" s="42">
        <v>4</v>
      </c>
      <c r="I634" s="40" t="s">
        <v>12346</v>
      </c>
      <c r="J634" s="40" t="s">
        <v>12346</v>
      </c>
      <c r="K634" s="42" t="s">
        <v>12551</v>
      </c>
      <c r="L634" s="40">
        <v>8.9653391503171379E-2</v>
      </c>
      <c r="M634" s="40">
        <v>0.46229266672555003</v>
      </c>
      <c r="N634" s="40">
        <v>5.3121024378765203</v>
      </c>
      <c r="O634" s="40">
        <v>7.7034162503542669</v>
      </c>
      <c r="P634" s="40">
        <v>3.2422485199954387</v>
      </c>
      <c r="Q634" s="153">
        <v>6.7430623331268258</v>
      </c>
      <c r="R634" s="153">
        <v>7.0734319373914278</v>
      </c>
      <c r="S634" s="40">
        <v>11.373723770920341</v>
      </c>
      <c r="T634" s="40">
        <v>-2.9509357533153535</v>
      </c>
      <c r="U634" s="40">
        <v>-13.946699369353299</v>
      </c>
      <c r="V634" s="40">
        <v>3.3124374548406972</v>
      </c>
      <c r="W634" s="40">
        <v>5.6266640602377516</v>
      </c>
      <c r="X634" s="40">
        <v>0.82867270000000004</v>
      </c>
      <c r="Y634" s="40">
        <v>1.7532269999999999E-2</v>
      </c>
      <c r="Z634" s="142">
        <v>43726</v>
      </c>
      <c r="AA634" s="40">
        <v>3280.23598184</v>
      </c>
      <c r="AB634" s="40" t="s">
        <v>12447</v>
      </c>
      <c r="AC634" s="40" t="s">
        <v>13169</v>
      </c>
      <c r="AD634" s="42" t="s">
        <v>8237</v>
      </c>
      <c r="AE634" s="42" t="s">
        <v>13170</v>
      </c>
      <c r="AF634" s="42" t="s">
        <v>13352</v>
      </c>
      <c r="AG634" s="42" t="s">
        <v>13172</v>
      </c>
      <c r="AH634" s="42" t="s">
        <v>13172</v>
      </c>
    </row>
    <row r="635" spans="1:34" s="133" customFormat="1" ht="57">
      <c r="A635" s="33" t="s">
        <v>13055</v>
      </c>
      <c r="B635" s="32" t="s">
        <v>14425</v>
      </c>
      <c r="C635" s="33" t="s">
        <v>13043</v>
      </c>
      <c r="D635" s="33" t="s">
        <v>14426</v>
      </c>
      <c r="E635" s="33" t="s">
        <v>12448</v>
      </c>
      <c r="F635" s="35" t="s">
        <v>422</v>
      </c>
      <c r="G635" s="36" t="s">
        <v>13146</v>
      </c>
      <c r="H635" s="117">
        <v>4</v>
      </c>
      <c r="I635" s="36" t="s">
        <v>12346</v>
      </c>
      <c r="J635" s="36" t="s">
        <v>12346</v>
      </c>
      <c r="K635" s="36" t="s">
        <v>12551</v>
      </c>
      <c r="L635" s="33">
        <v>8.869727984710489E-2</v>
      </c>
      <c r="M635" s="174">
        <v>0.42398708282194164</v>
      </c>
      <c r="N635" s="174">
        <v>5.3660252555739474</v>
      </c>
      <c r="O635" s="174">
        <v>7.9741527321488981</v>
      </c>
      <c r="P635" s="174">
        <v>3.8735918847446316</v>
      </c>
      <c r="Q635" s="175">
        <v>7.0257398461375686</v>
      </c>
      <c r="R635" s="175">
        <v>6.6720305053743711</v>
      </c>
      <c r="S635" s="33">
        <v>12.015858171530125</v>
      </c>
      <c r="T635" s="33">
        <v>-3.0019810582959328</v>
      </c>
      <c r="U635" s="33">
        <v>-12.945872692270676</v>
      </c>
      <c r="V635" s="32">
        <v>3.4755981543439973</v>
      </c>
      <c r="W635" s="32">
        <v>5.6789194394836668</v>
      </c>
      <c r="X635" s="33">
        <v>1.074022</v>
      </c>
      <c r="Y635" s="33">
        <v>0.2194728</v>
      </c>
      <c r="Z635" s="141">
        <v>43374</v>
      </c>
      <c r="AA635" s="33">
        <v>3280.23598184</v>
      </c>
      <c r="AB635" s="33" t="s">
        <v>12447</v>
      </c>
      <c r="AC635" s="33" t="s">
        <v>13169</v>
      </c>
      <c r="AD635" s="126" t="s">
        <v>8237</v>
      </c>
      <c r="AE635" s="126" t="s">
        <v>13170</v>
      </c>
      <c r="AF635" s="126" t="s">
        <v>13203</v>
      </c>
      <c r="AG635" s="33" t="s">
        <v>13172</v>
      </c>
      <c r="AH635" s="33" t="s">
        <v>13172</v>
      </c>
    </row>
    <row r="636" spans="1:34" s="133" customFormat="1" ht="57">
      <c r="A636" s="40" t="s">
        <v>13055</v>
      </c>
      <c r="B636" s="39" t="s">
        <v>14427</v>
      </c>
      <c r="C636" s="39" t="s">
        <v>13044</v>
      </c>
      <c r="D636" s="40" t="s">
        <v>14428</v>
      </c>
      <c r="E636" s="40" t="s">
        <v>12447</v>
      </c>
      <c r="F636" s="41" t="s">
        <v>422</v>
      </c>
      <c r="G636" s="40" t="s">
        <v>13146</v>
      </c>
      <c r="H636" s="42">
        <v>4</v>
      </c>
      <c r="I636" s="40" t="s">
        <v>12346</v>
      </c>
      <c r="J636" s="40" t="s">
        <v>12346</v>
      </c>
      <c r="K636" s="42" t="s">
        <v>12551</v>
      </c>
      <c r="L636" s="40">
        <v>8.8327801982296103E-2</v>
      </c>
      <c r="M636" s="40">
        <v>0.47421124221103117</v>
      </c>
      <c r="N636" s="40">
        <v>5.4898956574764624</v>
      </c>
      <c r="O636" s="40">
        <v>8.2367983053837968</v>
      </c>
      <c r="P636" s="40">
        <v>3.8235313464689336</v>
      </c>
      <c r="Q636" s="153">
        <v>6.968380807079777</v>
      </c>
      <c r="R636" s="153">
        <v>8.0977541759536429</v>
      </c>
      <c r="S636" s="40">
        <v>12.081906729739234</v>
      </c>
      <c r="T636" s="40">
        <v>-2.9031670366302165</v>
      </c>
      <c r="U636" s="40">
        <v>-13.535651919837555</v>
      </c>
      <c r="V636" s="40">
        <v>3.3551201815466496</v>
      </c>
      <c r="W636" s="40">
        <v>5.6416207519264727</v>
      </c>
      <c r="X636" s="40">
        <v>0.95589809999999997</v>
      </c>
      <c r="Y636" s="40">
        <v>9.2095540000000004E-2</v>
      </c>
      <c r="Z636" s="142">
        <v>43374</v>
      </c>
      <c r="AA636" s="40">
        <v>3280.23598184</v>
      </c>
      <c r="AB636" s="40" t="s">
        <v>12447</v>
      </c>
      <c r="AC636" s="40" t="s">
        <v>13169</v>
      </c>
      <c r="AD636" s="42" t="s">
        <v>8237</v>
      </c>
      <c r="AE636" s="42" t="s">
        <v>13170</v>
      </c>
      <c r="AF636" s="42" t="s">
        <v>13175</v>
      </c>
      <c r="AG636" s="42" t="s">
        <v>13172</v>
      </c>
      <c r="AH636" s="42" t="s">
        <v>13172</v>
      </c>
    </row>
    <row r="637" spans="1:34" s="133" customFormat="1" ht="28.5">
      <c r="A637" s="33" t="s">
        <v>12753</v>
      </c>
      <c r="B637" s="32" t="s">
        <v>14429</v>
      </c>
      <c r="C637" s="33" t="s">
        <v>13045</v>
      </c>
      <c r="D637" s="33" t="s">
        <v>14430</v>
      </c>
      <c r="E637" s="33" t="s">
        <v>12447</v>
      </c>
      <c r="F637" s="35" t="s">
        <v>422</v>
      </c>
      <c r="G637" s="36" t="s">
        <v>13134</v>
      </c>
      <c r="H637" s="117">
        <v>4</v>
      </c>
      <c r="I637" s="36" t="s">
        <v>12346</v>
      </c>
      <c r="J637" s="36" t="s">
        <v>12346</v>
      </c>
      <c r="K637" s="36" t="s">
        <v>12551</v>
      </c>
      <c r="L637" s="33" t="e">
        <v>#N/A</v>
      </c>
      <c r="M637" s="174">
        <v>-0.83761582972525783</v>
      </c>
      <c r="N637" s="174">
        <v>-11.906593525102316</v>
      </c>
      <c r="O637" s="174">
        <v>-1.0940334489010217</v>
      </c>
      <c r="P637" s="174">
        <v>-1.8859621147635286</v>
      </c>
      <c r="Q637" s="175">
        <v>7.6516310853103064E-2</v>
      </c>
      <c r="R637" s="175">
        <v>4.2247753742447269</v>
      </c>
      <c r="S637" s="33">
        <v>4.3767949454339705</v>
      </c>
      <c r="T637" s="33">
        <v>-14.430842290849021</v>
      </c>
      <c r="U637" s="33">
        <v>-14.430842290849167</v>
      </c>
      <c r="V637" s="32">
        <v>6.0642873268990645</v>
      </c>
      <c r="W637" s="32">
        <v>5.9329215837299554</v>
      </c>
      <c r="X637" s="33">
        <v>-0.9079682</v>
      </c>
      <c r="Y637" s="33">
        <v>-0.74885840000000004</v>
      </c>
      <c r="Z637" s="141">
        <v>42248</v>
      </c>
      <c r="AA637" s="33">
        <v>37.170073899999998</v>
      </c>
      <c r="AB637" s="33" t="s">
        <v>12447</v>
      </c>
      <c r="AC637" s="33" t="s">
        <v>13223</v>
      </c>
      <c r="AD637" s="126" t="s">
        <v>8237</v>
      </c>
      <c r="AE637" s="126" t="s">
        <v>13170</v>
      </c>
      <c r="AF637" s="126" t="s">
        <v>13175</v>
      </c>
      <c r="AG637" s="33" t="s">
        <v>13172</v>
      </c>
      <c r="AH637" s="33" t="s">
        <v>13172</v>
      </c>
    </row>
    <row r="638" spans="1:34" s="133" customFormat="1" ht="28.5">
      <c r="A638" s="40" t="s">
        <v>12753</v>
      </c>
      <c r="B638" s="39" t="s">
        <v>14431</v>
      </c>
      <c r="C638" s="39" t="s">
        <v>13046</v>
      </c>
      <c r="D638" s="40" t="s">
        <v>14432</v>
      </c>
      <c r="E638" s="40" t="s">
        <v>12448</v>
      </c>
      <c r="F638" s="41" t="s">
        <v>422</v>
      </c>
      <c r="G638" s="40" t="s">
        <v>13134</v>
      </c>
      <c r="H638" s="42">
        <v>4</v>
      </c>
      <c r="I638" s="40" t="s">
        <v>12346</v>
      </c>
      <c r="J638" s="40" t="s">
        <v>12346</v>
      </c>
      <c r="K638" s="42" t="s">
        <v>12551</v>
      </c>
      <c r="L638" s="40">
        <v>6.5646287004149373E-2</v>
      </c>
      <c r="M638" s="40">
        <v>-0.8692224192733744</v>
      </c>
      <c r="N638" s="40">
        <v>-12.004858403354834</v>
      </c>
      <c r="O638" s="40">
        <v>-0.96176910631358137</v>
      </c>
      <c r="P638" s="40">
        <v>-0.96176910631358137</v>
      </c>
      <c r="Q638" s="153">
        <v>0.16853251582598094</v>
      </c>
      <c r="R638" s="153">
        <v>3.5726148692443838</v>
      </c>
      <c r="S638" s="40" t="s">
        <v>13056</v>
      </c>
      <c r="T638" s="40">
        <v>-13.995845714663989</v>
      </c>
      <c r="U638" s="40">
        <v>-13.995845714663989</v>
      </c>
      <c r="V638" s="40">
        <v>6.3592411874592862</v>
      </c>
      <c r="W638" s="40">
        <v>6.3592411874592862</v>
      </c>
      <c r="X638" s="40">
        <v>-0.67836980000000002</v>
      </c>
      <c r="Y638" s="40" t="s">
        <v>13363</v>
      </c>
      <c r="Z638" s="142">
        <v>45198</v>
      </c>
      <c r="AA638" s="40">
        <v>37.170073899999998</v>
      </c>
      <c r="AB638" s="40" t="s">
        <v>12447</v>
      </c>
      <c r="AC638" s="40" t="s">
        <v>13223</v>
      </c>
      <c r="AD638" s="42" t="s">
        <v>8237</v>
      </c>
      <c r="AE638" s="42" t="s">
        <v>13170</v>
      </c>
      <c r="AF638" s="42" t="s">
        <v>13175</v>
      </c>
      <c r="AG638" s="42" t="s">
        <v>13172</v>
      </c>
      <c r="AH638" s="42" t="s">
        <v>13172</v>
      </c>
    </row>
    <row r="639" spans="1:34" s="133" customFormat="1" ht="28.5">
      <c r="A639" s="33" t="s">
        <v>12753</v>
      </c>
      <c r="B639" s="32" t="s">
        <v>14433</v>
      </c>
      <c r="C639" s="33" t="s">
        <v>13047</v>
      </c>
      <c r="D639" s="33" t="s">
        <v>14434</v>
      </c>
      <c r="E639" s="33" t="s">
        <v>12455</v>
      </c>
      <c r="F639" s="35" t="s">
        <v>422</v>
      </c>
      <c r="G639" s="36" t="s">
        <v>13134</v>
      </c>
      <c r="H639" s="117">
        <v>4</v>
      </c>
      <c r="I639" s="36" t="s">
        <v>12346</v>
      </c>
      <c r="J639" s="36" t="s">
        <v>12346</v>
      </c>
      <c r="K639" s="36" t="s">
        <v>12551</v>
      </c>
      <c r="L639" s="33">
        <v>6.6633649142659956E-2</v>
      </c>
      <c r="M639" s="151">
        <v>-1.0375679694266338</v>
      </c>
      <c r="N639" s="151">
        <v>-14.188556581557155</v>
      </c>
      <c r="O639" s="151">
        <v>-3.3668474853279284</v>
      </c>
      <c r="P639" s="151">
        <v>-3.3668474853279284</v>
      </c>
      <c r="Q639" s="152">
        <v>-2.4109416347895984</v>
      </c>
      <c r="R639" s="152">
        <v>1.60010435029172</v>
      </c>
      <c r="S639" s="33" t="s">
        <v>13056</v>
      </c>
      <c r="T639" s="33">
        <v>-16.776114603969216</v>
      </c>
      <c r="U639" s="33">
        <v>-16.776114603969216</v>
      </c>
      <c r="V639" s="32">
        <v>6.4243495179182295</v>
      </c>
      <c r="W639" s="32">
        <v>6.4243495179182295</v>
      </c>
      <c r="X639" s="33">
        <v>-0.83870350000000005</v>
      </c>
      <c r="Y639" s="33" t="s">
        <v>13363</v>
      </c>
      <c r="Z639" s="141">
        <v>45198</v>
      </c>
      <c r="AA639" s="33">
        <v>37.170073899999998</v>
      </c>
      <c r="AB639" s="33" t="s">
        <v>12447</v>
      </c>
      <c r="AC639" s="33" t="s">
        <v>13223</v>
      </c>
      <c r="AD639" s="126" t="s">
        <v>8237</v>
      </c>
      <c r="AE639" s="126" t="s">
        <v>13170</v>
      </c>
      <c r="AF639" s="126" t="s">
        <v>13175</v>
      </c>
      <c r="AG639" s="33" t="s">
        <v>13172</v>
      </c>
      <c r="AH639" s="33" t="s">
        <v>13172</v>
      </c>
    </row>
    <row r="640" spans="1:34" s="133" customFormat="1" ht="28.5">
      <c r="A640" s="40" t="s">
        <v>12753</v>
      </c>
      <c r="B640" s="39" t="s">
        <v>14435</v>
      </c>
      <c r="C640" s="39" t="s">
        <v>13048</v>
      </c>
      <c r="D640" s="40" t="s">
        <v>14436</v>
      </c>
      <c r="E640" s="40" t="s">
        <v>12447</v>
      </c>
      <c r="F640" s="41" t="s">
        <v>422</v>
      </c>
      <c r="G640" s="40" t="s">
        <v>13134</v>
      </c>
      <c r="H640" s="42">
        <v>4</v>
      </c>
      <c r="I640" s="40" t="s">
        <v>12346</v>
      </c>
      <c r="J640" s="40" t="s">
        <v>12346</v>
      </c>
      <c r="K640" s="42" t="s">
        <v>12551</v>
      </c>
      <c r="L640" s="40">
        <v>5.2228992070679756E-2</v>
      </c>
      <c r="M640" s="40">
        <v>-0.83818011588435715</v>
      </c>
      <c r="N640" s="40">
        <v>-11.905748200648414</v>
      </c>
      <c r="O640" s="40">
        <v>-1.0953346040854739</v>
      </c>
      <c r="P640" s="40">
        <v>-1.8868487233075326</v>
      </c>
      <c r="Q640" s="153">
        <v>7.7005573504673741E-2</v>
      </c>
      <c r="R640" s="153">
        <v>4.2225177632132072</v>
      </c>
      <c r="S640" s="40">
        <v>4.3752326794305851</v>
      </c>
      <c r="T640" s="40">
        <v>-14.427721652702374</v>
      </c>
      <c r="U640" s="40">
        <v>-14.427721652702296</v>
      </c>
      <c r="V640" s="40">
        <v>6.0635954438821908</v>
      </c>
      <c r="W640" s="40">
        <v>5.9322934103359035</v>
      </c>
      <c r="X640" s="40">
        <v>-0.90830359999999999</v>
      </c>
      <c r="Y640" s="40">
        <v>-0.74904800000000005</v>
      </c>
      <c r="Z640" s="142">
        <v>42248</v>
      </c>
      <c r="AA640" s="40">
        <v>37.170073899999998</v>
      </c>
      <c r="AB640" s="40" t="s">
        <v>12447</v>
      </c>
      <c r="AC640" s="40" t="s">
        <v>13223</v>
      </c>
      <c r="AD640" s="42" t="s">
        <v>8237</v>
      </c>
      <c r="AE640" s="42" t="s">
        <v>13170</v>
      </c>
      <c r="AF640" s="42" t="s">
        <v>13175</v>
      </c>
      <c r="AG640" s="42" t="s">
        <v>13172</v>
      </c>
      <c r="AH640" s="42" t="s">
        <v>13172</v>
      </c>
    </row>
    <row r="641" spans="1:34" s="133" customFormat="1" ht="42.75">
      <c r="A641" s="33" t="s">
        <v>13064</v>
      </c>
      <c r="B641" s="32" t="s">
        <v>14437</v>
      </c>
      <c r="C641" s="33" t="s">
        <v>13060</v>
      </c>
      <c r="D641" s="33" t="s">
        <v>14438</v>
      </c>
      <c r="E641" s="33" t="s">
        <v>12447</v>
      </c>
      <c r="F641" s="35" t="s">
        <v>422</v>
      </c>
      <c r="G641" s="36" t="s">
        <v>13133</v>
      </c>
      <c r="H641" s="117">
        <v>2</v>
      </c>
      <c r="I641" s="36" t="s">
        <v>12346</v>
      </c>
      <c r="J641" s="36" t="s">
        <v>12346</v>
      </c>
      <c r="K641" s="36" t="s">
        <v>12551</v>
      </c>
      <c r="L641" s="33" t="e">
        <v>#N/A</v>
      </c>
      <c r="M641" s="151">
        <v>0.40077291920126434</v>
      </c>
      <c r="N641" s="151">
        <v>5.1806867596339456</v>
      </c>
      <c r="O641" s="151">
        <v>7.1959156143822867</v>
      </c>
      <c r="P641" s="151">
        <v>5.5600232713498787</v>
      </c>
      <c r="Q641" s="152">
        <v>5.5979838093782819</v>
      </c>
      <c r="R641" s="152">
        <v>7.7132038195587338</v>
      </c>
      <c r="S641" s="33">
        <v>9.9248392646924302</v>
      </c>
      <c r="T641" s="33">
        <v>-3.1773591457591843</v>
      </c>
      <c r="U641" s="33">
        <v>-3.5018382352941302</v>
      </c>
      <c r="V641" s="32">
        <v>1.9298885869198485</v>
      </c>
      <c r="W641" s="32">
        <v>2.2941580375331965</v>
      </c>
      <c r="X641" s="33">
        <v>1.293072</v>
      </c>
      <c r="Y641" s="33">
        <v>0.93332250000000005</v>
      </c>
      <c r="Z641" s="141" t="s">
        <v>13074</v>
      </c>
      <c r="AA641" s="33">
        <v>721.86502829999995</v>
      </c>
      <c r="AB641" s="33" t="s">
        <v>12447</v>
      </c>
      <c r="AC641" s="33" t="s">
        <v>13223</v>
      </c>
      <c r="AD641" s="126" t="s">
        <v>8237</v>
      </c>
      <c r="AE641" s="126" t="s">
        <v>13170</v>
      </c>
      <c r="AF641" s="126" t="s">
        <v>13175</v>
      </c>
      <c r="AG641" s="33" t="s">
        <v>13172</v>
      </c>
      <c r="AH641" s="33" t="s">
        <v>13172</v>
      </c>
    </row>
    <row r="642" spans="1:34" s="133" customFormat="1" ht="42.75">
      <c r="A642" s="40" t="s">
        <v>13064</v>
      </c>
      <c r="B642" s="39" t="s">
        <v>14439</v>
      </c>
      <c r="C642" s="39" t="s">
        <v>13061</v>
      </c>
      <c r="D642" s="40" t="s">
        <v>14440</v>
      </c>
      <c r="E642" s="40" t="s">
        <v>12448</v>
      </c>
      <c r="F642" s="41" t="s">
        <v>422</v>
      </c>
      <c r="G642" s="40" t="s">
        <v>13133</v>
      </c>
      <c r="H642" s="42">
        <v>2</v>
      </c>
      <c r="I642" s="40" t="s">
        <v>12346</v>
      </c>
      <c r="J642" s="40" t="s">
        <v>12346</v>
      </c>
      <c r="K642" s="42" t="s">
        <v>12551</v>
      </c>
      <c r="L642" s="40" t="e">
        <v>#N/A</v>
      </c>
      <c r="M642" s="40">
        <v>0.37071362372569361</v>
      </c>
      <c r="N642" s="40">
        <v>5.1063829787235893</v>
      </c>
      <c r="O642" s="40">
        <v>7.2164910464254106</v>
      </c>
      <c r="P642" s="40">
        <v>5.7558878416720471</v>
      </c>
      <c r="Q642" s="153">
        <v>5.6722367009047092</v>
      </c>
      <c r="R642" s="153">
        <v>7.0465383982897256</v>
      </c>
      <c r="S642" s="40">
        <v>9.8769898697538494</v>
      </c>
      <c r="T642" s="40">
        <v>-3.2940360610263397</v>
      </c>
      <c r="U642" s="40">
        <v>-3.2940360610263397</v>
      </c>
      <c r="V642" s="40">
        <v>2.1228582539182126</v>
      </c>
      <c r="W642" s="40">
        <v>2.3703655070397329</v>
      </c>
      <c r="X642" s="40">
        <v>1.557768</v>
      </c>
      <c r="Y642" s="40">
        <v>1.2769060000000001</v>
      </c>
      <c r="Z642" s="142" t="s">
        <v>13074</v>
      </c>
      <c r="AA642" s="40">
        <v>721.86502829999995</v>
      </c>
      <c r="AB642" s="40" t="s">
        <v>12447</v>
      </c>
      <c r="AC642" s="40" t="s">
        <v>13223</v>
      </c>
      <c r="AD642" s="42" t="s">
        <v>8237</v>
      </c>
      <c r="AE642" s="42" t="s">
        <v>13170</v>
      </c>
      <c r="AF642" s="42" t="s">
        <v>13203</v>
      </c>
      <c r="AG642" s="42" t="s">
        <v>13172</v>
      </c>
      <c r="AH642" s="42" t="s">
        <v>13172</v>
      </c>
    </row>
    <row r="643" spans="1:34" s="133" customFormat="1" ht="42.75">
      <c r="A643" s="33" t="s">
        <v>13064</v>
      </c>
      <c r="B643" s="32" t="s">
        <v>14441</v>
      </c>
      <c r="C643" s="33" t="s">
        <v>13062</v>
      </c>
      <c r="D643" s="33" t="s">
        <v>14442</v>
      </c>
      <c r="E643" s="33" t="s">
        <v>12447</v>
      </c>
      <c r="F643" s="35" t="s">
        <v>717</v>
      </c>
      <c r="G643" s="36" t="s">
        <v>89</v>
      </c>
      <c r="H643" s="117">
        <v>1</v>
      </c>
      <c r="I643" s="36" t="s">
        <v>12346</v>
      </c>
      <c r="J643" s="36" t="s">
        <v>12346</v>
      </c>
      <c r="K643" s="36" t="s">
        <v>12551</v>
      </c>
      <c r="L643" s="33" t="e">
        <v>#N/A</v>
      </c>
      <c r="M643" s="151">
        <v>0.27100339855192779</v>
      </c>
      <c r="N643" s="151">
        <v>3.6434620855674504</v>
      </c>
      <c r="O643" s="151">
        <v>4.4981025841919875</v>
      </c>
      <c r="P643" s="151">
        <v>4.3158302928653081</v>
      </c>
      <c r="Q643" s="152">
        <v>3.9373119295606163</v>
      </c>
      <c r="R643" s="152">
        <v>5.0416554488618814</v>
      </c>
      <c r="S643" s="33">
        <v>4.9815686574873785</v>
      </c>
      <c r="T643" s="33">
        <v>0</v>
      </c>
      <c r="U643" s="33">
        <v>0</v>
      </c>
      <c r="V643" s="32">
        <v>0.22141276172324098</v>
      </c>
      <c r="W643" s="32">
        <v>0.26369587069318995</v>
      </c>
      <c r="X643" s="33">
        <v>-0.72644399999999998</v>
      </c>
      <c r="Y643" s="33" t="s">
        <v>13363</v>
      </c>
      <c r="Z643" s="141" t="s">
        <v>13075</v>
      </c>
      <c r="AA643" s="33">
        <v>5257.2789000000002</v>
      </c>
      <c r="AB643" s="33" t="s">
        <v>12447</v>
      </c>
      <c r="AC643" s="33" t="s">
        <v>13408</v>
      </c>
      <c r="AD643" s="126" t="s">
        <v>8237</v>
      </c>
      <c r="AE643" s="126" t="s">
        <v>13170</v>
      </c>
      <c r="AF643" s="126" t="s">
        <v>13961</v>
      </c>
      <c r="AG643" s="33" t="s">
        <v>13391</v>
      </c>
      <c r="AH643" s="33" t="s">
        <v>13391</v>
      </c>
    </row>
    <row r="644" spans="1:34" s="133" customFormat="1" ht="42.75">
      <c r="A644" s="40" t="s">
        <v>13064</v>
      </c>
      <c r="B644" s="39" t="s">
        <v>14443</v>
      </c>
      <c r="C644" s="39" t="s">
        <v>13063</v>
      </c>
      <c r="D644" s="40" t="s">
        <v>14444</v>
      </c>
      <c r="E644" s="40" t="s">
        <v>12447</v>
      </c>
      <c r="F644" s="41" t="s">
        <v>717</v>
      </c>
      <c r="G644" s="40" t="s">
        <v>89</v>
      </c>
      <c r="H644" s="42">
        <v>1</v>
      </c>
      <c r="I644" s="40" t="s">
        <v>12346</v>
      </c>
      <c r="J644" s="40" t="s">
        <v>12346</v>
      </c>
      <c r="K644" s="42" t="s">
        <v>12551</v>
      </c>
      <c r="L644" s="40" t="e">
        <v>#N/A</v>
      </c>
      <c r="M644" s="40">
        <v>0.28747612771342634</v>
      </c>
      <c r="N644" s="40">
        <v>3.8509178364670493</v>
      </c>
      <c r="O644" s="40">
        <v>4.7071370855948924</v>
      </c>
      <c r="P644" s="40">
        <v>4.5155458302917895</v>
      </c>
      <c r="Q644" s="153">
        <v>4.1442684264725083</v>
      </c>
      <c r="R644" s="153">
        <v>5.2507993325688007</v>
      </c>
      <c r="S644" s="40">
        <v>5.1888916687513387</v>
      </c>
      <c r="T644" s="40">
        <v>0</v>
      </c>
      <c r="U644" s="40">
        <v>0</v>
      </c>
      <c r="V644" s="40">
        <v>0.22243000758272988</v>
      </c>
      <c r="W644" s="40">
        <v>0.26959750573708863</v>
      </c>
      <c r="X644" s="40">
        <v>0.24533160000000001</v>
      </c>
      <c r="Y644" s="40" t="s">
        <v>13363</v>
      </c>
      <c r="Z644" s="142" t="s">
        <v>13075</v>
      </c>
      <c r="AA644" s="40">
        <v>5257.2789000000002</v>
      </c>
      <c r="AB644" s="40" t="s">
        <v>12447</v>
      </c>
      <c r="AC644" s="40" t="s">
        <v>13408</v>
      </c>
      <c r="AD644" s="42" t="s">
        <v>8237</v>
      </c>
      <c r="AE644" s="42" t="s">
        <v>13170</v>
      </c>
      <c r="AF644" s="42" t="s">
        <v>13175</v>
      </c>
      <c r="AG644" s="42" t="s">
        <v>13387</v>
      </c>
      <c r="AH644" s="42" t="s">
        <v>13387</v>
      </c>
    </row>
    <row r="645" spans="1:34" s="133" customFormat="1" ht="42.75">
      <c r="A645" s="33" t="s">
        <v>13072</v>
      </c>
      <c r="B645" s="32" t="s">
        <v>14445</v>
      </c>
      <c r="C645" s="33" t="s">
        <v>13065</v>
      </c>
      <c r="D645" s="33" t="s">
        <v>14446</v>
      </c>
      <c r="E645" s="33" t="s">
        <v>12447</v>
      </c>
      <c r="F645" s="35" t="s">
        <v>117</v>
      </c>
      <c r="G645" s="36" t="s">
        <v>13096</v>
      </c>
      <c r="H645" s="117">
        <v>4</v>
      </c>
      <c r="I645" s="36" t="s">
        <v>12346</v>
      </c>
      <c r="J645" s="36" t="s">
        <v>12346</v>
      </c>
      <c r="K645" s="36" t="s">
        <v>12551</v>
      </c>
      <c r="L645" s="33" t="e">
        <v>#N/A</v>
      </c>
      <c r="M645" s="174">
        <v>12.776475875573867</v>
      </c>
      <c r="N645" s="174">
        <v>55.570808608626685</v>
      </c>
      <c r="O645" s="174">
        <v>34.208894897886367</v>
      </c>
      <c r="P645" s="174">
        <v>17.106517620639529</v>
      </c>
      <c r="Q645" s="175">
        <v>22.417300548381291</v>
      </c>
      <c r="R645" s="175">
        <v>36.257557436517729</v>
      </c>
      <c r="S645" s="33">
        <v>49.406175771971242</v>
      </c>
      <c r="T645" s="33">
        <v>-24.920194892473081</v>
      </c>
      <c r="U645" s="33">
        <v>-41.867691090898816</v>
      </c>
      <c r="V645" s="32">
        <v>22.491202296073705</v>
      </c>
      <c r="W645" s="32">
        <v>23.186037482471011</v>
      </c>
      <c r="X645" s="33">
        <v>1.410749</v>
      </c>
      <c r="Y645" s="33">
        <v>0.58422790000000002</v>
      </c>
      <c r="Z645" s="141" t="s">
        <v>13076</v>
      </c>
      <c r="AA645" s="33">
        <v>8052.2339822700005</v>
      </c>
      <c r="AB645" s="33" t="s">
        <v>12447</v>
      </c>
      <c r="AC645" s="33" t="s">
        <v>13169</v>
      </c>
      <c r="AD645" s="126" t="s">
        <v>8237</v>
      </c>
      <c r="AE645" s="126" t="s">
        <v>13170</v>
      </c>
      <c r="AF645" s="126" t="s">
        <v>13441</v>
      </c>
      <c r="AG645" s="33" t="s">
        <v>13172</v>
      </c>
      <c r="AH645" s="33" t="s">
        <v>13172</v>
      </c>
    </row>
    <row r="646" spans="1:34" s="133" customFormat="1" ht="42.75">
      <c r="A646" s="40" t="s">
        <v>13072</v>
      </c>
      <c r="B646" s="39" t="s">
        <v>14447</v>
      </c>
      <c r="C646" s="39" t="s">
        <v>13066</v>
      </c>
      <c r="D646" s="40" t="s">
        <v>14448</v>
      </c>
      <c r="E646" s="40" t="s">
        <v>12447</v>
      </c>
      <c r="F646" s="41" t="s">
        <v>117</v>
      </c>
      <c r="G646" s="40" t="s">
        <v>13096</v>
      </c>
      <c r="H646" s="42">
        <v>4</v>
      </c>
      <c r="I646" s="40" t="s">
        <v>12346</v>
      </c>
      <c r="J646" s="40" t="s">
        <v>12346</v>
      </c>
      <c r="K646" s="42" t="s">
        <v>12551</v>
      </c>
      <c r="L646" s="40" t="e">
        <v>#N/A</v>
      </c>
      <c r="M646" s="40">
        <v>12.777028329157968</v>
      </c>
      <c r="N646" s="40">
        <v>55.576232885817056</v>
      </c>
      <c r="O646" s="40">
        <v>34.212426110346208</v>
      </c>
      <c r="P646" s="40">
        <v>17.105602420247411</v>
      </c>
      <c r="Q646" s="153">
        <v>22.421346077260186</v>
      </c>
      <c r="R646" s="153">
        <v>36.261343012704252</v>
      </c>
      <c r="S646" s="40">
        <v>49.397060117947312</v>
      </c>
      <c r="T646" s="40">
        <v>-24.916999369615411</v>
      </c>
      <c r="U646" s="40">
        <v>-41.863094228703964</v>
      </c>
      <c r="V646" s="40">
        <v>22.490975995054573</v>
      </c>
      <c r="W646" s="40">
        <v>23.189275788310336</v>
      </c>
      <c r="X646" s="40">
        <v>1.4108240000000001</v>
      </c>
      <c r="Y646" s="40">
        <v>0.58416349999999995</v>
      </c>
      <c r="Z646" s="142" t="s">
        <v>13077</v>
      </c>
      <c r="AA646" s="40">
        <v>8052.2339822700005</v>
      </c>
      <c r="AB646" s="40" t="s">
        <v>12447</v>
      </c>
      <c r="AC646" s="40" t="s">
        <v>13169</v>
      </c>
      <c r="AD646" s="42" t="s">
        <v>8237</v>
      </c>
      <c r="AE646" s="42" t="s">
        <v>13170</v>
      </c>
      <c r="AF646" s="42" t="s">
        <v>13441</v>
      </c>
      <c r="AG646" s="42" t="s">
        <v>13172</v>
      </c>
      <c r="AH646" s="42" t="s">
        <v>13172</v>
      </c>
    </row>
    <row r="647" spans="1:34" s="133" customFormat="1" ht="42.75">
      <c r="A647" s="33" t="s">
        <v>13072</v>
      </c>
      <c r="B647" s="32" t="s">
        <v>14449</v>
      </c>
      <c r="C647" s="33" t="s">
        <v>13068</v>
      </c>
      <c r="D647" s="33" t="s">
        <v>14450</v>
      </c>
      <c r="E647" s="33" t="s">
        <v>12447</v>
      </c>
      <c r="F647" s="35" t="s">
        <v>117</v>
      </c>
      <c r="G647" s="36" t="s">
        <v>13103</v>
      </c>
      <c r="H647" s="117">
        <v>4</v>
      </c>
      <c r="I647" s="36" t="s">
        <v>12346</v>
      </c>
      <c r="J647" s="36" t="s">
        <v>12346</v>
      </c>
      <c r="K647" s="36" t="s">
        <v>12551</v>
      </c>
      <c r="L647" s="33" t="e">
        <v>#N/A</v>
      </c>
      <c r="M647" s="151">
        <v>4.7714048212801119</v>
      </c>
      <c r="N647" s="151">
        <v>30.368225072403842</v>
      </c>
      <c r="O647" s="151">
        <v>9.9887781164079712</v>
      </c>
      <c r="P647" s="151">
        <v>5.8944267003069317</v>
      </c>
      <c r="Q647" s="152">
        <v>22.063092703696576</v>
      </c>
      <c r="R647" s="152">
        <v>1.0414619768126743</v>
      </c>
      <c r="S647" s="33">
        <v>6.264452385957453</v>
      </c>
      <c r="T647" s="33">
        <v>-22.117962466487949</v>
      </c>
      <c r="U647" s="33">
        <v>-23.13016727552386</v>
      </c>
      <c r="V647" s="32">
        <v>15.270598311966907</v>
      </c>
      <c r="W647" s="32">
        <v>15.399085549710422</v>
      </c>
      <c r="X647" s="33">
        <v>0.28638659999999999</v>
      </c>
      <c r="Y647" s="33">
        <v>0.19092110000000001</v>
      </c>
      <c r="Z647" s="141" t="s">
        <v>13079</v>
      </c>
      <c r="AA647" s="33">
        <v>4985.9818916300001</v>
      </c>
      <c r="AB647" s="33" t="s">
        <v>12447</v>
      </c>
      <c r="AC647" s="33" t="s">
        <v>13169</v>
      </c>
      <c r="AD647" s="126" t="s">
        <v>8237</v>
      </c>
      <c r="AE647" s="126" t="s">
        <v>13170</v>
      </c>
      <c r="AF647" s="126" t="s">
        <v>13175</v>
      </c>
      <c r="AG647" s="33" t="s">
        <v>13172</v>
      </c>
      <c r="AH647" s="33" t="s">
        <v>13172</v>
      </c>
    </row>
    <row r="648" spans="1:34" s="133" customFormat="1" ht="42.75">
      <c r="A648" s="40" t="s">
        <v>13072</v>
      </c>
      <c r="B648" s="39" t="s">
        <v>14451</v>
      </c>
      <c r="C648" s="39" t="s">
        <v>13069</v>
      </c>
      <c r="D648" s="40" t="s">
        <v>14452</v>
      </c>
      <c r="E648" s="40" t="s">
        <v>12450</v>
      </c>
      <c r="F648" s="41" t="s">
        <v>117</v>
      </c>
      <c r="G648" s="40" t="s">
        <v>13096</v>
      </c>
      <c r="H648" s="42">
        <v>5</v>
      </c>
      <c r="I648" s="40" t="s">
        <v>12346</v>
      </c>
      <c r="J648" s="40" t="s">
        <v>12346</v>
      </c>
      <c r="K648" s="42" t="s">
        <v>12551</v>
      </c>
      <c r="L648" s="40" t="e">
        <v>#N/A</v>
      </c>
      <c r="M648" s="40">
        <v>16.121031746031811</v>
      </c>
      <c r="N648" s="40">
        <v>49.776071657069835</v>
      </c>
      <c r="O648" s="40">
        <v>30.509988512341412</v>
      </c>
      <c r="P648" s="40">
        <v>13.374333286405493</v>
      </c>
      <c r="Q648" s="153">
        <v>18.847150259067334</v>
      </c>
      <c r="R648" s="153">
        <v>32.464929859719717</v>
      </c>
      <c r="S648" s="40">
        <v>48.773388773388703</v>
      </c>
      <c r="T648" s="40">
        <v>-24.1514900662252</v>
      </c>
      <c r="U648" s="40">
        <v>-49.000229832222466</v>
      </c>
      <c r="V648" s="40">
        <v>21.771608857976833</v>
      </c>
      <c r="W648" s="40">
        <v>24.435476941692226</v>
      </c>
      <c r="X648" s="40">
        <v>1.303868</v>
      </c>
      <c r="Y648" s="40">
        <v>0.41424759999999999</v>
      </c>
      <c r="Z648" s="142" t="s">
        <v>13080</v>
      </c>
      <c r="AA648" s="40">
        <v>838.21596504000001</v>
      </c>
      <c r="AB648" s="40" t="s">
        <v>12447</v>
      </c>
      <c r="AC648" s="40" t="s">
        <v>13169</v>
      </c>
      <c r="AD648" s="42" t="s">
        <v>8237</v>
      </c>
      <c r="AE648" s="42" t="s">
        <v>13170</v>
      </c>
      <c r="AF648" s="42" t="s">
        <v>13541</v>
      </c>
      <c r="AG648" s="42" t="s">
        <v>13172</v>
      </c>
      <c r="AH648" s="42" t="s">
        <v>13172</v>
      </c>
    </row>
    <row r="649" spans="1:34" s="133" customFormat="1" ht="42.75">
      <c r="A649" s="33" t="s">
        <v>13072</v>
      </c>
      <c r="B649" s="32" t="s">
        <v>14453</v>
      </c>
      <c r="C649" s="33" t="s">
        <v>13070</v>
      </c>
      <c r="D649" s="33" t="s">
        <v>14454</v>
      </c>
      <c r="E649" s="33" t="s">
        <v>12447</v>
      </c>
      <c r="F649" s="35" t="s">
        <v>117</v>
      </c>
      <c r="G649" s="36" t="s">
        <v>13096</v>
      </c>
      <c r="H649" s="117">
        <v>5</v>
      </c>
      <c r="I649" s="36" t="s">
        <v>12346</v>
      </c>
      <c r="J649" s="36" t="s">
        <v>12346</v>
      </c>
      <c r="K649" s="36" t="s">
        <v>12551</v>
      </c>
      <c r="L649" s="33" t="e">
        <v>#N/A</v>
      </c>
      <c r="M649" s="151">
        <v>16.166854565952661</v>
      </c>
      <c r="N649" s="151">
        <v>51.529411764706069</v>
      </c>
      <c r="O649" s="151">
        <v>32.821798844875126</v>
      </c>
      <c r="P649" s="151">
        <v>15.90507078432244</v>
      </c>
      <c r="Q649" s="152">
        <v>20.933734939758875</v>
      </c>
      <c r="R649" s="152">
        <v>34.632561916362434</v>
      </c>
      <c r="S649" s="33">
        <v>52.294685990338238</v>
      </c>
      <c r="T649" s="33">
        <v>-23.694083694083702</v>
      </c>
      <c r="U649" s="33">
        <v>-47.331705615626063</v>
      </c>
      <c r="V649" s="32">
        <v>21.762256376539561</v>
      </c>
      <c r="W649" s="32">
        <v>24.417724507184531</v>
      </c>
      <c r="X649" s="33">
        <v>1.3862159999999999</v>
      </c>
      <c r="Y649" s="33">
        <v>0.49693540000000003</v>
      </c>
      <c r="Z649" s="141" t="s">
        <v>13079</v>
      </c>
      <c r="AA649" s="33">
        <v>838.21596504000001</v>
      </c>
      <c r="AB649" s="33" t="s">
        <v>12447</v>
      </c>
      <c r="AC649" s="33" t="s">
        <v>13169</v>
      </c>
      <c r="AD649" s="126" t="s">
        <v>8237</v>
      </c>
      <c r="AE649" s="126" t="s">
        <v>13170</v>
      </c>
      <c r="AF649" s="126" t="s">
        <v>13175</v>
      </c>
      <c r="AG649" s="33" t="s">
        <v>13172</v>
      </c>
      <c r="AH649" s="33" t="s">
        <v>13172</v>
      </c>
    </row>
    <row r="650" spans="1:34" s="133" customFormat="1" ht="28.5">
      <c r="A650" s="40" t="s">
        <v>13072</v>
      </c>
      <c r="B650" s="39" t="s">
        <v>14455</v>
      </c>
      <c r="C650" s="39" t="s">
        <v>13071</v>
      </c>
      <c r="D650" s="40" t="s">
        <v>14456</v>
      </c>
      <c r="E650" s="40" t="s">
        <v>12447</v>
      </c>
      <c r="F650" s="41" t="s">
        <v>117</v>
      </c>
      <c r="G650" s="40" t="s">
        <v>50</v>
      </c>
      <c r="H650" s="42">
        <v>3</v>
      </c>
      <c r="I650" s="40" t="s">
        <v>12346</v>
      </c>
      <c r="J650" s="40" t="s">
        <v>12346</v>
      </c>
      <c r="K650" s="42" t="s">
        <v>12551</v>
      </c>
      <c r="L650" s="40" t="e">
        <v>#N/A</v>
      </c>
      <c r="M650" s="40">
        <v>6.4743896601244133</v>
      </c>
      <c r="N650" s="40">
        <v>23.948174979102955</v>
      </c>
      <c r="O650" s="40">
        <v>21.424451851123717</v>
      </c>
      <c r="P650" s="40">
        <v>9.3350085911970702</v>
      </c>
      <c r="Q650" s="153">
        <v>15.816957537447006</v>
      </c>
      <c r="R650" s="153">
        <v>28.535980148883255</v>
      </c>
      <c r="S650" s="40">
        <v>37.197024238060905</v>
      </c>
      <c r="T650" s="40">
        <v>-22.206209878160621</v>
      </c>
      <c r="U650" s="40">
        <v>-41.350657198972684</v>
      </c>
      <c r="V650" s="40">
        <v>17.174547484768997</v>
      </c>
      <c r="W650" s="40">
        <v>19.786978605022533</v>
      </c>
      <c r="X650" s="40">
        <v>1.06023</v>
      </c>
      <c r="Y650" s="40">
        <v>0.32743749999999999</v>
      </c>
      <c r="Z650" s="142" t="s">
        <v>13081</v>
      </c>
      <c r="AA650" s="40">
        <v>1441.2925035799999</v>
      </c>
      <c r="AB650" s="40" t="s">
        <v>12447</v>
      </c>
      <c r="AC650" s="40" t="s">
        <v>13169</v>
      </c>
      <c r="AD650" s="42" t="s">
        <v>8237</v>
      </c>
      <c r="AE650" s="42" t="s">
        <v>13170</v>
      </c>
      <c r="AF650" s="42" t="s">
        <v>13175</v>
      </c>
      <c r="AG650" s="42" t="s">
        <v>13172</v>
      </c>
      <c r="AH650" s="42" t="s">
        <v>13172</v>
      </c>
    </row>
    <row r="651" spans="1:34" s="28" customFormat="1" ht="15">
      <c r="A651"/>
      <c r="B651" s="140"/>
      <c r="C651" s="139"/>
      <c r="D651" s="139"/>
      <c r="E651"/>
      <c r="F651"/>
      <c r="G651"/>
      <c r="H651"/>
      <c r="I651"/>
      <c r="J651"/>
      <c r="K651"/>
      <c r="L651"/>
      <c r="M651"/>
      <c r="N651"/>
      <c r="O651"/>
      <c r="P651"/>
      <c r="Q651"/>
      <c r="R651"/>
      <c r="S651"/>
      <c r="T651"/>
      <c r="U651"/>
      <c r="V651"/>
      <c r="W651"/>
      <c r="X651"/>
      <c r="Y651"/>
      <c r="Z651"/>
      <c r="AA651" s="144"/>
      <c r="AB651"/>
      <c r="AC651"/>
      <c r="AD651"/>
      <c r="AE651"/>
      <c r="AF651" s="143"/>
      <c r="AG651"/>
      <c r="AH651"/>
    </row>
    <row r="652" spans="1:34" s="28" customFormat="1" ht="15">
      <c r="A652" t="s">
        <v>13057</v>
      </c>
      <c r="B652" s="140"/>
      <c r="C652" s="139"/>
      <c r="D652" s="139"/>
      <c r="E652"/>
      <c r="F652"/>
      <c r="G652"/>
      <c r="H652"/>
      <c r="I652"/>
      <c r="J652"/>
      <c r="K652"/>
      <c r="L652"/>
      <c r="M652"/>
      <c r="N652"/>
      <c r="O652"/>
      <c r="P652"/>
      <c r="Q652"/>
      <c r="R652"/>
      <c r="S652"/>
      <c r="T652"/>
      <c r="U652"/>
      <c r="V652"/>
      <c r="W652"/>
      <c r="X652"/>
      <c r="Y652"/>
      <c r="Z652"/>
      <c r="AA652" s="144"/>
      <c r="AB652"/>
      <c r="AC652"/>
      <c r="AD652"/>
      <c r="AE652"/>
      <c r="AF652" s="143"/>
      <c r="AG652"/>
      <c r="AH652"/>
    </row>
    <row r="653" spans="1:34" s="28" customFormat="1" ht="15">
      <c r="A653"/>
      <c r="B653" s="140"/>
      <c r="C653" s="139"/>
      <c r="D653" s="139"/>
      <c r="E653"/>
      <c r="F653"/>
      <c r="G653"/>
      <c r="H653"/>
      <c r="I653"/>
      <c r="J653"/>
      <c r="K653"/>
      <c r="L653"/>
      <c r="M653"/>
      <c r="N653"/>
      <c r="O653"/>
      <c r="P653"/>
      <c r="Q653"/>
      <c r="R653"/>
      <c r="S653"/>
      <c r="T653"/>
      <c r="U653"/>
      <c r="V653"/>
      <c r="W653"/>
      <c r="X653"/>
      <c r="Y653"/>
      <c r="Z653"/>
      <c r="AA653" s="144"/>
      <c r="AB653"/>
      <c r="AC653"/>
      <c r="AD653"/>
      <c r="AE653"/>
      <c r="AF653" s="143"/>
      <c r="AG653"/>
      <c r="AH653"/>
    </row>
    <row r="654" spans="1:34" s="28" customFormat="1" ht="15">
      <c r="A654"/>
      <c r="B654" s="140"/>
      <c r="C654" s="139"/>
      <c r="D654" s="139"/>
      <c r="E654"/>
      <c r="F654"/>
      <c r="G654"/>
      <c r="H654"/>
      <c r="I654"/>
      <c r="J654"/>
      <c r="K654"/>
      <c r="L654"/>
      <c r="M654"/>
      <c r="N654"/>
      <c r="O654"/>
      <c r="P654"/>
      <c r="Q654"/>
      <c r="R654"/>
      <c r="S654"/>
      <c r="T654"/>
      <c r="U654"/>
      <c r="V654"/>
      <c r="W654"/>
      <c r="X654"/>
      <c r="Y654"/>
      <c r="Z654"/>
      <c r="AA654" s="144"/>
      <c r="AB654"/>
      <c r="AC654"/>
      <c r="AD654"/>
      <c r="AE654"/>
      <c r="AF654" s="143"/>
      <c r="AG654"/>
      <c r="AH654"/>
    </row>
    <row r="655" spans="1:34" s="28" customFormat="1" ht="15">
      <c r="A655"/>
      <c r="B655" s="140"/>
      <c r="C655" s="139"/>
      <c r="D655" s="139"/>
      <c r="E655"/>
      <c r="F655"/>
      <c r="G655"/>
      <c r="H655"/>
      <c r="I655"/>
      <c r="J655"/>
      <c r="K655"/>
      <c r="L655"/>
      <c r="M655"/>
      <c r="N655"/>
      <c r="O655"/>
      <c r="P655"/>
      <c r="Q655"/>
      <c r="R655"/>
      <c r="S655"/>
      <c r="T655"/>
      <c r="U655"/>
      <c r="V655"/>
      <c r="W655"/>
      <c r="X655"/>
      <c r="Y655"/>
      <c r="Z655"/>
      <c r="AA655" s="144"/>
      <c r="AB655"/>
      <c r="AC655"/>
      <c r="AD655"/>
      <c r="AE655"/>
      <c r="AF655" s="143"/>
      <c r="AG655"/>
      <c r="AH655"/>
    </row>
    <row r="656" spans="1:34" s="28" customFormat="1" ht="15">
      <c r="A656"/>
      <c r="B656" s="140"/>
      <c r="C656" s="139"/>
      <c r="D656" s="139"/>
      <c r="E656"/>
      <c r="F656"/>
      <c r="G656"/>
      <c r="H656"/>
      <c r="I656"/>
      <c r="J656"/>
      <c r="K656"/>
      <c r="L656"/>
      <c r="M656"/>
      <c r="N656"/>
      <c r="O656"/>
      <c r="P656"/>
      <c r="Q656"/>
      <c r="R656"/>
      <c r="S656"/>
      <c r="T656"/>
      <c r="U656"/>
      <c r="V656"/>
      <c r="W656"/>
      <c r="X656"/>
      <c r="Y656"/>
      <c r="Z656"/>
      <c r="AA656" s="144"/>
      <c r="AB656"/>
      <c r="AC656"/>
      <c r="AD656"/>
      <c r="AE656"/>
      <c r="AF656" s="143"/>
      <c r="AG656"/>
      <c r="AH656"/>
    </row>
    <row r="657" spans="1:34" s="28" customFormat="1" ht="15">
      <c r="A657"/>
      <c r="B657" s="140"/>
      <c r="C657" s="139"/>
      <c r="D657" s="139"/>
      <c r="E657"/>
      <c r="F657"/>
      <c r="G657"/>
      <c r="H657"/>
      <c r="I657"/>
      <c r="J657"/>
      <c r="K657"/>
      <c r="L657"/>
      <c r="M657"/>
      <c r="N657"/>
      <c r="O657"/>
      <c r="P657"/>
      <c r="Q657"/>
      <c r="R657"/>
      <c r="S657"/>
      <c r="T657"/>
      <c r="U657"/>
      <c r="V657"/>
      <c r="W657"/>
      <c r="X657"/>
      <c r="Y657"/>
      <c r="Z657"/>
      <c r="AA657" s="144"/>
      <c r="AB657"/>
      <c r="AC657"/>
      <c r="AD657"/>
      <c r="AE657"/>
      <c r="AF657" s="143"/>
      <c r="AG657"/>
      <c r="AH657"/>
    </row>
    <row r="658" spans="1:34" s="28" customFormat="1" ht="15">
      <c r="A658"/>
      <c r="B658" s="140"/>
      <c r="C658" s="139"/>
      <c r="D658" s="139"/>
      <c r="E658"/>
      <c r="F658"/>
      <c r="G658"/>
      <c r="H658"/>
      <c r="I658"/>
      <c r="J658"/>
      <c r="K658"/>
      <c r="L658"/>
      <c r="M658"/>
      <c r="N658"/>
      <c r="O658"/>
      <c r="P658"/>
      <c r="Q658"/>
      <c r="R658"/>
      <c r="S658"/>
      <c r="T658"/>
      <c r="U658"/>
      <c r="V658"/>
      <c r="W658"/>
      <c r="X658"/>
      <c r="Y658"/>
      <c r="Z658"/>
      <c r="AA658" s="144"/>
      <c r="AB658"/>
      <c r="AC658"/>
      <c r="AD658"/>
      <c r="AE658"/>
      <c r="AF658" s="143"/>
      <c r="AG658"/>
      <c r="AH658"/>
    </row>
    <row r="659" spans="1:34" s="28" customFormat="1" ht="15">
      <c r="A659"/>
      <c r="B659" s="140"/>
      <c r="C659" s="139"/>
      <c r="D659" s="139"/>
      <c r="E659"/>
      <c r="F659"/>
      <c r="G659"/>
      <c r="H659"/>
      <c r="I659"/>
      <c r="J659"/>
      <c r="K659"/>
      <c r="L659"/>
      <c r="M659"/>
      <c r="N659"/>
      <c r="O659"/>
      <c r="P659"/>
      <c r="Q659"/>
      <c r="R659"/>
      <c r="S659"/>
      <c r="T659"/>
      <c r="U659"/>
      <c r="V659"/>
      <c r="W659"/>
      <c r="X659"/>
      <c r="Y659"/>
      <c r="Z659"/>
      <c r="AA659" s="144"/>
      <c r="AB659"/>
      <c r="AC659"/>
      <c r="AD659"/>
      <c r="AE659"/>
      <c r="AF659" s="143"/>
      <c r="AG659"/>
      <c r="AH659"/>
    </row>
    <row r="660" spans="1:34" s="28" customFormat="1" ht="15">
      <c r="A660"/>
      <c r="B660" s="140"/>
      <c r="C660" s="139"/>
      <c r="D660" s="139"/>
      <c r="E660"/>
      <c r="F660"/>
      <c r="G660"/>
      <c r="H660"/>
      <c r="I660"/>
      <c r="J660"/>
      <c r="K660"/>
      <c r="L660"/>
      <c r="M660"/>
      <c r="N660"/>
      <c r="O660"/>
      <c r="P660"/>
      <c r="Q660"/>
      <c r="R660"/>
      <c r="S660"/>
      <c r="T660"/>
      <c r="U660"/>
      <c r="V660"/>
      <c r="W660"/>
      <c r="X660"/>
      <c r="Y660"/>
      <c r="Z660"/>
      <c r="AA660" s="144"/>
      <c r="AB660"/>
      <c r="AC660"/>
      <c r="AD660"/>
      <c r="AE660"/>
      <c r="AF660" s="143"/>
      <c r="AG660"/>
      <c r="AH660"/>
    </row>
    <row r="661" spans="1:34" s="28" customFormat="1" ht="15">
      <c r="A661"/>
      <c r="B661" s="140"/>
      <c r="C661" s="139"/>
      <c r="D661" s="139"/>
      <c r="E661"/>
      <c r="F661"/>
      <c r="G661"/>
      <c r="H661"/>
      <c r="I661"/>
      <c r="J661"/>
      <c r="K661"/>
      <c r="L661"/>
      <c r="M661"/>
      <c r="N661"/>
      <c r="O661"/>
      <c r="P661"/>
      <c r="Q661"/>
      <c r="R661"/>
      <c r="S661"/>
      <c r="T661"/>
      <c r="U661"/>
      <c r="V661"/>
      <c r="W661"/>
      <c r="X661"/>
      <c r="Y661"/>
      <c r="Z661"/>
      <c r="AA661" s="144"/>
      <c r="AB661"/>
      <c r="AC661"/>
      <c r="AD661"/>
      <c r="AE661"/>
      <c r="AF661" s="143"/>
      <c r="AG661"/>
      <c r="AH661"/>
    </row>
    <row r="662" spans="1:34" s="28" customFormat="1" ht="15">
      <c r="A662"/>
      <c r="B662" s="140"/>
      <c r="C662" s="139"/>
      <c r="D662" s="139"/>
      <c r="E662"/>
      <c r="F662"/>
      <c r="G662"/>
      <c r="H662"/>
      <c r="I662"/>
      <c r="J662"/>
      <c r="K662"/>
      <c r="L662"/>
      <c r="M662"/>
      <c r="N662"/>
      <c r="O662"/>
      <c r="P662"/>
      <c r="Q662"/>
      <c r="R662"/>
      <c r="S662"/>
      <c r="T662"/>
      <c r="U662"/>
      <c r="V662"/>
      <c r="W662"/>
      <c r="X662"/>
      <c r="Y662"/>
      <c r="Z662"/>
      <c r="AA662" s="144"/>
      <c r="AB662"/>
      <c r="AC662"/>
      <c r="AD662"/>
      <c r="AE662"/>
      <c r="AF662" s="143"/>
      <c r="AG662"/>
      <c r="AH662"/>
    </row>
    <row r="663" spans="1:34" s="28" customFormat="1" ht="15">
      <c r="A663"/>
      <c r="B663" s="140"/>
      <c r="C663" s="139"/>
      <c r="D663" s="139"/>
      <c r="E663"/>
      <c r="F663"/>
      <c r="G663"/>
      <c r="H663"/>
      <c r="I663"/>
      <c r="J663"/>
      <c r="K663"/>
      <c r="L663"/>
      <c r="M663"/>
      <c r="N663"/>
      <c r="O663"/>
      <c r="P663"/>
      <c r="Q663"/>
      <c r="R663"/>
      <c r="S663"/>
      <c r="T663"/>
      <c r="U663"/>
      <c r="V663"/>
      <c r="W663"/>
      <c r="X663"/>
      <c r="Y663"/>
      <c r="Z663"/>
      <c r="AA663" s="144"/>
      <c r="AB663"/>
      <c r="AC663"/>
      <c r="AD663"/>
      <c r="AE663"/>
      <c r="AF663" s="143"/>
      <c r="AG663"/>
      <c r="AH663"/>
    </row>
    <row r="664" spans="1:34" s="28" customFormat="1" ht="15">
      <c r="A664"/>
      <c r="B664" s="140"/>
      <c r="C664" s="139"/>
      <c r="D664" s="139"/>
      <c r="E664"/>
      <c r="F664"/>
      <c r="G664"/>
      <c r="H664"/>
      <c r="I664"/>
      <c r="J664"/>
      <c r="K664"/>
      <c r="L664"/>
      <c r="M664"/>
      <c r="N664"/>
      <c r="O664"/>
      <c r="P664"/>
      <c r="Q664"/>
      <c r="R664"/>
      <c r="S664"/>
      <c r="T664"/>
      <c r="U664"/>
      <c r="V664"/>
      <c r="W664"/>
      <c r="X664"/>
      <c r="Y664"/>
      <c r="Z664"/>
      <c r="AA664" s="144"/>
      <c r="AB664"/>
      <c r="AC664"/>
      <c r="AD664"/>
      <c r="AE664"/>
      <c r="AF664" s="143"/>
      <c r="AG664"/>
      <c r="AH664"/>
    </row>
    <row r="665" spans="1:34" s="28" customFormat="1" ht="15">
      <c r="A665"/>
      <c r="B665" s="140"/>
      <c r="C665" s="139"/>
      <c r="D665" s="139"/>
      <c r="E665"/>
      <c r="F665"/>
      <c r="G665"/>
      <c r="H665"/>
      <c r="I665"/>
      <c r="J665"/>
      <c r="K665"/>
      <c r="L665"/>
      <c r="M665"/>
      <c r="N665"/>
      <c r="O665"/>
      <c r="P665"/>
      <c r="Q665"/>
      <c r="R665"/>
      <c r="S665"/>
      <c r="T665"/>
      <c r="U665"/>
      <c r="V665"/>
      <c r="W665"/>
      <c r="X665"/>
      <c r="Y665"/>
      <c r="Z665"/>
      <c r="AA665" s="144"/>
      <c r="AB665"/>
      <c r="AC665"/>
      <c r="AD665"/>
      <c r="AE665"/>
      <c r="AF665" s="143"/>
      <c r="AG665"/>
      <c r="AH665"/>
    </row>
    <row r="666" spans="1:34" s="28" customFormat="1" ht="15">
      <c r="A666"/>
      <c r="B666" s="140"/>
      <c r="C666" s="139"/>
      <c r="D666" s="139"/>
      <c r="E666"/>
      <c r="F666"/>
      <c r="G666"/>
      <c r="H666"/>
      <c r="I666"/>
      <c r="J666"/>
      <c r="K666"/>
      <c r="L666"/>
      <c r="M666"/>
      <c r="N666"/>
      <c r="O666"/>
      <c r="P666"/>
      <c r="Q666"/>
      <c r="R666"/>
      <c r="S666"/>
      <c r="T666"/>
      <c r="U666"/>
      <c r="V666"/>
      <c r="W666"/>
      <c r="X666"/>
      <c r="Y666"/>
      <c r="Z666"/>
      <c r="AA666" s="144"/>
      <c r="AB666"/>
      <c r="AC666"/>
      <c r="AD666"/>
      <c r="AE666"/>
      <c r="AF666" s="143"/>
      <c r="AG666"/>
      <c r="AH666"/>
    </row>
    <row r="667" spans="1:34" s="28" customFormat="1" ht="15">
      <c r="A667"/>
      <c r="B667" s="140"/>
      <c r="C667" s="139"/>
      <c r="D667" s="139"/>
      <c r="E667"/>
      <c r="F667"/>
      <c r="G667"/>
      <c r="H667"/>
      <c r="I667"/>
      <c r="J667"/>
      <c r="K667"/>
      <c r="L667"/>
      <c r="M667"/>
      <c r="N667"/>
      <c r="O667"/>
      <c r="P667"/>
      <c r="Q667"/>
      <c r="R667"/>
      <c r="S667"/>
      <c r="T667"/>
      <c r="U667"/>
      <c r="V667"/>
      <c r="W667"/>
      <c r="X667"/>
      <c r="Y667"/>
      <c r="Z667"/>
      <c r="AA667" s="144"/>
      <c r="AB667"/>
      <c r="AC667"/>
      <c r="AD667"/>
      <c r="AE667"/>
      <c r="AF667" s="143"/>
      <c r="AG667"/>
      <c r="AH667"/>
    </row>
    <row r="668" spans="1:34" s="28" customFormat="1" ht="15">
      <c r="A668"/>
      <c r="B668" s="140"/>
      <c r="C668" s="139"/>
      <c r="D668" s="139"/>
      <c r="E668"/>
      <c r="F668"/>
      <c r="G668"/>
      <c r="H668"/>
      <c r="I668"/>
      <c r="J668"/>
      <c r="K668"/>
      <c r="L668"/>
      <c r="M668"/>
      <c r="N668"/>
      <c r="O668"/>
      <c r="P668"/>
      <c r="Q668"/>
      <c r="R668"/>
      <c r="S668"/>
      <c r="T668"/>
      <c r="U668"/>
      <c r="V668"/>
      <c r="W668"/>
      <c r="X668"/>
      <c r="Y668"/>
      <c r="Z668"/>
      <c r="AA668" s="144"/>
      <c r="AB668"/>
      <c r="AC668"/>
      <c r="AD668"/>
      <c r="AE668"/>
      <c r="AF668" s="143"/>
      <c r="AG668"/>
      <c r="AH668"/>
    </row>
    <row r="669" spans="1:34" s="28" customFormat="1" ht="15">
      <c r="A669"/>
      <c r="B669" s="140"/>
      <c r="C669" s="139"/>
      <c r="D669" s="139"/>
      <c r="E669"/>
      <c r="F669"/>
      <c r="G669"/>
      <c r="H669"/>
      <c r="I669"/>
      <c r="J669"/>
      <c r="K669"/>
      <c r="L669"/>
      <c r="M669"/>
      <c r="N669"/>
      <c r="O669"/>
      <c r="P669"/>
      <c r="Q669"/>
      <c r="R669"/>
      <c r="S669"/>
      <c r="T669"/>
      <c r="U669"/>
      <c r="V669"/>
      <c r="W669"/>
      <c r="X669"/>
      <c r="Y669"/>
      <c r="Z669"/>
      <c r="AA669" s="144"/>
      <c r="AB669"/>
      <c r="AC669"/>
      <c r="AD669"/>
      <c r="AE669"/>
      <c r="AF669" s="143"/>
      <c r="AG669"/>
      <c r="AH669"/>
    </row>
    <row r="670" spans="1:34" s="28" customFormat="1" ht="15">
      <c r="A670"/>
      <c r="B670" s="140"/>
      <c r="C670" s="139"/>
      <c r="D670" s="139"/>
      <c r="E670"/>
      <c r="F670"/>
      <c r="G670"/>
      <c r="H670"/>
      <c r="I670"/>
      <c r="J670"/>
      <c r="K670"/>
      <c r="L670"/>
      <c r="M670"/>
      <c r="N670"/>
      <c r="O670"/>
      <c r="P670"/>
      <c r="Q670"/>
      <c r="R670"/>
      <c r="S670"/>
      <c r="T670"/>
      <c r="U670"/>
      <c r="V670"/>
      <c r="W670"/>
      <c r="X670"/>
      <c r="Y670"/>
      <c r="Z670"/>
      <c r="AA670" s="144"/>
      <c r="AB670"/>
      <c r="AC670"/>
      <c r="AD670"/>
      <c r="AE670"/>
      <c r="AF670" s="143"/>
      <c r="AG670"/>
      <c r="AH670"/>
    </row>
    <row r="671" spans="1:34" s="28" customFormat="1" ht="15">
      <c r="A671"/>
      <c r="B671" s="140"/>
      <c r="C671" s="139"/>
      <c r="D671" s="139"/>
      <c r="E671"/>
      <c r="F671"/>
      <c r="G671"/>
      <c r="H671"/>
      <c r="I671"/>
      <c r="J671"/>
      <c r="K671"/>
      <c r="L671"/>
      <c r="M671"/>
      <c r="N671"/>
      <c r="O671"/>
      <c r="P671"/>
      <c r="Q671"/>
      <c r="R671"/>
      <c r="S671"/>
      <c r="T671"/>
      <c r="U671"/>
      <c r="V671"/>
      <c r="W671"/>
      <c r="X671"/>
      <c r="Y671"/>
      <c r="Z671"/>
      <c r="AA671" s="144"/>
      <c r="AB671"/>
      <c r="AC671"/>
      <c r="AD671"/>
      <c r="AE671"/>
      <c r="AF671" s="143"/>
      <c r="AG671"/>
      <c r="AH671"/>
    </row>
    <row r="672" spans="1:34" s="28" customFormat="1" ht="15">
      <c r="A672"/>
      <c r="B672" s="140"/>
      <c r="C672" s="139"/>
      <c r="D672" s="139"/>
      <c r="E672"/>
      <c r="F672"/>
      <c r="G672"/>
      <c r="H672"/>
      <c r="I672"/>
      <c r="J672"/>
      <c r="K672"/>
      <c r="L672"/>
      <c r="M672"/>
      <c r="N672"/>
      <c r="O672"/>
      <c r="P672"/>
      <c r="Q672"/>
      <c r="R672"/>
      <c r="S672"/>
      <c r="T672"/>
      <c r="U672"/>
      <c r="V672"/>
      <c r="W672"/>
      <c r="X672"/>
      <c r="Y672"/>
      <c r="Z672"/>
      <c r="AA672" s="144"/>
      <c r="AB672"/>
      <c r="AC672"/>
      <c r="AD672"/>
      <c r="AE672"/>
      <c r="AF672" s="143"/>
      <c r="AG672"/>
      <c r="AH672"/>
    </row>
    <row r="673" spans="1:34" s="28" customFormat="1" ht="15">
      <c r="A673"/>
      <c r="B673" s="140"/>
      <c r="C673" s="139"/>
      <c r="D673" s="139"/>
      <c r="E673"/>
      <c r="F673"/>
      <c r="G673"/>
      <c r="H673"/>
      <c r="I673"/>
      <c r="J673"/>
      <c r="K673"/>
      <c r="L673"/>
      <c r="M673"/>
      <c r="N673"/>
      <c r="O673"/>
      <c r="P673"/>
      <c r="Q673"/>
      <c r="R673"/>
      <c r="S673"/>
      <c r="T673"/>
      <c r="U673"/>
      <c r="V673"/>
      <c r="W673"/>
      <c r="X673"/>
      <c r="Y673"/>
      <c r="Z673"/>
      <c r="AA673" s="144"/>
      <c r="AB673"/>
      <c r="AC673"/>
      <c r="AD673"/>
      <c r="AE673"/>
      <c r="AF673" s="143"/>
      <c r="AG673"/>
      <c r="AH673"/>
    </row>
    <row r="674" spans="1:34" s="28" customFormat="1" ht="15">
      <c r="A674"/>
      <c r="B674" s="140"/>
      <c r="C674" s="139"/>
      <c r="D674" s="139"/>
      <c r="E674"/>
      <c r="F674"/>
      <c r="G674"/>
      <c r="H674"/>
      <c r="I674"/>
      <c r="J674"/>
      <c r="K674"/>
      <c r="L674"/>
      <c r="M674"/>
      <c r="N674"/>
      <c r="O674"/>
      <c r="P674"/>
      <c r="Q674"/>
      <c r="R674"/>
      <c r="S674"/>
      <c r="T674"/>
      <c r="U674"/>
      <c r="V674"/>
      <c r="W674"/>
      <c r="X674"/>
      <c r="Y674"/>
      <c r="Z674"/>
      <c r="AA674" s="144"/>
      <c r="AB674"/>
      <c r="AC674"/>
      <c r="AD674"/>
      <c r="AE674"/>
      <c r="AF674" s="143"/>
      <c r="AG674"/>
      <c r="AH674"/>
    </row>
    <row r="675" spans="1:34" s="28" customFormat="1" ht="15">
      <c r="A675"/>
      <c r="B675" s="140"/>
      <c r="C675" s="139"/>
      <c r="D675" s="139"/>
      <c r="E675"/>
      <c r="F675"/>
      <c r="G675"/>
      <c r="H675"/>
      <c r="I675"/>
      <c r="J675"/>
      <c r="K675"/>
      <c r="L675"/>
      <c r="M675"/>
      <c r="N675"/>
      <c r="O675"/>
      <c r="P675"/>
      <c r="Q675"/>
      <c r="R675"/>
      <c r="S675"/>
      <c r="T675"/>
      <c r="U675"/>
      <c r="V675"/>
      <c r="W675"/>
      <c r="X675"/>
      <c r="Y675"/>
      <c r="Z675"/>
      <c r="AA675" s="144"/>
      <c r="AB675"/>
      <c r="AC675"/>
      <c r="AD675"/>
      <c r="AE675"/>
      <c r="AF675" s="143"/>
      <c r="AG675"/>
      <c r="AH675"/>
    </row>
    <row r="676" spans="1:34" s="28" customFormat="1" ht="15">
      <c r="A676"/>
      <c r="B676" s="140"/>
      <c r="C676" s="139"/>
      <c r="D676" s="139"/>
      <c r="E676"/>
      <c r="F676"/>
      <c r="G676"/>
      <c r="H676"/>
      <c r="I676"/>
      <c r="J676"/>
      <c r="K676"/>
      <c r="L676"/>
      <c r="M676"/>
      <c r="N676"/>
      <c r="O676"/>
      <c r="P676"/>
      <c r="Q676"/>
      <c r="R676"/>
      <c r="S676"/>
      <c r="T676"/>
      <c r="U676"/>
      <c r="V676"/>
      <c r="W676"/>
      <c r="X676"/>
      <c r="Y676"/>
      <c r="Z676"/>
      <c r="AA676" s="144"/>
      <c r="AB676"/>
      <c r="AC676"/>
      <c r="AD676"/>
      <c r="AE676"/>
      <c r="AF676" s="143"/>
      <c r="AG676"/>
      <c r="AH676"/>
    </row>
    <row r="677" spans="1:34" s="28" customFormat="1" ht="15">
      <c r="A677"/>
      <c r="B677" s="140"/>
      <c r="C677" s="139"/>
      <c r="D677" s="139"/>
      <c r="E677"/>
      <c r="F677"/>
      <c r="G677"/>
      <c r="H677"/>
      <c r="I677"/>
      <c r="J677"/>
      <c r="K677"/>
      <c r="L677"/>
      <c r="M677"/>
      <c r="N677"/>
      <c r="O677"/>
      <c r="P677"/>
      <c r="Q677"/>
      <c r="R677"/>
      <c r="S677"/>
      <c r="T677"/>
      <c r="U677"/>
      <c r="V677"/>
      <c r="W677"/>
      <c r="X677"/>
      <c r="Y677"/>
      <c r="Z677"/>
      <c r="AA677" s="144"/>
      <c r="AB677"/>
      <c r="AC677"/>
      <c r="AD677"/>
      <c r="AE677"/>
      <c r="AF677" s="143"/>
      <c r="AG677"/>
      <c r="AH677"/>
    </row>
    <row r="678" spans="1:34" s="28" customFormat="1" ht="15">
      <c r="A678"/>
      <c r="B678" s="140"/>
      <c r="C678" s="139"/>
      <c r="D678" s="139"/>
      <c r="E678"/>
      <c r="F678"/>
      <c r="G678"/>
      <c r="H678"/>
      <c r="I678"/>
      <c r="J678"/>
      <c r="K678"/>
      <c r="L678"/>
      <c r="M678"/>
      <c r="N678"/>
      <c r="O678"/>
      <c r="P678"/>
      <c r="Q678"/>
      <c r="R678"/>
      <c r="S678"/>
      <c r="T678"/>
      <c r="U678"/>
      <c r="V678"/>
      <c r="W678"/>
      <c r="X678"/>
      <c r="Y678"/>
      <c r="Z678"/>
      <c r="AA678" s="144"/>
      <c r="AB678"/>
      <c r="AC678"/>
      <c r="AD678"/>
      <c r="AE678"/>
      <c r="AF678" s="143"/>
      <c r="AG678"/>
      <c r="AH678"/>
    </row>
    <row r="679" spans="1:34" s="28" customFormat="1" ht="15">
      <c r="A679"/>
      <c r="B679" s="140"/>
      <c r="C679" s="139"/>
      <c r="D679" s="139"/>
      <c r="E679"/>
      <c r="F679"/>
      <c r="G679"/>
      <c r="H679"/>
      <c r="I679"/>
      <c r="J679"/>
      <c r="K679"/>
      <c r="L679"/>
      <c r="M679"/>
      <c r="N679"/>
      <c r="O679"/>
      <c r="P679"/>
      <c r="Q679"/>
      <c r="R679"/>
      <c r="S679"/>
      <c r="T679"/>
      <c r="U679"/>
      <c r="V679"/>
      <c r="W679"/>
      <c r="X679"/>
      <c r="Y679"/>
      <c r="Z679"/>
      <c r="AA679" s="144"/>
      <c r="AB679"/>
      <c r="AC679"/>
      <c r="AD679"/>
      <c r="AE679"/>
      <c r="AF679" s="143"/>
      <c r="AG679"/>
      <c r="AH679"/>
    </row>
    <row r="680" spans="1:34" s="28" customFormat="1" ht="15">
      <c r="A680"/>
      <c r="B680" s="140"/>
      <c r="C680" s="139"/>
      <c r="D680" s="139"/>
      <c r="E680"/>
      <c r="F680"/>
      <c r="G680"/>
      <c r="H680"/>
      <c r="I680"/>
      <c r="J680"/>
      <c r="K680"/>
      <c r="L680"/>
      <c r="M680"/>
      <c r="N680"/>
      <c r="O680"/>
      <c r="P680"/>
      <c r="Q680"/>
      <c r="R680"/>
      <c r="S680"/>
      <c r="T680"/>
      <c r="U680"/>
      <c r="V680"/>
      <c r="W680"/>
      <c r="X680"/>
      <c r="Y680"/>
      <c r="Z680"/>
      <c r="AA680" s="144"/>
      <c r="AB680"/>
      <c r="AC680"/>
      <c r="AD680"/>
      <c r="AE680"/>
      <c r="AF680" s="143"/>
      <c r="AG680"/>
      <c r="AH680"/>
    </row>
    <row r="681" spans="1:34" s="28" customFormat="1" ht="15">
      <c r="A681"/>
      <c r="B681" s="140"/>
      <c r="C681" s="139"/>
      <c r="D681" s="139"/>
      <c r="E681"/>
      <c r="F681"/>
      <c r="G681"/>
      <c r="H681"/>
      <c r="I681"/>
      <c r="J681"/>
      <c r="K681"/>
      <c r="L681"/>
      <c r="M681"/>
      <c r="N681"/>
      <c r="O681"/>
      <c r="P681"/>
      <c r="Q681"/>
      <c r="R681"/>
      <c r="S681"/>
      <c r="T681"/>
      <c r="U681"/>
      <c r="V681"/>
      <c r="W681"/>
      <c r="X681"/>
      <c r="Y681"/>
      <c r="Z681"/>
      <c r="AA681" s="144"/>
      <c r="AB681"/>
      <c r="AC681"/>
      <c r="AD681"/>
      <c r="AE681"/>
      <c r="AF681" s="143"/>
      <c r="AG681"/>
      <c r="AH681"/>
    </row>
    <row r="682" spans="1:34" s="28" customFormat="1" ht="15">
      <c r="A682"/>
      <c r="B682" s="140"/>
      <c r="C682" s="139"/>
      <c r="D682" s="139"/>
      <c r="E682"/>
      <c r="F682"/>
      <c r="G682"/>
      <c r="H682"/>
      <c r="I682"/>
      <c r="J682"/>
      <c r="K682"/>
      <c r="L682"/>
      <c r="M682"/>
      <c r="N682"/>
      <c r="O682"/>
      <c r="P682"/>
      <c r="Q682"/>
      <c r="R682"/>
      <c r="S682"/>
      <c r="T682"/>
      <c r="U682"/>
      <c r="V682"/>
      <c r="W682"/>
      <c r="X682"/>
      <c r="Y682"/>
      <c r="Z682"/>
      <c r="AA682" s="144"/>
      <c r="AB682"/>
      <c r="AC682"/>
      <c r="AD682"/>
      <c r="AE682"/>
      <c r="AF682" s="143"/>
      <c r="AG682"/>
      <c r="AH682"/>
    </row>
    <row r="683" spans="1:34" s="28" customFormat="1" ht="15">
      <c r="A683"/>
      <c r="B683" s="140"/>
      <c r="C683" s="139"/>
      <c r="D683" s="139"/>
      <c r="E683"/>
      <c r="F683"/>
      <c r="G683"/>
      <c r="H683"/>
      <c r="I683"/>
      <c r="J683"/>
      <c r="K683"/>
      <c r="L683"/>
      <c r="M683"/>
      <c r="N683"/>
      <c r="O683"/>
      <c r="P683"/>
      <c r="Q683"/>
      <c r="R683"/>
      <c r="S683"/>
      <c r="T683"/>
      <c r="U683"/>
      <c r="V683"/>
      <c r="W683"/>
      <c r="X683"/>
      <c r="Y683"/>
      <c r="Z683"/>
      <c r="AA683" s="144"/>
      <c r="AB683"/>
      <c r="AC683"/>
      <c r="AD683"/>
      <c r="AE683"/>
      <c r="AF683" s="143"/>
      <c r="AG683"/>
      <c r="AH683"/>
    </row>
    <row r="684" spans="1:34" s="28" customFormat="1" ht="15">
      <c r="A684"/>
      <c r="B684" s="140"/>
      <c r="C684" s="139"/>
      <c r="D684" s="139"/>
      <c r="E684"/>
      <c r="F684"/>
      <c r="G684"/>
      <c r="H684"/>
      <c r="I684"/>
      <c r="J684"/>
      <c r="K684"/>
      <c r="L684"/>
      <c r="M684"/>
      <c r="N684"/>
      <c r="O684"/>
      <c r="P684"/>
      <c r="Q684"/>
      <c r="R684"/>
      <c r="S684"/>
      <c r="T684"/>
      <c r="U684"/>
      <c r="V684"/>
      <c r="W684"/>
      <c r="X684"/>
      <c r="Y684"/>
      <c r="Z684"/>
      <c r="AA684" s="144"/>
      <c r="AB684"/>
      <c r="AC684"/>
      <c r="AD684"/>
      <c r="AE684"/>
      <c r="AF684" s="143"/>
      <c r="AG684"/>
      <c r="AH684"/>
    </row>
    <row r="685" spans="1:34" s="28" customFormat="1" ht="15">
      <c r="A685"/>
      <c r="B685" s="140"/>
      <c r="C685" s="139"/>
      <c r="D685" s="139"/>
      <c r="E685"/>
      <c r="F685"/>
      <c r="G685"/>
      <c r="H685"/>
      <c r="I685"/>
      <c r="J685"/>
      <c r="K685"/>
      <c r="L685"/>
      <c r="M685"/>
      <c r="N685"/>
      <c r="O685"/>
      <c r="P685"/>
      <c r="Q685"/>
      <c r="R685"/>
      <c r="S685"/>
      <c r="T685"/>
      <c r="U685"/>
      <c r="V685"/>
      <c r="W685"/>
      <c r="X685"/>
      <c r="Y685"/>
      <c r="Z685"/>
      <c r="AA685" s="144"/>
      <c r="AB685"/>
      <c r="AC685"/>
      <c r="AD685"/>
      <c r="AE685"/>
      <c r="AF685" s="143"/>
      <c r="AG685"/>
      <c r="AH685"/>
    </row>
    <row r="686" spans="1:34" s="28" customFormat="1" ht="15">
      <c r="A686"/>
      <c r="B686" s="140"/>
      <c r="C686" s="139"/>
      <c r="D686" s="139"/>
      <c r="E686"/>
      <c r="F686"/>
      <c r="G686"/>
      <c r="H686"/>
      <c r="I686"/>
      <c r="J686"/>
      <c r="K686"/>
      <c r="L686"/>
      <c r="M686"/>
      <c r="N686"/>
      <c r="O686"/>
      <c r="P686"/>
      <c r="Q686"/>
      <c r="R686"/>
      <c r="S686"/>
      <c r="T686"/>
      <c r="U686"/>
      <c r="V686"/>
      <c r="W686"/>
      <c r="X686"/>
      <c r="Y686"/>
      <c r="Z686"/>
      <c r="AA686" s="144"/>
      <c r="AB686"/>
      <c r="AC686"/>
      <c r="AD686"/>
      <c r="AE686"/>
      <c r="AF686" s="143"/>
      <c r="AG686"/>
      <c r="AH686"/>
    </row>
    <row r="687" spans="1:34" s="28" customFormat="1" ht="15">
      <c r="A687"/>
      <c r="B687" s="140"/>
      <c r="C687" s="139"/>
      <c r="D687" s="139"/>
      <c r="E687"/>
      <c r="F687"/>
      <c r="G687"/>
      <c r="H687"/>
      <c r="I687"/>
      <c r="J687"/>
      <c r="K687"/>
      <c r="L687"/>
      <c r="M687"/>
      <c r="N687"/>
      <c r="O687"/>
      <c r="P687"/>
      <c r="Q687"/>
      <c r="R687"/>
      <c r="S687"/>
      <c r="T687"/>
      <c r="U687"/>
      <c r="V687"/>
      <c r="W687"/>
      <c r="X687"/>
      <c r="Y687"/>
      <c r="Z687"/>
      <c r="AA687" s="144"/>
      <c r="AB687"/>
      <c r="AC687"/>
      <c r="AD687"/>
      <c r="AE687"/>
      <c r="AF687" s="143"/>
      <c r="AG687"/>
      <c r="AH687"/>
    </row>
    <row r="688" spans="1:34" s="28" customFormat="1" ht="15">
      <c r="A688"/>
      <c r="B688" s="140"/>
      <c r="C688" s="139"/>
      <c r="D688" s="139"/>
      <c r="E688"/>
      <c r="F688"/>
      <c r="G688"/>
      <c r="H688"/>
      <c r="I688"/>
      <c r="J688"/>
      <c r="K688"/>
      <c r="L688"/>
      <c r="M688"/>
      <c r="N688"/>
      <c r="O688"/>
      <c r="P688"/>
      <c r="Q688"/>
      <c r="R688"/>
      <c r="S688"/>
      <c r="T688"/>
      <c r="U688"/>
      <c r="V688"/>
      <c r="W688"/>
      <c r="X688"/>
      <c r="Y688"/>
      <c r="Z688"/>
      <c r="AA688" s="144"/>
      <c r="AB688"/>
      <c r="AC688"/>
      <c r="AD688"/>
      <c r="AE688"/>
      <c r="AF688" s="143"/>
      <c r="AG688"/>
      <c r="AH688"/>
    </row>
    <row r="689" spans="1:34" s="28" customFormat="1" ht="15">
      <c r="A689"/>
      <c r="B689" s="140"/>
      <c r="C689" s="139"/>
      <c r="D689" s="139"/>
      <c r="E689"/>
      <c r="F689"/>
      <c r="G689"/>
      <c r="H689"/>
      <c r="I689"/>
      <c r="J689"/>
      <c r="K689"/>
      <c r="L689"/>
      <c r="M689"/>
      <c r="N689"/>
      <c r="O689"/>
      <c r="P689"/>
      <c r="Q689"/>
      <c r="R689"/>
      <c r="S689"/>
      <c r="T689"/>
      <c r="U689"/>
      <c r="V689"/>
      <c r="W689"/>
      <c r="X689"/>
      <c r="Y689"/>
      <c r="Z689"/>
      <c r="AA689" s="144"/>
      <c r="AB689"/>
      <c r="AC689"/>
      <c r="AD689"/>
      <c r="AE689"/>
      <c r="AF689" s="143"/>
      <c r="AG689"/>
      <c r="AH689"/>
    </row>
    <row r="690" spans="1:34" s="28" customFormat="1" ht="15">
      <c r="A690"/>
      <c r="B690" s="140"/>
      <c r="C690" s="139"/>
      <c r="D690" s="139"/>
      <c r="E690"/>
      <c r="F690"/>
      <c r="G690"/>
      <c r="H690"/>
      <c r="I690"/>
      <c r="J690"/>
      <c r="K690"/>
      <c r="L690"/>
      <c r="M690"/>
      <c r="N690"/>
      <c r="O690"/>
      <c r="P690"/>
      <c r="Q690"/>
      <c r="R690"/>
      <c r="S690"/>
      <c r="T690"/>
      <c r="U690"/>
      <c r="V690"/>
      <c r="W690"/>
      <c r="X690"/>
      <c r="Y690"/>
      <c r="Z690"/>
      <c r="AA690" s="144"/>
      <c r="AB690"/>
      <c r="AC690"/>
      <c r="AD690"/>
      <c r="AE690"/>
      <c r="AF690" s="143"/>
      <c r="AG690"/>
      <c r="AH690"/>
    </row>
    <row r="691" spans="1:34" s="28" customFormat="1" ht="15">
      <c r="A691"/>
      <c r="B691" s="140"/>
      <c r="C691" s="139"/>
      <c r="D691" s="139"/>
      <c r="E691"/>
      <c r="F691"/>
      <c r="G691"/>
      <c r="H691"/>
      <c r="I691"/>
      <c r="J691"/>
      <c r="K691"/>
      <c r="L691"/>
      <c r="M691"/>
      <c r="N691"/>
      <c r="O691"/>
      <c r="P691"/>
      <c r="Q691"/>
      <c r="R691"/>
      <c r="S691"/>
      <c r="T691"/>
      <c r="U691"/>
      <c r="V691"/>
      <c r="W691"/>
      <c r="X691"/>
      <c r="Y691"/>
      <c r="Z691"/>
      <c r="AA691" s="144"/>
      <c r="AB691"/>
      <c r="AC691"/>
      <c r="AD691"/>
      <c r="AE691"/>
      <c r="AF691" s="143"/>
      <c r="AG691"/>
      <c r="AH691"/>
    </row>
    <row r="692" spans="1:34" s="28" customFormat="1" ht="15">
      <c r="A692"/>
      <c r="B692" s="140"/>
      <c r="C692" s="139"/>
      <c r="D692" s="139"/>
      <c r="E692"/>
      <c r="F692"/>
      <c r="G692"/>
      <c r="H692"/>
      <c r="I692"/>
      <c r="J692"/>
      <c r="K692"/>
      <c r="L692"/>
      <c r="M692"/>
      <c r="N692"/>
      <c r="O692"/>
      <c r="P692"/>
      <c r="Q692"/>
      <c r="R692"/>
      <c r="S692"/>
      <c r="T692"/>
      <c r="U692"/>
      <c r="V692"/>
      <c r="W692"/>
      <c r="X692"/>
      <c r="Y692"/>
      <c r="Z692"/>
      <c r="AA692" s="144"/>
      <c r="AB692"/>
      <c r="AC692"/>
      <c r="AD692"/>
      <c r="AE692"/>
      <c r="AF692" s="143"/>
      <c r="AG692"/>
      <c r="AH692"/>
    </row>
    <row r="693" spans="1:34" s="28" customFormat="1" ht="15">
      <c r="A693"/>
      <c r="B693" s="140"/>
      <c r="C693" s="139"/>
      <c r="D693" s="139"/>
      <c r="E693"/>
      <c r="F693"/>
      <c r="G693"/>
      <c r="H693"/>
      <c r="I693"/>
      <c r="J693"/>
      <c r="K693"/>
      <c r="L693"/>
      <c r="M693"/>
      <c r="N693"/>
      <c r="O693"/>
      <c r="P693"/>
      <c r="Q693"/>
      <c r="R693"/>
      <c r="S693"/>
      <c r="T693"/>
      <c r="U693"/>
      <c r="V693"/>
      <c r="W693"/>
      <c r="X693"/>
      <c r="Y693"/>
      <c r="Z693"/>
      <c r="AA693" s="144"/>
      <c r="AB693"/>
      <c r="AC693"/>
      <c r="AD693"/>
      <c r="AE693"/>
      <c r="AF693" s="143"/>
      <c r="AG693"/>
      <c r="AH693"/>
    </row>
    <row r="694" spans="1:34" s="28" customFormat="1" ht="15">
      <c r="A694"/>
      <c r="B694" s="140"/>
      <c r="C694" s="139"/>
      <c r="D694" s="139"/>
      <c r="E694"/>
      <c r="F694"/>
      <c r="G694"/>
      <c r="H694"/>
      <c r="I694"/>
      <c r="J694"/>
      <c r="K694"/>
      <c r="L694"/>
      <c r="M694"/>
      <c r="N694"/>
      <c r="O694"/>
      <c r="P694"/>
      <c r="Q694"/>
      <c r="R694"/>
      <c r="S694"/>
      <c r="T694"/>
      <c r="U694"/>
      <c r="V694"/>
      <c r="W694"/>
      <c r="X694"/>
      <c r="Y694"/>
      <c r="Z694"/>
      <c r="AA694" s="144"/>
      <c r="AB694"/>
      <c r="AC694"/>
      <c r="AD694"/>
      <c r="AE694"/>
      <c r="AF694" s="143"/>
      <c r="AG694"/>
      <c r="AH694"/>
    </row>
    <row r="695" spans="1:34" s="28" customFormat="1" ht="15">
      <c r="A695"/>
      <c r="B695" s="140"/>
      <c r="C695" s="139"/>
      <c r="D695" s="139"/>
      <c r="E695"/>
      <c r="F695"/>
      <c r="G695"/>
      <c r="H695"/>
      <c r="I695"/>
      <c r="J695"/>
      <c r="K695"/>
      <c r="L695"/>
      <c r="M695"/>
      <c r="N695"/>
      <c r="O695"/>
      <c r="P695"/>
      <c r="Q695"/>
      <c r="R695"/>
      <c r="S695"/>
      <c r="T695"/>
      <c r="U695"/>
      <c r="V695"/>
      <c r="W695"/>
      <c r="X695"/>
      <c r="Y695"/>
      <c r="Z695"/>
      <c r="AA695" s="144"/>
      <c r="AB695"/>
      <c r="AC695"/>
      <c r="AD695"/>
      <c r="AE695"/>
      <c r="AF695" s="143"/>
      <c r="AG695"/>
      <c r="AH695"/>
    </row>
    <row r="696" spans="1:34" s="28" customFormat="1" ht="15">
      <c r="A696"/>
      <c r="B696" s="140"/>
      <c r="C696" s="139"/>
      <c r="D696" s="139"/>
      <c r="E696"/>
      <c r="F696"/>
      <c r="G696"/>
      <c r="H696"/>
      <c r="I696"/>
      <c r="J696"/>
      <c r="K696"/>
      <c r="L696"/>
      <c r="M696"/>
      <c r="N696"/>
      <c r="O696"/>
      <c r="P696"/>
      <c r="Q696"/>
      <c r="R696"/>
      <c r="S696"/>
      <c r="T696"/>
      <c r="U696"/>
      <c r="V696"/>
      <c r="W696"/>
      <c r="X696"/>
      <c r="Y696"/>
      <c r="Z696"/>
      <c r="AA696" s="144"/>
      <c r="AB696"/>
      <c r="AC696"/>
      <c r="AD696"/>
      <c r="AE696"/>
      <c r="AF696" s="143"/>
      <c r="AG696"/>
      <c r="AH696"/>
    </row>
    <row r="697" spans="1:34" s="28" customFormat="1" ht="15">
      <c r="A697"/>
      <c r="B697" s="140"/>
      <c r="C697" s="139"/>
      <c r="D697" s="139"/>
      <c r="E697"/>
      <c r="F697"/>
      <c r="G697"/>
      <c r="H697"/>
      <c r="I697"/>
      <c r="J697"/>
      <c r="K697"/>
      <c r="L697"/>
      <c r="M697"/>
      <c r="N697"/>
      <c r="O697"/>
      <c r="P697"/>
      <c r="Q697"/>
      <c r="R697"/>
      <c r="S697"/>
      <c r="T697"/>
      <c r="U697"/>
      <c r="V697"/>
      <c r="W697"/>
      <c r="X697"/>
      <c r="Y697"/>
      <c r="Z697"/>
      <c r="AA697" s="144"/>
      <c r="AB697"/>
      <c r="AC697"/>
      <c r="AD697"/>
      <c r="AE697"/>
      <c r="AF697" s="143"/>
      <c r="AG697"/>
      <c r="AH697"/>
    </row>
    <row r="698" spans="1:34" s="28" customFormat="1" ht="15">
      <c r="A698"/>
      <c r="B698" s="140"/>
      <c r="C698" s="139"/>
      <c r="D698" s="139"/>
      <c r="E698"/>
      <c r="F698"/>
      <c r="G698"/>
      <c r="H698"/>
      <c r="I698"/>
      <c r="J698"/>
      <c r="K698"/>
      <c r="L698"/>
      <c r="M698"/>
      <c r="N698"/>
      <c r="O698"/>
      <c r="P698"/>
      <c r="Q698"/>
      <c r="R698"/>
      <c r="S698"/>
      <c r="T698"/>
      <c r="U698"/>
      <c r="V698"/>
      <c r="W698"/>
      <c r="X698"/>
      <c r="Y698"/>
      <c r="Z698"/>
      <c r="AA698" s="144"/>
      <c r="AB698"/>
      <c r="AC698"/>
      <c r="AD698"/>
      <c r="AE698"/>
      <c r="AF698" s="143"/>
      <c r="AG698"/>
      <c r="AH698"/>
    </row>
    <row r="699" spans="1:34" s="28" customFormat="1" ht="15">
      <c r="A699"/>
      <c r="B699" s="140"/>
      <c r="C699" s="139"/>
      <c r="D699" s="139"/>
      <c r="E699"/>
      <c r="F699"/>
      <c r="G699"/>
      <c r="H699"/>
      <c r="I699"/>
      <c r="J699"/>
      <c r="K699"/>
      <c r="L699"/>
      <c r="M699"/>
      <c r="N699"/>
      <c r="O699"/>
      <c r="P699"/>
      <c r="Q699"/>
      <c r="R699"/>
      <c r="S699"/>
      <c r="T699"/>
      <c r="U699"/>
      <c r="V699"/>
      <c r="W699"/>
      <c r="X699"/>
      <c r="Y699"/>
      <c r="Z699"/>
      <c r="AA699" s="144"/>
      <c r="AB699"/>
      <c r="AC699"/>
      <c r="AD699"/>
      <c r="AE699"/>
      <c r="AF699" s="143"/>
      <c r="AG699"/>
      <c r="AH699"/>
    </row>
    <row r="700" spans="1:34" s="28" customFormat="1" ht="15">
      <c r="A700"/>
      <c r="B700" s="140"/>
      <c r="C700" s="139"/>
      <c r="D700" s="139"/>
      <c r="E700"/>
      <c r="F700"/>
      <c r="G700"/>
      <c r="H700"/>
      <c r="I700"/>
      <c r="J700"/>
      <c r="K700"/>
      <c r="L700"/>
      <c r="M700"/>
      <c r="N700"/>
      <c r="O700"/>
      <c r="P700"/>
      <c r="Q700"/>
      <c r="R700"/>
      <c r="S700"/>
      <c r="T700"/>
      <c r="U700"/>
      <c r="V700"/>
      <c r="W700"/>
      <c r="X700"/>
      <c r="Y700"/>
      <c r="Z700"/>
      <c r="AA700" s="144"/>
      <c r="AB700"/>
      <c r="AC700"/>
      <c r="AD700"/>
      <c r="AE700"/>
      <c r="AF700" s="143"/>
      <c r="AG700"/>
      <c r="AH700"/>
    </row>
    <row r="701" spans="1:34" s="28" customFormat="1" ht="15">
      <c r="A701"/>
      <c r="B701" s="140"/>
      <c r="C701" s="139"/>
      <c r="D701" s="139"/>
      <c r="E701"/>
      <c r="F701"/>
      <c r="G701"/>
      <c r="H701"/>
      <c r="I701"/>
      <c r="J701"/>
      <c r="K701"/>
      <c r="L701"/>
      <c r="M701"/>
      <c r="N701"/>
      <c r="O701"/>
      <c r="P701"/>
      <c r="Q701"/>
      <c r="R701"/>
      <c r="S701"/>
      <c r="T701"/>
      <c r="U701"/>
      <c r="V701"/>
      <c r="W701"/>
      <c r="X701"/>
      <c r="Y701"/>
      <c r="Z701"/>
      <c r="AA701" s="144"/>
      <c r="AB701"/>
      <c r="AC701"/>
      <c r="AD701"/>
      <c r="AE701"/>
      <c r="AF701" s="143"/>
      <c r="AG701"/>
      <c r="AH701"/>
    </row>
    <row r="702" spans="1:34" s="28" customFormat="1" ht="15">
      <c r="A702"/>
      <c r="B702" s="140"/>
      <c r="C702" s="139"/>
      <c r="D702" s="139"/>
      <c r="E702"/>
      <c r="F702"/>
      <c r="G702"/>
      <c r="H702"/>
      <c r="I702"/>
      <c r="J702"/>
      <c r="K702"/>
      <c r="L702"/>
      <c r="M702"/>
      <c r="N702"/>
      <c r="O702"/>
      <c r="P702"/>
      <c r="Q702"/>
      <c r="R702"/>
      <c r="S702"/>
      <c r="T702"/>
      <c r="U702"/>
      <c r="V702"/>
      <c r="W702"/>
      <c r="X702"/>
      <c r="Y702"/>
      <c r="Z702"/>
      <c r="AA702" s="144"/>
      <c r="AB702"/>
      <c r="AC702"/>
      <c r="AD702"/>
      <c r="AE702"/>
      <c r="AF702" s="143"/>
      <c r="AG702"/>
      <c r="AH702"/>
    </row>
    <row r="703" spans="1:34" s="28" customFormat="1" ht="15">
      <c r="A703"/>
      <c r="B703" s="140"/>
      <c r="C703" s="139"/>
      <c r="D703" s="139"/>
      <c r="E703"/>
      <c r="F703"/>
      <c r="G703"/>
      <c r="H703"/>
      <c r="I703"/>
      <c r="J703"/>
      <c r="K703"/>
      <c r="L703"/>
      <c r="M703"/>
      <c r="N703"/>
      <c r="O703"/>
      <c r="P703"/>
      <c r="Q703"/>
      <c r="R703"/>
      <c r="S703"/>
      <c r="T703"/>
      <c r="U703"/>
      <c r="V703"/>
      <c r="W703"/>
      <c r="X703"/>
      <c r="Y703"/>
      <c r="Z703"/>
      <c r="AA703" s="144"/>
      <c r="AB703"/>
      <c r="AC703"/>
      <c r="AD703"/>
      <c r="AE703"/>
      <c r="AF703" s="143"/>
      <c r="AG703"/>
      <c r="AH703"/>
    </row>
    <row r="704" spans="1:34" s="28" customFormat="1" ht="15">
      <c r="A704"/>
      <c r="B704" s="140"/>
      <c r="C704" s="139"/>
      <c r="D704" s="139"/>
      <c r="E704"/>
      <c r="F704"/>
      <c r="G704"/>
      <c r="H704"/>
      <c r="I704"/>
      <c r="J704"/>
      <c r="K704"/>
      <c r="L704"/>
      <c r="M704"/>
      <c r="N704"/>
      <c r="O704"/>
      <c r="P704"/>
      <c r="Q704"/>
      <c r="R704"/>
      <c r="S704"/>
      <c r="T704"/>
      <c r="U704"/>
      <c r="V704"/>
      <c r="W704"/>
      <c r="X704"/>
      <c r="Y704"/>
      <c r="Z704"/>
      <c r="AA704" s="144"/>
      <c r="AB704"/>
      <c r="AC704"/>
      <c r="AD704"/>
      <c r="AE704"/>
      <c r="AF704" s="143"/>
      <c r="AG704"/>
      <c r="AH704"/>
    </row>
    <row r="705" spans="1:34" s="28" customFormat="1" ht="15">
      <c r="A705"/>
      <c r="B705" s="140"/>
      <c r="C705" s="139"/>
      <c r="D705" s="139"/>
      <c r="E705"/>
      <c r="F705"/>
      <c r="G705"/>
      <c r="H705"/>
      <c r="I705"/>
      <c r="J705"/>
      <c r="K705"/>
      <c r="L705"/>
      <c r="M705"/>
      <c r="N705"/>
      <c r="O705"/>
      <c r="P705"/>
      <c r="Q705"/>
      <c r="R705"/>
      <c r="S705"/>
      <c r="T705"/>
      <c r="U705"/>
      <c r="V705"/>
      <c r="W705"/>
      <c r="X705"/>
      <c r="Y705"/>
      <c r="Z705"/>
      <c r="AA705" s="144"/>
      <c r="AB705"/>
      <c r="AC705"/>
      <c r="AD705"/>
      <c r="AE705"/>
      <c r="AF705" s="143"/>
      <c r="AG705"/>
      <c r="AH705"/>
    </row>
    <row r="706" spans="1:34" s="28" customFormat="1" ht="15">
      <c r="A706"/>
      <c r="B706" s="140"/>
      <c r="C706" s="139"/>
      <c r="D706" s="139"/>
      <c r="E706"/>
      <c r="F706"/>
      <c r="G706"/>
      <c r="H706"/>
      <c r="I706"/>
      <c r="J706"/>
      <c r="K706"/>
      <c r="L706"/>
      <c r="M706"/>
      <c r="N706"/>
      <c r="O706"/>
      <c r="P706"/>
      <c r="Q706"/>
      <c r="R706"/>
      <c r="S706"/>
      <c r="T706"/>
      <c r="U706"/>
      <c r="V706"/>
      <c r="W706"/>
      <c r="X706"/>
      <c r="Y706"/>
      <c r="Z706"/>
      <c r="AA706" s="144"/>
      <c r="AB706"/>
      <c r="AC706"/>
      <c r="AD706"/>
      <c r="AE706"/>
      <c r="AF706" s="143"/>
      <c r="AG706"/>
      <c r="AH706"/>
    </row>
    <row r="707" spans="1:34" s="28" customFormat="1" ht="15">
      <c r="A707"/>
      <c r="B707" s="140"/>
      <c r="C707" s="139"/>
      <c r="D707" s="139"/>
      <c r="E707"/>
      <c r="F707"/>
      <c r="G707"/>
      <c r="H707"/>
      <c r="I707"/>
      <c r="J707"/>
      <c r="K707"/>
      <c r="L707"/>
      <c r="M707"/>
      <c r="N707"/>
      <c r="O707"/>
      <c r="P707"/>
      <c r="Q707"/>
      <c r="R707"/>
      <c r="S707"/>
      <c r="T707"/>
      <c r="U707"/>
      <c r="V707"/>
      <c r="W707"/>
      <c r="X707"/>
      <c r="Y707"/>
      <c r="Z707"/>
      <c r="AA707" s="144"/>
      <c r="AB707"/>
      <c r="AC707"/>
      <c r="AD707"/>
      <c r="AE707"/>
      <c r="AF707" s="143"/>
      <c r="AG707"/>
      <c r="AH707"/>
    </row>
    <row r="708" spans="1:34" s="28" customFormat="1" ht="15">
      <c r="A708"/>
      <c r="B708" s="140"/>
      <c r="C708" s="139"/>
      <c r="D708" s="139"/>
      <c r="E708"/>
      <c r="F708"/>
      <c r="G708"/>
      <c r="H708"/>
      <c r="I708"/>
      <c r="J708"/>
      <c r="K708"/>
      <c r="L708"/>
      <c r="M708"/>
      <c r="N708"/>
      <c r="O708"/>
      <c r="P708"/>
      <c r="Q708"/>
      <c r="R708"/>
      <c r="S708"/>
      <c r="T708"/>
      <c r="U708"/>
      <c r="V708"/>
      <c r="W708"/>
      <c r="X708"/>
      <c r="Y708"/>
      <c r="Z708"/>
      <c r="AA708" s="144"/>
      <c r="AB708"/>
      <c r="AC708"/>
      <c r="AD708"/>
      <c r="AE708"/>
      <c r="AF708" s="143"/>
      <c r="AG708"/>
      <c r="AH708"/>
    </row>
    <row r="709" spans="1:34" s="28" customFormat="1" ht="15">
      <c r="A709"/>
      <c r="B709" s="140"/>
      <c r="C709" s="139"/>
      <c r="D709" s="139"/>
      <c r="E709"/>
      <c r="F709"/>
      <c r="G709"/>
      <c r="H709"/>
      <c r="I709"/>
      <c r="J709"/>
      <c r="K709"/>
      <c r="L709"/>
      <c r="M709"/>
      <c r="N709"/>
      <c r="O709"/>
      <c r="P709"/>
      <c r="Q709"/>
      <c r="R709"/>
      <c r="S709"/>
      <c r="T709"/>
      <c r="U709"/>
      <c r="V709"/>
      <c r="W709"/>
      <c r="X709"/>
      <c r="Y709"/>
      <c r="Z709"/>
      <c r="AA709" s="144"/>
      <c r="AB709"/>
      <c r="AC709"/>
      <c r="AD709"/>
      <c r="AE709"/>
      <c r="AF709" s="143"/>
      <c r="AG709"/>
      <c r="AH709"/>
    </row>
    <row r="710" spans="1:34" s="28" customFormat="1" ht="15">
      <c r="A710"/>
      <c r="B710" s="140"/>
      <c r="C710" s="139"/>
      <c r="D710" s="139"/>
      <c r="E710"/>
      <c r="F710"/>
      <c r="G710"/>
      <c r="H710"/>
      <c r="I710"/>
      <c r="J710"/>
      <c r="K710"/>
      <c r="L710"/>
      <c r="M710"/>
      <c r="N710"/>
      <c r="O710"/>
      <c r="P710"/>
      <c r="Q710"/>
      <c r="R710"/>
      <c r="S710"/>
      <c r="T710"/>
      <c r="U710"/>
      <c r="V710"/>
      <c r="W710"/>
      <c r="X710"/>
      <c r="Y710"/>
      <c r="Z710"/>
      <c r="AA710" s="144"/>
      <c r="AB710"/>
      <c r="AC710"/>
      <c r="AD710"/>
      <c r="AE710"/>
      <c r="AF710" s="143"/>
      <c r="AG710"/>
      <c r="AH710"/>
    </row>
    <row r="711" spans="1:34" s="28" customFormat="1" ht="15">
      <c r="A711"/>
      <c r="B711" s="140"/>
      <c r="C711" s="139"/>
      <c r="D711" s="139"/>
      <c r="E711"/>
      <c r="F711"/>
      <c r="G711"/>
      <c r="H711"/>
      <c r="I711"/>
      <c r="J711"/>
      <c r="K711"/>
      <c r="L711"/>
      <c r="M711"/>
      <c r="N711"/>
      <c r="O711"/>
      <c r="P711"/>
      <c r="Q711"/>
      <c r="R711"/>
      <c r="S711"/>
      <c r="T711"/>
      <c r="U711"/>
      <c r="V711"/>
      <c r="W711"/>
      <c r="X711"/>
      <c r="Y711"/>
      <c r="Z711"/>
      <c r="AA711" s="144"/>
      <c r="AB711"/>
      <c r="AC711"/>
      <c r="AD711"/>
      <c r="AE711"/>
      <c r="AF711" s="143"/>
      <c r="AG711"/>
      <c r="AH711"/>
    </row>
    <row r="712" spans="1:34" s="28" customFormat="1" ht="15">
      <c r="A712"/>
      <c r="B712" s="140"/>
      <c r="C712" s="139"/>
      <c r="D712" s="139"/>
      <c r="E712"/>
      <c r="F712"/>
      <c r="G712"/>
      <c r="H712"/>
      <c r="I712"/>
      <c r="J712"/>
      <c r="K712"/>
      <c r="L712"/>
      <c r="M712"/>
      <c r="N712"/>
      <c r="O712"/>
      <c r="P712"/>
      <c r="Q712"/>
      <c r="R712"/>
      <c r="S712"/>
      <c r="T712"/>
      <c r="U712"/>
      <c r="V712"/>
      <c r="W712"/>
      <c r="X712"/>
      <c r="Y712"/>
      <c r="Z712"/>
      <c r="AA712" s="144"/>
      <c r="AB712"/>
      <c r="AC712"/>
      <c r="AD712"/>
      <c r="AE712"/>
      <c r="AF712" s="143"/>
      <c r="AG712"/>
      <c r="AH712"/>
    </row>
    <row r="713" spans="1:34" s="28" customFormat="1" ht="15">
      <c r="A713"/>
      <c r="B713" s="140"/>
      <c r="C713" s="139"/>
      <c r="D713" s="139"/>
      <c r="E713"/>
      <c r="F713"/>
      <c r="G713"/>
      <c r="H713"/>
      <c r="I713"/>
      <c r="J713"/>
      <c r="K713"/>
      <c r="L713"/>
      <c r="M713"/>
      <c r="N713"/>
      <c r="O713"/>
      <c r="P713"/>
      <c r="Q713"/>
      <c r="R713"/>
      <c r="S713"/>
      <c r="T713"/>
      <c r="U713"/>
      <c r="V713"/>
      <c r="W713"/>
      <c r="X713"/>
      <c r="Y713"/>
      <c r="Z713"/>
      <c r="AA713" s="144"/>
      <c r="AB713"/>
      <c r="AC713"/>
      <c r="AD713"/>
      <c r="AE713"/>
      <c r="AF713" s="143"/>
      <c r="AG713"/>
      <c r="AH713"/>
    </row>
    <row r="714" spans="1:34" s="28" customFormat="1" ht="15">
      <c r="A714"/>
      <c r="B714" s="140"/>
      <c r="C714" s="139"/>
      <c r="D714" s="139"/>
      <c r="E714"/>
      <c r="F714"/>
      <c r="G714"/>
      <c r="H714"/>
      <c r="I714"/>
      <c r="J714"/>
      <c r="K714"/>
      <c r="L714"/>
      <c r="M714"/>
      <c r="N714"/>
      <c r="O714"/>
      <c r="P714"/>
      <c r="Q714"/>
      <c r="R714"/>
      <c r="S714"/>
      <c r="T714"/>
      <c r="U714"/>
      <c r="V714"/>
      <c r="W714"/>
      <c r="X714"/>
      <c r="Y714"/>
      <c r="Z714"/>
      <c r="AA714" s="144"/>
      <c r="AB714"/>
      <c r="AC714"/>
      <c r="AD714"/>
      <c r="AE714"/>
      <c r="AF714" s="143"/>
      <c r="AG714"/>
      <c r="AH714"/>
    </row>
    <row r="715" spans="1:34" s="28" customFormat="1" ht="15">
      <c r="A715"/>
      <c r="B715" s="140"/>
      <c r="C715" s="139"/>
      <c r="D715" s="139"/>
      <c r="E715"/>
      <c r="F715"/>
      <c r="G715"/>
      <c r="H715"/>
      <c r="I715"/>
      <c r="J715"/>
      <c r="K715"/>
      <c r="L715"/>
      <c r="M715"/>
      <c r="N715"/>
      <c r="O715"/>
      <c r="P715"/>
      <c r="Q715"/>
      <c r="R715"/>
      <c r="S715"/>
      <c r="T715"/>
      <c r="U715"/>
      <c r="V715"/>
      <c r="W715"/>
      <c r="X715"/>
      <c r="Y715"/>
      <c r="Z715"/>
      <c r="AA715" s="144"/>
      <c r="AB715"/>
      <c r="AC715"/>
      <c r="AD715"/>
      <c r="AE715"/>
      <c r="AF715" s="143"/>
      <c r="AG715"/>
      <c r="AH715"/>
    </row>
    <row r="716" spans="1:34" s="28" customFormat="1" ht="15">
      <c r="A716"/>
      <c r="B716" s="140"/>
      <c r="C716" s="139"/>
      <c r="D716" s="139"/>
      <c r="E716"/>
      <c r="F716"/>
      <c r="G716"/>
      <c r="H716"/>
      <c r="I716"/>
      <c r="J716"/>
      <c r="K716"/>
      <c r="L716"/>
      <c r="M716"/>
      <c r="N716"/>
      <c r="O716"/>
      <c r="P716"/>
      <c r="Q716"/>
      <c r="R716"/>
      <c r="S716"/>
      <c r="T716"/>
      <c r="U716"/>
      <c r="V716"/>
      <c r="W716"/>
      <c r="X716"/>
      <c r="Y716"/>
      <c r="Z716"/>
      <c r="AA716" s="144"/>
      <c r="AB716"/>
      <c r="AC716"/>
      <c r="AD716"/>
      <c r="AE716"/>
      <c r="AF716" s="143"/>
      <c r="AG716"/>
      <c r="AH716"/>
    </row>
    <row r="717" spans="1:34" s="28" customFormat="1" ht="15">
      <c r="A717"/>
      <c r="B717" s="140"/>
      <c r="C717" s="139"/>
      <c r="D717" s="139"/>
      <c r="E717"/>
      <c r="F717"/>
      <c r="G717"/>
      <c r="H717"/>
      <c r="I717"/>
      <c r="J717"/>
      <c r="K717"/>
      <c r="L717"/>
      <c r="M717"/>
      <c r="N717"/>
      <c r="O717"/>
      <c r="P717"/>
      <c r="Q717"/>
      <c r="R717"/>
      <c r="S717"/>
      <c r="T717"/>
      <c r="U717"/>
      <c r="V717"/>
      <c r="W717"/>
      <c r="X717"/>
      <c r="Y717"/>
      <c r="Z717"/>
      <c r="AA717" s="144"/>
      <c r="AB717"/>
      <c r="AC717"/>
      <c r="AD717"/>
      <c r="AE717"/>
      <c r="AF717" s="143"/>
      <c r="AG717"/>
      <c r="AH717"/>
    </row>
    <row r="718" spans="1:34" s="28" customFormat="1" ht="15">
      <c r="A718"/>
      <c r="B718" s="140"/>
      <c r="C718" s="139"/>
      <c r="D718" s="139"/>
      <c r="E718"/>
      <c r="F718"/>
      <c r="G718"/>
      <c r="H718"/>
      <c r="I718"/>
      <c r="J718"/>
      <c r="K718"/>
      <c r="L718"/>
      <c r="M718"/>
      <c r="N718"/>
      <c r="O718"/>
      <c r="P718"/>
      <c r="Q718"/>
      <c r="R718"/>
      <c r="S718"/>
      <c r="T718"/>
      <c r="U718"/>
      <c r="V718"/>
      <c r="W718"/>
      <c r="X718"/>
      <c r="Y718"/>
      <c r="Z718"/>
      <c r="AA718" s="144"/>
      <c r="AB718"/>
      <c r="AC718"/>
      <c r="AD718"/>
      <c r="AE718"/>
      <c r="AF718" s="143"/>
      <c r="AG718"/>
      <c r="AH718"/>
    </row>
    <row r="719" spans="1:34" s="28" customFormat="1" ht="15">
      <c r="A719"/>
      <c r="B719" s="140"/>
      <c r="C719" s="139"/>
      <c r="D719" s="139"/>
      <c r="E719"/>
      <c r="F719"/>
      <c r="G719"/>
      <c r="H719"/>
      <c r="I719"/>
      <c r="J719"/>
      <c r="K719"/>
      <c r="L719"/>
      <c r="M719"/>
      <c r="N719"/>
      <c r="O719"/>
      <c r="P719"/>
      <c r="Q719"/>
      <c r="R719"/>
      <c r="S719"/>
      <c r="T719"/>
      <c r="U719"/>
      <c r="V719"/>
      <c r="W719"/>
      <c r="X719"/>
      <c r="Y719"/>
      <c r="Z719"/>
      <c r="AA719" s="144"/>
      <c r="AB719"/>
      <c r="AC719"/>
      <c r="AD719"/>
      <c r="AE719"/>
      <c r="AF719" s="143"/>
      <c r="AG719"/>
      <c r="AH719"/>
    </row>
    <row r="720" spans="1:34" s="28" customFormat="1" ht="15">
      <c r="A720"/>
      <c r="B720" s="140"/>
      <c r="C720" s="139"/>
      <c r="D720" s="139"/>
      <c r="E720"/>
      <c r="F720"/>
      <c r="G720"/>
      <c r="H720"/>
      <c r="I720"/>
      <c r="J720"/>
      <c r="K720"/>
      <c r="L720"/>
      <c r="M720"/>
      <c r="N720"/>
      <c r="O720"/>
      <c r="P720"/>
      <c r="Q720"/>
      <c r="R720"/>
      <c r="S720"/>
      <c r="T720"/>
      <c r="U720"/>
      <c r="V720"/>
      <c r="W720"/>
      <c r="X720"/>
      <c r="Y720"/>
      <c r="Z720"/>
      <c r="AA720" s="144"/>
      <c r="AB720"/>
      <c r="AC720"/>
      <c r="AD720"/>
      <c r="AE720"/>
      <c r="AF720" s="143"/>
      <c r="AG720"/>
      <c r="AH720"/>
    </row>
    <row r="721" spans="1:34" s="28" customFormat="1" ht="15">
      <c r="A721"/>
      <c r="B721" s="140"/>
      <c r="C721" s="139"/>
      <c r="D721" s="139"/>
      <c r="E721"/>
      <c r="F721"/>
      <c r="G721"/>
      <c r="H721"/>
      <c r="I721"/>
      <c r="J721"/>
      <c r="K721"/>
      <c r="L721"/>
      <c r="M721"/>
      <c r="N721"/>
      <c r="O721"/>
      <c r="P721"/>
      <c r="Q721"/>
      <c r="R721"/>
      <c r="S721"/>
      <c r="T721"/>
      <c r="U721"/>
      <c r="V721"/>
      <c r="W721"/>
      <c r="X721"/>
      <c r="Y721"/>
      <c r="Z721"/>
      <c r="AA721" s="144"/>
      <c r="AB721"/>
      <c r="AC721"/>
      <c r="AD721"/>
      <c r="AE721"/>
      <c r="AF721" s="143"/>
      <c r="AG721"/>
      <c r="AH721"/>
    </row>
    <row r="722" spans="1:34" s="28" customFormat="1" ht="15">
      <c r="A722"/>
      <c r="B722" s="140"/>
      <c r="C722" s="139"/>
      <c r="D722" s="139"/>
      <c r="E722"/>
      <c r="F722"/>
      <c r="G722"/>
      <c r="H722"/>
      <c r="I722"/>
      <c r="J722"/>
      <c r="K722"/>
      <c r="L722"/>
      <c r="M722"/>
      <c r="N722"/>
      <c r="O722"/>
      <c r="P722"/>
      <c r="Q722"/>
      <c r="R722"/>
      <c r="S722"/>
      <c r="T722"/>
      <c r="U722"/>
      <c r="V722"/>
      <c r="W722"/>
      <c r="X722"/>
      <c r="Y722"/>
      <c r="Z722"/>
      <c r="AA722" s="144"/>
      <c r="AB722"/>
      <c r="AC722"/>
      <c r="AD722"/>
      <c r="AE722"/>
      <c r="AF722" s="143"/>
      <c r="AG722"/>
      <c r="AH722"/>
    </row>
    <row r="723" spans="1:34" s="28" customFormat="1" ht="15">
      <c r="A723"/>
      <c r="B723" s="140"/>
      <c r="C723" s="139"/>
      <c r="D723" s="139"/>
      <c r="E723"/>
      <c r="F723"/>
      <c r="G723"/>
      <c r="H723"/>
      <c r="I723"/>
      <c r="J723"/>
      <c r="K723"/>
      <c r="L723"/>
      <c r="M723"/>
      <c r="N723"/>
      <c r="O723"/>
      <c r="P723"/>
      <c r="Q723"/>
      <c r="R723"/>
      <c r="S723"/>
      <c r="T723"/>
      <c r="U723"/>
      <c r="V723"/>
      <c r="W723"/>
      <c r="X723"/>
      <c r="Y723"/>
      <c r="Z723"/>
      <c r="AA723" s="144"/>
      <c r="AB723"/>
      <c r="AC723"/>
      <c r="AD723"/>
      <c r="AE723"/>
      <c r="AF723" s="143"/>
      <c r="AG723"/>
      <c r="AH723"/>
    </row>
    <row r="724" spans="1:34" s="28" customFormat="1" ht="15">
      <c r="A724"/>
      <c r="B724" s="140"/>
      <c r="C724" s="139"/>
      <c r="D724" s="139"/>
      <c r="E724"/>
      <c r="F724"/>
      <c r="G724"/>
      <c r="H724"/>
      <c r="I724"/>
      <c r="J724"/>
      <c r="K724"/>
      <c r="L724"/>
      <c r="M724"/>
      <c r="N724"/>
      <c r="O724"/>
      <c r="P724"/>
      <c r="Q724"/>
      <c r="R724"/>
      <c r="S724"/>
      <c r="T724"/>
      <c r="U724"/>
      <c r="V724"/>
      <c r="W724"/>
      <c r="X724"/>
      <c r="Y724"/>
      <c r="Z724"/>
      <c r="AA724" s="144"/>
      <c r="AB724"/>
      <c r="AC724"/>
      <c r="AD724"/>
      <c r="AE724"/>
      <c r="AF724" s="143"/>
      <c r="AG724"/>
      <c r="AH724"/>
    </row>
    <row r="725" spans="1:34" s="28" customFormat="1" ht="15">
      <c r="A725"/>
      <c r="B725" s="140"/>
      <c r="C725" s="139"/>
      <c r="D725" s="139"/>
      <c r="E725"/>
      <c r="F725"/>
      <c r="G725"/>
      <c r="H725"/>
      <c r="I725"/>
      <c r="J725"/>
      <c r="K725"/>
      <c r="L725"/>
      <c r="M725"/>
      <c r="N725"/>
      <c r="O725"/>
      <c r="P725"/>
      <c r="Q725"/>
      <c r="R725"/>
      <c r="S725"/>
      <c r="T725"/>
      <c r="U725"/>
      <c r="V725"/>
      <c r="W725"/>
      <c r="X725"/>
      <c r="Y725"/>
      <c r="Z725"/>
      <c r="AA725" s="144"/>
      <c r="AB725"/>
      <c r="AC725"/>
      <c r="AD725"/>
      <c r="AE725"/>
      <c r="AF725" s="143"/>
      <c r="AG725"/>
      <c r="AH725"/>
    </row>
    <row r="726" spans="1:34" s="28" customFormat="1" ht="15">
      <c r="A726"/>
      <c r="B726" s="140"/>
      <c r="C726" s="139"/>
      <c r="D726" s="139"/>
      <c r="E726"/>
      <c r="F726"/>
      <c r="G726"/>
      <c r="H726"/>
      <c r="I726"/>
      <c r="J726"/>
      <c r="K726"/>
      <c r="L726"/>
      <c r="M726"/>
      <c r="N726"/>
      <c r="O726"/>
      <c r="P726"/>
      <c r="Q726"/>
      <c r="R726"/>
      <c r="S726"/>
      <c r="T726"/>
      <c r="U726"/>
      <c r="V726"/>
      <c r="W726"/>
      <c r="X726"/>
      <c r="Y726"/>
      <c r="Z726"/>
      <c r="AA726" s="144"/>
      <c r="AB726"/>
      <c r="AC726"/>
      <c r="AD726"/>
      <c r="AE726"/>
      <c r="AF726" s="143"/>
      <c r="AG726"/>
      <c r="AH726"/>
    </row>
    <row r="727" spans="1:34" s="28" customFormat="1" ht="15">
      <c r="A727"/>
      <c r="B727" s="140"/>
      <c r="C727" s="139"/>
      <c r="D727" s="139"/>
      <c r="E727"/>
      <c r="F727"/>
      <c r="G727"/>
      <c r="H727"/>
      <c r="I727"/>
      <c r="J727"/>
      <c r="K727"/>
      <c r="L727"/>
      <c r="M727"/>
      <c r="N727"/>
      <c r="O727"/>
      <c r="P727"/>
      <c r="Q727"/>
      <c r="R727"/>
      <c r="S727"/>
      <c r="T727"/>
      <c r="U727"/>
      <c r="V727"/>
      <c r="W727"/>
      <c r="X727"/>
      <c r="Y727"/>
      <c r="Z727"/>
      <c r="AA727" s="144"/>
      <c r="AB727"/>
      <c r="AC727"/>
      <c r="AD727"/>
      <c r="AE727"/>
      <c r="AF727" s="143"/>
      <c r="AG727"/>
      <c r="AH727"/>
    </row>
    <row r="728" spans="1:34" s="28" customFormat="1" ht="15">
      <c r="A728"/>
      <c r="B728" s="140"/>
      <c r="C728" s="139"/>
      <c r="D728" s="139"/>
      <c r="E728"/>
      <c r="F728"/>
      <c r="G728"/>
      <c r="H728"/>
      <c r="I728"/>
      <c r="J728"/>
      <c r="K728"/>
      <c r="L728"/>
      <c r="M728"/>
      <c r="N728"/>
      <c r="O728"/>
      <c r="P728"/>
      <c r="Q728"/>
      <c r="R728"/>
      <c r="S728"/>
      <c r="T728"/>
      <c r="U728"/>
      <c r="V728"/>
      <c r="W728"/>
      <c r="X728"/>
      <c r="Y728"/>
      <c r="Z728"/>
      <c r="AA728" s="144"/>
      <c r="AB728"/>
      <c r="AC728"/>
      <c r="AD728"/>
      <c r="AE728"/>
      <c r="AF728" s="143"/>
      <c r="AG728"/>
      <c r="AH728"/>
    </row>
    <row r="729" spans="1:34" s="28" customFormat="1" ht="15">
      <c r="A729"/>
      <c r="B729" s="140"/>
      <c r="C729" s="139"/>
      <c r="D729" s="139"/>
      <c r="E729"/>
      <c r="F729"/>
      <c r="G729"/>
      <c r="H729"/>
      <c r="I729"/>
      <c r="J729"/>
      <c r="K729"/>
      <c r="L729"/>
      <c r="M729"/>
      <c r="N729"/>
      <c r="O729"/>
      <c r="P729"/>
      <c r="Q729"/>
      <c r="R729"/>
      <c r="S729"/>
      <c r="T729"/>
      <c r="U729"/>
      <c r="V729"/>
      <c r="W729"/>
      <c r="X729"/>
      <c r="Y729"/>
      <c r="Z729"/>
      <c r="AA729" s="144"/>
      <c r="AB729"/>
      <c r="AC729"/>
      <c r="AD729"/>
      <c r="AE729"/>
      <c r="AF729" s="143"/>
      <c r="AG729"/>
      <c r="AH729"/>
    </row>
    <row r="730" spans="1:34" s="28" customFormat="1" ht="15">
      <c r="A730"/>
      <c r="B730" s="140"/>
      <c r="C730" s="139"/>
      <c r="D730" s="139"/>
      <c r="E730"/>
      <c r="F730"/>
      <c r="G730"/>
      <c r="H730"/>
      <c r="I730"/>
      <c r="J730"/>
      <c r="K730"/>
      <c r="L730"/>
      <c r="M730"/>
      <c r="N730"/>
      <c r="O730"/>
      <c r="P730"/>
      <c r="Q730"/>
      <c r="R730"/>
      <c r="S730"/>
      <c r="T730"/>
      <c r="U730"/>
      <c r="V730"/>
      <c r="W730"/>
      <c r="X730"/>
      <c r="Y730"/>
      <c r="Z730"/>
      <c r="AA730" s="144"/>
      <c r="AB730"/>
      <c r="AC730"/>
      <c r="AD730"/>
      <c r="AE730"/>
      <c r="AF730" s="143"/>
      <c r="AG730"/>
      <c r="AH730"/>
    </row>
    <row r="731" spans="1:34" s="28" customFormat="1" ht="15">
      <c r="A731"/>
      <c r="B731" s="140"/>
      <c r="C731" s="139"/>
      <c r="D731" s="139"/>
      <c r="E731"/>
      <c r="F731"/>
      <c r="G731"/>
      <c r="H731"/>
      <c r="I731"/>
      <c r="J731"/>
      <c r="K731"/>
      <c r="L731"/>
      <c r="M731"/>
      <c r="N731"/>
      <c r="O731"/>
      <c r="P731"/>
      <c r="Q731"/>
      <c r="R731"/>
      <c r="S731"/>
      <c r="T731"/>
      <c r="U731"/>
      <c r="V731"/>
      <c r="W731"/>
      <c r="X731"/>
      <c r="Y731"/>
      <c r="Z731"/>
      <c r="AA731" s="144"/>
      <c r="AB731"/>
      <c r="AC731"/>
      <c r="AD731"/>
      <c r="AE731"/>
      <c r="AF731" s="143"/>
      <c r="AG731"/>
      <c r="AH731"/>
    </row>
    <row r="732" spans="1:34" s="28" customFormat="1" ht="15">
      <c r="A732"/>
      <c r="B732" s="140"/>
      <c r="C732" s="139"/>
      <c r="D732" s="139"/>
      <c r="E732"/>
      <c r="F732"/>
      <c r="G732"/>
      <c r="H732"/>
      <c r="I732"/>
      <c r="J732"/>
      <c r="K732"/>
      <c r="L732"/>
      <c r="M732"/>
      <c r="N732"/>
      <c r="O732"/>
      <c r="P732"/>
      <c r="Q732"/>
      <c r="R732"/>
      <c r="S732"/>
      <c r="T732"/>
      <c r="U732"/>
      <c r="V732"/>
      <c r="W732"/>
      <c r="X732"/>
      <c r="Y732"/>
      <c r="Z732"/>
      <c r="AA732" s="144"/>
      <c r="AB732"/>
      <c r="AC732"/>
      <c r="AD732"/>
      <c r="AE732"/>
      <c r="AF732" s="143"/>
      <c r="AG732"/>
      <c r="AH732"/>
    </row>
    <row r="733" spans="1:34" s="28" customFormat="1" ht="15">
      <c r="A733"/>
      <c r="B733" s="140"/>
      <c r="C733" s="139"/>
      <c r="D733" s="139"/>
      <c r="E733"/>
      <c r="F733"/>
      <c r="G733"/>
      <c r="H733"/>
      <c r="I733"/>
      <c r="J733"/>
      <c r="K733"/>
      <c r="L733"/>
      <c r="M733"/>
      <c r="N733"/>
      <c r="O733"/>
      <c r="P733"/>
      <c r="Q733"/>
      <c r="R733"/>
      <c r="S733"/>
      <c r="T733"/>
      <c r="U733"/>
      <c r="V733"/>
      <c r="W733"/>
      <c r="X733"/>
      <c r="Y733"/>
      <c r="Z733"/>
      <c r="AA733" s="144"/>
      <c r="AB733"/>
      <c r="AC733"/>
      <c r="AD733"/>
      <c r="AE733"/>
      <c r="AF733" s="143"/>
      <c r="AG733"/>
      <c r="AH733"/>
    </row>
    <row r="734" spans="1:34" s="28" customFormat="1" ht="15">
      <c r="A734"/>
      <c r="B734" s="140"/>
      <c r="C734" s="139"/>
      <c r="D734" s="139"/>
      <c r="E734"/>
      <c r="F734"/>
      <c r="G734"/>
      <c r="H734"/>
      <c r="I734"/>
      <c r="J734"/>
      <c r="K734"/>
      <c r="L734"/>
      <c r="M734"/>
      <c r="N734"/>
      <c r="O734"/>
      <c r="P734"/>
      <c r="Q734"/>
      <c r="R734"/>
      <c r="S734"/>
      <c r="T734"/>
      <c r="U734"/>
      <c r="V734"/>
      <c r="W734"/>
      <c r="X734"/>
      <c r="Y734"/>
      <c r="Z734"/>
      <c r="AA734" s="144"/>
      <c r="AB734"/>
      <c r="AC734"/>
      <c r="AD734"/>
      <c r="AE734"/>
      <c r="AF734" s="143"/>
      <c r="AG734"/>
      <c r="AH734"/>
    </row>
    <row r="735" spans="1:34" s="28" customFormat="1" ht="15">
      <c r="A735"/>
      <c r="B735" s="140"/>
      <c r="C735" s="139"/>
      <c r="D735" s="139"/>
      <c r="E735"/>
      <c r="F735"/>
      <c r="G735"/>
      <c r="H735"/>
      <c r="I735"/>
      <c r="J735"/>
      <c r="K735"/>
      <c r="L735"/>
      <c r="M735"/>
      <c r="N735"/>
      <c r="O735"/>
      <c r="P735"/>
      <c r="Q735"/>
      <c r="R735"/>
      <c r="S735"/>
      <c r="T735"/>
      <c r="U735"/>
      <c r="V735"/>
      <c r="W735"/>
      <c r="X735"/>
      <c r="Y735"/>
      <c r="Z735"/>
      <c r="AA735" s="144"/>
      <c r="AB735"/>
      <c r="AC735"/>
      <c r="AD735"/>
      <c r="AE735"/>
      <c r="AF735" s="143"/>
      <c r="AG735"/>
      <c r="AH735"/>
    </row>
    <row r="736" spans="1:34" s="28" customFormat="1" ht="15">
      <c r="A736"/>
      <c r="B736" s="140"/>
      <c r="C736" s="139"/>
      <c r="D736" s="139"/>
      <c r="E736"/>
      <c r="F736"/>
      <c r="G736"/>
      <c r="H736"/>
      <c r="I736"/>
      <c r="J736"/>
      <c r="K736"/>
      <c r="L736"/>
      <c r="M736"/>
      <c r="N736"/>
      <c r="O736"/>
      <c r="P736"/>
      <c r="Q736"/>
      <c r="R736"/>
      <c r="S736"/>
      <c r="T736"/>
      <c r="U736"/>
      <c r="V736"/>
      <c r="W736"/>
      <c r="X736"/>
      <c r="Y736"/>
      <c r="Z736"/>
      <c r="AA736" s="144"/>
      <c r="AB736"/>
      <c r="AC736"/>
      <c r="AD736"/>
      <c r="AE736"/>
      <c r="AF736" s="143"/>
      <c r="AG736"/>
      <c r="AH736"/>
    </row>
    <row r="737" spans="1:34" s="28" customFormat="1" ht="15">
      <c r="A737"/>
      <c r="B737" s="140"/>
      <c r="C737" s="139"/>
      <c r="D737" s="139"/>
      <c r="E737"/>
      <c r="F737"/>
      <c r="G737"/>
      <c r="H737"/>
      <c r="I737"/>
      <c r="J737"/>
      <c r="K737"/>
      <c r="L737"/>
      <c r="M737"/>
      <c r="N737"/>
      <c r="O737"/>
      <c r="P737"/>
      <c r="Q737"/>
      <c r="R737"/>
      <c r="S737"/>
      <c r="T737"/>
      <c r="U737"/>
      <c r="V737"/>
      <c r="W737"/>
      <c r="X737"/>
      <c r="Y737"/>
      <c r="Z737"/>
      <c r="AA737" s="144"/>
      <c r="AB737"/>
      <c r="AC737"/>
      <c r="AD737"/>
      <c r="AE737"/>
      <c r="AF737" s="143"/>
      <c r="AG737"/>
      <c r="AH737"/>
    </row>
    <row r="738" spans="1:34" s="28" customFormat="1" ht="15">
      <c r="A738"/>
      <c r="B738" s="140"/>
      <c r="C738" s="139"/>
      <c r="D738" s="139"/>
      <c r="E738"/>
      <c r="F738"/>
      <c r="G738"/>
      <c r="H738"/>
      <c r="I738"/>
      <c r="J738"/>
      <c r="K738"/>
      <c r="L738"/>
      <c r="M738"/>
      <c r="N738"/>
      <c r="O738"/>
      <c r="P738"/>
      <c r="Q738"/>
      <c r="R738"/>
      <c r="S738"/>
      <c r="T738"/>
      <c r="U738"/>
      <c r="V738"/>
      <c r="W738"/>
      <c r="X738"/>
      <c r="Y738"/>
      <c r="Z738"/>
      <c r="AA738" s="144"/>
      <c r="AB738"/>
      <c r="AC738"/>
      <c r="AD738"/>
      <c r="AE738"/>
      <c r="AF738" s="143"/>
      <c r="AG738"/>
      <c r="AH738"/>
    </row>
    <row r="739" spans="1:34" s="28" customFormat="1" ht="15">
      <c r="A739"/>
      <c r="B739" s="140"/>
      <c r="C739" s="139"/>
      <c r="D739" s="139"/>
      <c r="E739"/>
      <c r="F739"/>
      <c r="G739"/>
      <c r="H739"/>
      <c r="I739"/>
      <c r="J739"/>
      <c r="K739"/>
      <c r="L739"/>
      <c r="M739"/>
      <c r="N739"/>
      <c r="O739"/>
      <c r="P739"/>
      <c r="Q739"/>
      <c r="R739"/>
      <c r="S739"/>
      <c r="T739"/>
      <c r="U739"/>
      <c r="V739"/>
      <c r="W739"/>
      <c r="X739"/>
      <c r="Y739"/>
      <c r="Z739"/>
      <c r="AA739" s="144"/>
      <c r="AB739"/>
      <c r="AC739"/>
      <c r="AD739"/>
      <c r="AE739"/>
      <c r="AF739" s="143"/>
      <c r="AG739"/>
      <c r="AH739"/>
    </row>
    <row r="740" spans="1:34" s="28" customFormat="1" ht="15">
      <c r="A740"/>
      <c r="B740" s="140"/>
      <c r="C740" s="139"/>
      <c r="D740" s="139"/>
      <c r="E740"/>
      <c r="F740"/>
      <c r="G740"/>
      <c r="H740"/>
      <c r="I740"/>
      <c r="J740"/>
      <c r="K740"/>
      <c r="L740"/>
      <c r="M740"/>
      <c r="N740"/>
      <c r="O740"/>
      <c r="P740"/>
      <c r="Q740"/>
      <c r="R740"/>
      <c r="S740"/>
      <c r="T740"/>
      <c r="U740"/>
      <c r="V740"/>
      <c r="W740"/>
      <c r="X740"/>
      <c r="Y740"/>
      <c r="Z740"/>
      <c r="AA740" s="144"/>
      <c r="AB740"/>
      <c r="AC740"/>
      <c r="AD740"/>
      <c r="AE740"/>
      <c r="AF740" s="143"/>
      <c r="AG740"/>
      <c r="AH740"/>
    </row>
    <row r="741" spans="1:34" s="28" customFormat="1" ht="15">
      <c r="A741"/>
      <c r="B741" s="140"/>
      <c r="C741" s="139"/>
      <c r="D741" s="139"/>
      <c r="E741"/>
      <c r="F741"/>
      <c r="G741"/>
      <c r="H741"/>
      <c r="I741"/>
      <c r="J741"/>
      <c r="K741"/>
      <c r="L741"/>
      <c r="M741"/>
      <c r="N741"/>
      <c r="O741"/>
      <c r="P741"/>
      <c r="Q741"/>
      <c r="R741"/>
      <c r="S741"/>
      <c r="T741"/>
      <c r="U741"/>
      <c r="V741"/>
      <c r="W741"/>
      <c r="X741"/>
      <c r="Y741"/>
      <c r="Z741"/>
      <c r="AA741" s="144"/>
      <c r="AB741"/>
      <c r="AC741"/>
      <c r="AD741"/>
      <c r="AE741"/>
      <c r="AF741" s="143"/>
      <c r="AG741"/>
      <c r="AH741"/>
    </row>
    <row r="742" spans="1:34" s="28" customFormat="1" ht="15">
      <c r="A742"/>
      <c r="B742" s="140"/>
      <c r="C742" s="139"/>
      <c r="D742" s="139"/>
      <c r="E742"/>
      <c r="F742"/>
      <c r="G742"/>
      <c r="H742"/>
      <c r="I742"/>
      <c r="J742"/>
      <c r="K742"/>
      <c r="L742"/>
      <c r="M742"/>
      <c r="N742"/>
      <c r="O742"/>
      <c r="P742"/>
      <c r="Q742"/>
      <c r="R742"/>
      <c r="S742"/>
      <c r="T742"/>
      <c r="U742"/>
      <c r="V742"/>
      <c r="W742"/>
      <c r="X742"/>
      <c r="Y742"/>
      <c r="Z742"/>
      <c r="AA742" s="144"/>
      <c r="AB742"/>
      <c r="AC742"/>
      <c r="AD742"/>
      <c r="AE742"/>
      <c r="AF742" s="143"/>
      <c r="AG742"/>
      <c r="AH742"/>
    </row>
    <row r="743" spans="1:34" s="28" customFormat="1" ht="15">
      <c r="A743"/>
      <c r="B743" s="140"/>
      <c r="C743" s="139"/>
      <c r="D743" s="139"/>
      <c r="E743"/>
      <c r="F743"/>
      <c r="G743"/>
      <c r="H743"/>
      <c r="I743"/>
      <c r="J743"/>
      <c r="K743"/>
      <c r="L743"/>
      <c r="M743"/>
      <c r="N743"/>
      <c r="O743"/>
      <c r="P743"/>
      <c r="Q743"/>
      <c r="R743"/>
      <c r="S743"/>
      <c r="T743"/>
      <c r="U743"/>
      <c r="V743"/>
      <c r="W743"/>
      <c r="X743"/>
      <c r="Y743"/>
      <c r="Z743"/>
      <c r="AA743" s="144"/>
      <c r="AB743"/>
      <c r="AC743"/>
      <c r="AD743"/>
      <c r="AE743"/>
      <c r="AF743" s="143"/>
      <c r="AG743"/>
      <c r="AH743"/>
    </row>
    <row r="744" spans="1:34" s="28" customFormat="1" ht="15">
      <c r="A744"/>
      <c r="B744" s="140"/>
      <c r="C744" s="139"/>
      <c r="D744" s="139"/>
      <c r="E744"/>
      <c r="F744"/>
      <c r="G744"/>
      <c r="H744"/>
      <c r="I744"/>
      <c r="J744"/>
      <c r="K744"/>
      <c r="L744"/>
      <c r="M744"/>
      <c r="N744"/>
      <c r="O744"/>
      <c r="P744"/>
      <c r="Q744"/>
      <c r="R744"/>
      <c r="S744"/>
      <c r="T744"/>
      <c r="U744"/>
      <c r="V744"/>
      <c r="W744"/>
      <c r="X744"/>
      <c r="Y744"/>
      <c r="Z744"/>
      <c r="AA744" s="144"/>
      <c r="AB744"/>
      <c r="AC744"/>
      <c r="AD744"/>
      <c r="AE744"/>
      <c r="AF744" s="143"/>
      <c r="AG744"/>
      <c r="AH744"/>
    </row>
    <row r="745" spans="1:34" s="28" customFormat="1" ht="15">
      <c r="A745"/>
      <c r="B745" s="140"/>
      <c r="C745" s="139"/>
      <c r="D745" s="139"/>
      <c r="E745"/>
      <c r="F745"/>
      <c r="G745"/>
      <c r="H745"/>
      <c r="I745"/>
      <c r="J745"/>
      <c r="K745"/>
      <c r="L745"/>
      <c r="M745"/>
      <c r="N745"/>
      <c r="O745"/>
      <c r="P745"/>
      <c r="Q745"/>
      <c r="R745"/>
      <c r="S745"/>
      <c r="T745"/>
      <c r="U745"/>
      <c r="V745"/>
      <c r="W745"/>
      <c r="X745"/>
      <c r="Y745"/>
      <c r="Z745"/>
      <c r="AA745" s="144"/>
      <c r="AB745"/>
      <c r="AC745"/>
      <c r="AD745"/>
      <c r="AE745"/>
      <c r="AF745" s="143"/>
      <c r="AG745"/>
      <c r="AH745"/>
    </row>
    <row r="746" spans="1:34" s="28" customFormat="1" ht="15">
      <c r="A746"/>
      <c r="B746" s="140"/>
      <c r="C746" s="139"/>
      <c r="D746" s="139"/>
      <c r="E746"/>
      <c r="F746"/>
      <c r="G746"/>
      <c r="H746"/>
      <c r="I746"/>
      <c r="J746"/>
      <c r="K746"/>
      <c r="L746"/>
      <c r="M746"/>
      <c r="N746"/>
      <c r="O746"/>
      <c r="P746"/>
      <c r="Q746"/>
      <c r="R746"/>
      <c r="S746"/>
      <c r="T746"/>
      <c r="U746"/>
      <c r="V746"/>
      <c r="W746"/>
      <c r="X746"/>
      <c r="Y746"/>
      <c r="Z746"/>
      <c r="AA746" s="144"/>
      <c r="AB746"/>
      <c r="AC746"/>
      <c r="AD746"/>
      <c r="AE746"/>
      <c r="AF746" s="143"/>
      <c r="AG746"/>
      <c r="AH746"/>
    </row>
    <row r="747" spans="1:34" s="28" customFormat="1" ht="15">
      <c r="A747"/>
      <c r="B747" s="140"/>
      <c r="C747" s="139"/>
      <c r="D747" s="139"/>
      <c r="E747"/>
      <c r="F747"/>
      <c r="G747"/>
      <c r="H747"/>
      <c r="I747"/>
      <c r="J747"/>
      <c r="K747"/>
      <c r="L747"/>
      <c r="M747"/>
      <c r="N747"/>
      <c r="O747"/>
      <c r="P747"/>
      <c r="Q747"/>
      <c r="R747"/>
      <c r="S747"/>
      <c r="T747"/>
      <c r="U747"/>
      <c r="V747"/>
      <c r="W747"/>
      <c r="X747"/>
      <c r="Y747"/>
      <c r="Z747"/>
      <c r="AA747" s="144"/>
      <c r="AB747"/>
      <c r="AC747"/>
      <c r="AD747"/>
      <c r="AE747"/>
      <c r="AF747" s="143"/>
      <c r="AG747"/>
      <c r="AH747"/>
    </row>
    <row r="748" spans="1:34" s="28" customFormat="1" ht="15">
      <c r="A748"/>
      <c r="B748" s="140"/>
      <c r="C748" s="139"/>
      <c r="D748" s="139"/>
      <c r="E748"/>
      <c r="F748"/>
      <c r="G748"/>
      <c r="H748"/>
      <c r="I748"/>
      <c r="J748"/>
      <c r="K748"/>
      <c r="L748"/>
      <c r="M748"/>
      <c r="N748"/>
      <c r="O748"/>
      <c r="P748"/>
      <c r="Q748"/>
      <c r="R748"/>
      <c r="S748"/>
      <c r="T748"/>
      <c r="U748"/>
      <c r="V748"/>
      <c r="W748"/>
      <c r="X748"/>
      <c r="Y748"/>
      <c r="Z748"/>
      <c r="AA748" s="144"/>
      <c r="AB748"/>
      <c r="AC748"/>
      <c r="AD748"/>
      <c r="AE748"/>
      <c r="AF748" s="143"/>
      <c r="AG748"/>
      <c r="AH748"/>
    </row>
    <row r="749" spans="1:34" s="28" customFormat="1" ht="15">
      <c r="A749"/>
      <c r="B749" s="140"/>
      <c r="C749" s="139"/>
      <c r="D749" s="139"/>
      <c r="E749"/>
      <c r="F749"/>
      <c r="G749"/>
      <c r="H749"/>
      <c r="I749"/>
      <c r="J749"/>
      <c r="K749"/>
      <c r="L749"/>
      <c r="M749"/>
      <c r="N749"/>
      <c r="O749"/>
      <c r="P749"/>
      <c r="Q749"/>
      <c r="R749"/>
      <c r="S749"/>
      <c r="T749"/>
      <c r="U749"/>
      <c r="V749"/>
      <c r="W749"/>
      <c r="X749"/>
      <c r="Y749"/>
      <c r="Z749"/>
      <c r="AA749" s="144"/>
      <c r="AB749"/>
      <c r="AC749"/>
      <c r="AD749"/>
      <c r="AE749"/>
      <c r="AF749" s="143"/>
      <c r="AG749"/>
      <c r="AH749"/>
    </row>
    <row r="750" spans="1:34" s="28" customFormat="1" ht="15">
      <c r="A750"/>
      <c r="B750" s="140"/>
      <c r="C750" s="139"/>
      <c r="D750" s="139"/>
      <c r="E750"/>
      <c r="F750"/>
      <c r="G750"/>
      <c r="H750"/>
      <c r="I750"/>
      <c r="J750"/>
      <c r="K750"/>
      <c r="L750"/>
      <c r="M750"/>
      <c r="N750"/>
      <c r="O750"/>
      <c r="P750"/>
      <c r="Q750"/>
      <c r="R750"/>
      <c r="S750"/>
      <c r="T750"/>
      <c r="U750"/>
      <c r="V750"/>
      <c r="W750"/>
      <c r="X750"/>
      <c r="Y750"/>
      <c r="Z750"/>
      <c r="AA750" s="144"/>
      <c r="AB750"/>
      <c r="AC750"/>
      <c r="AD750"/>
      <c r="AE750"/>
      <c r="AF750" s="143"/>
      <c r="AG750"/>
      <c r="AH750"/>
    </row>
    <row r="751" spans="1:34" s="28" customFormat="1" ht="15">
      <c r="A751"/>
      <c r="B751" s="140"/>
      <c r="C751" s="139"/>
      <c r="D751" s="139"/>
      <c r="E751"/>
      <c r="F751"/>
      <c r="G751"/>
      <c r="H751"/>
      <c r="I751"/>
      <c r="J751"/>
      <c r="K751"/>
      <c r="L751"/>
      <c r="M751"/>
      <c r="N751"/>
      <c r="O751"/>
      <c r="P751"/>
      <c r="Q751"/>
      <c r="R751"/>
      <c r="S751"/>
      <c r="T751"/>
      <c r="U751"/>
      <c r="V751"/>
      <c r="W751"/>
      <c r="X751"/>
      <c r="Y751"/>
      <c r="Z751"/>
      <c r="AA751" s="144"/>
      <c r="AB751"/>
      <c r="AC751"/>
      <c r="AD751"/>
      <c r="AE751"/>
      <c r="AF751" s="143"/>
      <c r="AG751"/>
      <c r="AH751"/>
    </row>
    <row r="752" spans="1:34" s="28" customFormat="1" ht="15">
      <c r="A752"/>
      <c r="B752" s="140"/>
      <c r="C752" s="139"/>
      <c r="D752" s="139"/>
      <c r="E752"/>
      <c r="F752"/>
      <c r="G752"/>
      <c r="H752"/>
      <c r="I752"/>
      <c r="J752"/>
      <c r="K752"/>
      <c r="L752"/>
      <c r="M752"/>
      <c r="N752"/>
      <c r="O752"/>
      <c r="P752"/>
      <c r="Q752"/>
      <c r="R752"/>
      <c r="S752"/>
      <c r="T752"/>
      <c r="U752"/>
      <c r="V752"/>
      <c r="W752"/>
      <c r="X752"/>
      <c r="Y752"/>
      <c r="Z752"/>
      <c r="AA752" s="144"/>
      <c r="AB752"/>
      <c r="AC752"/>
      <c r="AD752"/>
      <c r="AE752"/>
      <c r="AF752" s="143"/>
      <c r="AG752"/>
      <c r="AH752"/>
    </row>
    <row r="753" spans="1:34" s="28" customFormat="1" ht="15">
      <c r="A753"/>
      <c r="B753" s="140"/>
      <c r="C753" s="139"/>
      <c r="D753" s="139"/>
      <c r="E753"/>
      <c r="F753"/>
      <c r="G753"/>
      <c r="H753"/>
      <c r="I753"/>
      <c r="J753"/>
      <c r="K753"/>
      <c r="L753"/>
      <c r="M753"/>
      <c r="N753"/>
      <c r="O753"/>
      <c r="P753"/>
      <c r="Q753"/>
      <c r="R753"/>
      <c r="S753"/>
      <c r="T753"/>
      <c r="U753"/>
      <c r="V753"/>
      <c r="W753"/>
      <c r="X753"/>
      <c r="Y753"/>
      <c r="Z753"/>
      <c r="AA753" s="144"/>
      <c r="AB753"/>
      <c r="AC753"/>
      <c r="AD753"/>
      <c r="AE753"/>
      <c r="AF753" s="143"/>
      <c r="AG753"/>
      <c r="AH753"/>
    </row>
    <row r="754" spans="1:34" s="28" customFormat="1" ht="15">
      <c r="A754"/>
      <c r="B754" s="140"/>
      <c r="C754" s="139"/>
      <c r="D754" s="139"/>
      <c r="E754"/>
      <c r="F754"/>
      <c r="G754"/>
      <c r="H754"/>
      <c r="I754"/>
      <c r="J754"/>
      <c r="K754"/>
      <c r="L754"/>
      <c r="M754"/>
      <c r="N754"/>
      <c r="O754"/>
      <c r="P754"/>
      <c r="Q754"/>
      <c r="R754"/>
      <c r="S754"/>
      <c r="T754"/>
      <c r="U754"/>
      <c r="V754"/>
      <c r="W754"/>
      <c r="X754"/>
      <c r="Y754"/>
      <c r="Z754"/>
      <c r="AA754" s="144"/>
      <c r="AB754"/>
      <c r="AC754"/>
      <c r="AD754"/>
      <c r="AE754"/>
      <c r="AF754" s="143"/>
      <c r="AG754"/>
      <c r="AH754"/>
    </row>
    <row r="755" spans="1:34" s="28" customFormat="1" ht="15">
      <c r="A755"/>
      <c r="B755" s="140"/>
      <c r="C755" s="139"/>
      <c r="D755" s="139"/>
      <c r="E755"/>
      <c r="F755"/>
      <c r="G755"/>
      <c r="H755"/>
      <c r="I755"/>
      <c r="J755"/>
      <c r="K755"/>
      <c r="L755"/>
      <c r="M755"/>
      <c r="N755"/>
      <c r="O755"/>
      <c r="P755"/>
      <c r="Q755"/>
      <c r="R755"/>
      <c r="S755"/>
      <c r="T755"/>
      <c r="U755"/>
      <c r="V755"/>
      <c r="W755"/>
      <c r="X755"/>
      <c r="Y755"/>
      <c r="Z755"/>
      <c r="AA755" s="144"/>
      <c r="AB755"/>
      <c r="AC755"/>
      <c r="AD755"/>
      <c r="AE755"/>
      <c r="AF755" s="143"/>
      <c r="AG755"/>
      <c r="AH755"/>
    </row>
    <row r="756" spans="1:34" s="28" customFormat="1" ht="15">
      <c r="A756"/>
      <c r="B756" s="140"/>
      <c r="C756" s="139"/>
      <c r="D756" s="139"/>
      <c r="E756"/>
      <c r="F756"/>
      <c r="G756"/>
      <c r="H756"/>
      <c r="I756"/>
      <c r="J756"/>
      <c r="K756"/>
      <c r="L756"/>
      <c r="M756"/>
      <c r="N756"/>
      <c r="O756"/>
      <c r="P756"/>
      <c r="Q756"/>
      <c r="R756"/>
      <c r="S756"/>
      <c r="T756"/>
      <c r="U756"/>
      <c r="V756"/>
      <c r="W756"/>
      <c r="X756"/>
      <c r="Y756"/>
      <c r="Z756"/>
      <c r="AA756" s="144"/>
      <c r="AB756"/>
      <c r="AC756"/>
      <c r="AD756"/>
      <c r="AE756"/>
      <c r="AF756" s="143"/>
      <c r="AG756"/>
      <c r="AH756"/>
    </row>
    <row r="757" spans="1:34" s="28" customFormat="1" ht="15">
      <c r="A757"/>
      <c r="B757" s="140"/>
      <c r="C757" s="139"/>
      <c r="D757" s="139"/>
      <c r="E757"/>
      <c r="F757"/>
      <c r="G757"/>
      <c r="H757"/>
      <c r="I757"/>
      <c r="J757"/>
      <c r="K757"/>
      <c r="L757"/>
      <c r="M757"/>
      <c r="N757"/>
      <c r="O757"/>
      <c r="P757"/>
      <c r="Q757"/>
      <c r="R757"/>
      <c r="S757"/>
      <c r="T757"/>
      <c r="U757"/>
      <c r="V757"/>
      <c r="W757"/>
      <c r="X757"/>
      <c r="Y757"/>
      <c r="Z757"/>
      <c r="AA757" s="144"/>
      <c r="AB757"/>
      <c r="AC757"/>
      <c r="AD757"/>
      <c r="AE757"/>
      <c r="AF757" s="143"/>
      <c r="AG757"/>
      <c r="AH757"/>
    </row>
    <row r="758" spans="1:34" s="28" customFormat="1" ht="15">
      <c r="A758"/>
      <c r="B758" s="140"/>
      <c r="C758" s="139"/>
      <c r="D758" s="139"/>
      <c r="E758"/>
      <c r="F758"/>
      <c r="G758"/>
      <c r="H758"/>
      <c r="I758"/>
      <c r="J758"/>
      <c r="K758"/>
      <c r="L758"/>
      <c r="M758"/>
      <c r="N758"/>
      <c r="O758"/>
      <c r="P758"/>
      <c r="Q758"/>
      <c r="R758"/>
      <c r="S758"/>
      <c r="T758"/>
      <c r="U758"/>
      <c r="V758"/>
      <c r="W758"/>
      <c r="X758"/>
      <c r="Y758"/>
      <c r="Z758"/>
      <c r="AA758" s="144"/>
      <c r="AB758"/>
      <c r="AC758"/>
      <c r="AD758"/>
      <c r="AE758"/>
      <c r="AF758" s="143"/>
      <c r="AG758"/>
      <c r="AH758"/>
    </row>
    <row r="759" spans="1:34" s="28" customFormat="1" ht="15">
      <c r="A759"/>
      <c r="B759" s="140"/>
      <c r="C759" s="139"/>
      <c r="D759" s="139"/>
      <c r="E759"/>
      <c r="F759"/>
      <c r="G759"/>
      <c r="H759"/>
      <c r="I759"/>
      <c r="J759"/>
      <c r="K759"/>
      <c r="L759"/>
      <c r="M759"/>
      <c r="N759"/>
      <c r="O759"/>
      <c r="P759"/>
      <c r="Q759"/>
      <c r="R759"/>
      <c r="S759"/>
      <c r="T759"/>
      <c r="U759"/>
      <c r="V759"/>
      <c r="W759"/>
      <c r="X759"/>
      <c r="Y759"/>
      <c r="Z759"/>
      <c r="AA759" s="144"/>
      <c r="AB759"/>
      <c r="AC759"/>
      <c r="AD759"/>
      <c r="AE759"/>
      <c r="AF759" s="143"/>
      <c r="AG759"/>
      <c r="AH759"/>
    </row>
    <row r="760" spans="1:34" s="28" customFormat="1" ht="15">
      <c r="A760"/>
      <c r="B760" s="140"/>
      <c r="C760" s="139"/>
      <c r="D760" s="139"/>
      <c r="E760"/>
      <c r="F760"/>
      <c r="G760"/>
      <c r="H760"/>
      <c r="I760"/>
      <c r="J760"/>
      <c r="K760"/>
      <c r="L760"/>
      <c r="M760"/>
      <c r="N760"/>
      <c r="O760"/>
      <c r="P760"/>
      <c r="Q760"/>
      <c r="R760"/>
      <c r="S760"/>
      <c r="T760"/>
      <c r="U760"/>
      <c r="V760"/>
      <c r="W760"/>
      <c r="X760"/>
      <c r="Y760"/>
      <c r="Z760"/>
      <c r="AA760" s="144"/>
      <c r="AB760"/>
      <c r="AC760"/>
      <c r="AD760"/>
      <c r="AE760"/>
      <c r="AF760" s="143"/>
      <c r="AG760"/>
      <c r="AH760"/>
    </row>
    <row r="761" spans="1:34" s="28" customFormat="1" ht="15">
      <c r="A761"/>
      <c r="B761" s="140"/>
      <c r="C761" s="139"/>
      <c r="D761" s="139"/>
      <c r="E761"/>
      <c r="F761"/>
      <c r="G761"/>
      <c r="H761"/>
      <c r="I761"/>
      <c r="J761"/>
      <c r="K761"/>
      <c r="L761"/>
      <c r="M761"/>
      <c r="N761"/>
      <c r="O761"/>
      <c r="P761"/>
      <c r="Q761"/>
      <c r="R761"/>
      <c r="S761"/>
      <c r="T761"/>
      <c r="U761"/>
      <c r="V761"/>
      <c r="W761"/>
      <c r="X761"/>
      <c r="Y761"/>
      <c r="Z761"/>
      <c r="AA761" s="144"/>
      <c r="AB761"/>
      <c r="AC761"/>
      <c r="AD761"/>
      <c r="AE761"/>
      <c r="AF761" s="143"/>
      <c r="AG761"/>
      <c r="AH761"/>
    </row>
    <row r="762" spans="1:34" s="28" customFormat="1" ht="15">
      <c r="A762"/>
      <c r="B762" s="140"/>
      <c r="C762" s="139"/>
      <c r="D762" s="139"/>
      <c r="E762"/>
      <c r="F762"/>
      <c r="G762"/>
      <c r="H762"/>
      <c r="I762"/>
      <c r="J762"/>
      <c r="K762"/>
      <c r="L762"/>
      <c r="M762"/>
      <c r="N762"/>
      <c r="O762"/>
      <c r="P762"/>
      <c r="Q762"/>
      <c r="R762"/>
      <c r="S762"/>
      <c r="T762"/>
      <c r="U762"/>
      <c r="V762"/>
      <c r="W762"/>
      <c r="X762"/>
      <c r="Y762"/>
      <c r="Z762"/>
      <c r="AA762" s="144"/>
      <c r="AB762"/>
      <c r="AC762"/>
      <c r="AD762"/>
      <c r="AE762"/>
      <c r="AF762" s="143"/>
      <c r="AG762"/>
      <c r="AH762"/>
    </row>
    <row r="763" spans="1:34" s="28" customFormat="1" ht="15">
      <c r="A763"/>
      <c r="B763" s="140"/>
      <c r="C763" s="139"/>
      <c r="D763" s="139"/>
      <c r="E763"/>
      <c r="F763"/>
      <c r="G763"/>
      <c r="H763"/>
      <c r="I763"/>
      <c r="J763"/>
      <c r="K763"/>
      <c r="L763"/>
      <c r="M763"/>
      <c r="N763"/>
      <c r="O763"/>
      <c r="P763"/>
      <c r="Q763"/>
      <c r="R763"/>
      <c r="S763"/>
      <c r="T763"/>
      <c r="U763"/>
      <c r="V763"/>
      <c r="W763"/>
      <c r="X763"/>
      <c r="Y763"/>
      <c r="Z763"/>
      <c r="AA763" s="144"/>
      <c r="AB763"/>
      <c r="AC763"/>
      <c r="AD763"/>
      <c r="AE763"/>
      <c r="AF763" s="143"/>
      <c r="AG763"/>
      <c r="AH763"/>
    </row>
    <row r="764" spans="1:34" s="28" customFormat="1" ht="15">
      <c r="A764"/>
      <c r="B764" s="140"/>
      <c r="C764" s="139"/>
      <c r="D764" s="139"/>
      <c r="E764"/>
      <c r="F764"/>
      <c r="G764"/>
      <c r="H764"/>
      <c r="I764"/>
      <c r="J764"/>
      <c r="K764"/>
      <c r="L764"/>
      <c r="M764"/>
      <c r="N764"/>
      <c r="O764"/>
      <c r="P764"/>
      <c r="Q764"/>
      <c r="R764"/>
      <c r="S764"/>
      <c r="T764"/>
      <c r="U764"/>
      <c r="V764"/>
      <c r="W764"/>
      <c r="X764"/>
      <c r="Y764"/>
      <c r="Z764"/>
      <c r="AA764" s="144"/>
      <c r="AB764"/>
      <c r="AC764"/>
      <c r="AD764"/>
      <c r="AE764"/>
      <c r="AF764" s="143"/>
      <c r="AG764"/>
      <c r="AH764"/>
    </row>
    <row r="765" spans="1:34" s="28" customFormat="1" ht="15">
      <c r="A765"/>
      <c r="B765" s="140"/>
      <c r="C765" s="139"/>
      <c r="D765" s="139"/>
      <c r="E765"/>
      <c r="F765"/>
      <c r="G765"/>
      <c r="H765"/>
      <c r="I765"/>
      <c r="J765"/>
      <c r="K765"/>
      <c r="L765"/>
      <c r="M765"/>
      <c r="N765"/>
      <c r="O765"/>
      <c r="P765"/>
      <c r="Q765"/>
      <c r="R765"/>
      <c r="S765"/>
      <c r="T765"/>
      <c r="U765"/>
      <c r="V765"/>
      <c r="W765"/>
      <c r="X765"/>
      <c r="Y765"/>
      <c r="Z765"/>
      <c r="AA765" s="144"/>
      <c r="AB765"/>
      <c r="AC765"/>
      <c r="AD765"/>
      <c r="AE765"/>
      <c r="AF765" s="143"/>
      <c r="AG765"/>
      <c r="AH765"/>
    </row>
    <row r="766" spans="1:34" s="28" customFormat="1" ht="15">
      <c r="A766"/>
      <c r="B766" s="140"/>
      <c r="C766" s="139"/>
      <c r="D766" s="139"/>
      <c r="E766"/>
      <c r="F766"/>
      <c r="G766"/>
      <c r="H766"/>
      <c r="I766"/>
      <c r="J766"/>
      <c r="K766"/>
      <c r="L766"/>
      <c r="M766"/>
      <c r="N766"/>
      <c r="O766"/>
      <c r="P766"/>
      <c r="Q766"/>
      <c r="R766"/>
      <c r="S766"/>
      <c r="T766"/>
      <c r="U766"/>
      <c r="V766"/>
      <c r="W766"/>
      <c r="X766"/>
      <c r="Y766"/>
      <c r="Z766"/>
      <c r="AA766" s="144"/>
      <c r="AB766"/>
      <c r="AC766"/>
      <c r="AD766"/>
      <c r="AE766"/>
      <c r="AF766" s="143"/>
      <c r="AG766"/>
      <c r="AH766"/>
    </row>
    <row r="767" spans="1:34" s="28" customFormat="1" ht="15">
      <c r="A767"/>
      <c r="B767" s="140"/>
      <c r="C767" s="139"/>
      <c r="D767" s="139"/>
      <c r="E767"/>
      <c r="F767"/>
      <c r="G767"/>
      <c r="H767"/>
      <c r="I767"/>
      <c r="J767"/>
      <c r="K767"/>
      <c r="L767"/>
      <c r="M767"/>
      <c r="N767"/>
      <c r="O767"/>
      <c r="P767"/>
      <c r="Q767"/>
      <c r="R767"/>
      <c r="S767"/>
      <c r="T767"/>
      <c r="U767"/>
      <c r="V767"/>
      <c r="W767"/>
      <c r="X767"/>
      <c r="Y767"/>
      <c r="Z767"/>
      <c r="AA767" s="144"/>
      <c r="AB767"/>
      <c r="AC767"/>
      <c r="AD767"/>
      <c r="AE767"/>
      <c r="AF767" s="143"/>
      <c r="AG767"/>
      <c r="AH767"/>
    </row>
    <row r="768" spans="1:34" s="28" customFormat="1" ht="15">
      <c r="A768"/>
      <c r="B768" s="140"/>
      <c r="C768" s="139"/>
      <c r="D768" s="139"/>
      <c r="E768"/>
      <c r="F768"/>
      <c r="G768"/>
      <c r="H768"/>
      <c r="I768"/>
      <c r="J768"/>
      <c r="K768"/>
      <c r="L768"/>
      <c r="M768"/>
      <c r="N768"/>
      <c r="O768"/>
      <c r="P768"/>
      <c r="Q768"/>
      <c r="R768"/>
      <c r="S768"/>
      <c r="T768"/>
      <c r="U768"/>
      <c r="V768"/>
      <c r="W768"/>
      <c r="X768"/>
      <c r="Y768"/>
      <c r="Z768"/>
      <c r="AA768" s="144"/>
      <c r="AB768"/>
      <c r="AC768"/>
      <c r="AD768"/>
      <c r="AE768"/>
      <c r="AF768" s="143"/>
      <c r="AG768"/>
      <c r="AH768"/>
    </row>
    <row r="769" spans="1:34" s="28" customFormat="1" ht="15">
      <c r="A769"/>
      <c r="B769" s="140"/>
      <c r="C769" s="139"/>
      <c r="D769" s="139"/>
      <c r="E769"/>
      <c r="F769"/>
      <c r="G769"/>
      <c r="H769"/>
      <c r="I769"/>
      <c r="J769"/>
      <c r="K769"/>
      <c r="L769"/>
      <c r="M769"/>
      <c r="N769"/>
      <c r="O769"/>
      <c r="P769"/>
      <c r="Q769"/>
      <c r="R769"/>
      <c r="S769"/>
      <c r="T769"/>
      <c r="U769"/>
      <c r="V769"/>
      <c r="W769"/>
      <c r="X769"/>
      <c r="Y769"/>
      <c r="Z769"/>
      <c r="AA769" s="144"/>
      <c r="AB769"/>
      <c r="AC769"/>
      <c r="AD769"/>
      <c r="AE769"/>
      <c r="AF769" s="143"/>
      <c r="AG769"/>
      <c r="AH769"/>
    </row>
    <row r="770" spans="1:34" s="28" customFormat="1" ht="15">
      <c r="A770"/>
      <c r="B770" s="140"/>
      <c r="C770" s="139"/>
      <c r="D770" s="139"/>
      <c r="E770"/>
      <c r="F770"/>
      <c r="G770"/>
      <c r="H770"/>
      <c r="I770"/>
      <c r="J770"/>
      <c r="K770"/>
      <c r="L770"/>
      <c r="M770"/>
      <c r="N770"/>
      <c r="O770"/>
      <c r="P770"/>
      <c r="Q770"/>
      <c r="R770"/>
      <c r="S770"/>
      <c r="T770"/>
      <c r="U770"/>
      <c r="V770"/>
      <c r="W770"/>
      <c r="X770"/>
      <c r="Y770"/>
      <c r="Z770"/>
      <c r="AA770" s="144"/>
      <c r="AB770"/>
      <c r="AC770"/>
      <c r="AD770"/>
      <c r="AE770"/>
      <c r="AF770" s="143"/>
      <c r="AG770"/>
      <c r="AH770"/>
    </row>
    <row r="771" spans="1:34" s="28" customFormat="1" ht="15">
      <c r="A771"/>
      <c r="B771" s="140"/>
      <c r="C771" s="139"/>
      <c r="D771" s="139"/>
      <c r="E771"/>
      <c r="F771"/>
      <c r="G771"/>
      <c r="H771"/>
      <c r="I771"/>
      <c r="J771"/>
      <c r="K771"/>
      <c r="L771"/>
      <c r="M771"/>
      <c r="N771"/>
      <c r="O771"/>
      <c r="P771"/>
      <c r="Q771"/>
      <c r="R771"/>
      <c r="S771"/>
      <c r="T771"/>
      <c r="U771"/>
      <c r="V771"/>
      <c r="W771"/>
      <c r="X771"/>
      <c r="Y771"/>
      <c r="Z771"/>
      <c r="AA771" s="144"/>
      <c r="AB771"/>
      <c r="AC771"/>
      <c r="AD771"/>
      <c r="AE771"/>
      <c r="AF771" s="143"/>
      <c r="AG771"/>
      <c r="AH771"/>
    </row>
    <row r="772" spans="1:34" s="28" customFormat="1" ht="15">
      <c r="A772"/>
      <c r="B772" s="140"/>
      <c r="C772" s="139"/>
      <c r="D772" s="139"/>
      <c r="E772"/>
      <c r="F772"/>
      <c r="G772"/>
      <c r="H772"/>
      <c r="I772"/>
      <c r="J772"/>
      <c r="K772"/>
      <c r="L772"/>
      <c r="M772"/>
      <c r="N772"/>
      <c r="O772"/>
      <c r="P772"/>
      <c r="Q772"/>
      <c r="R772"/>
      <c r="S772"/>
      <c r="T772"/>
      <c r="U772"/>
      <c r="V772"/>
      <c r="W772"/>
      <c r="X772"/>
      <c r="Y772"/>
      <c r="Z772"/>
      <c r="AA772" s="144"/>
      <c r="AB772"/>
      <c r="AC772"/>
      <c r="AD772"/>
      <c r="AE772"/>
      <c r="AF772" s="143"/>
      <c r="AG772"/>
      <c r="AH772"/>
    </row>
    <row r="773" spans="1:34" s="28" customFormat="1" ht="15">
      <c r="A773"/>
      <c r="B773" s="140"/>
      <c r="C773" s="139"/>
      <c r="D773" s="139"/>
      <c r="E773"/>
      <c r="F773"/>
      <c r="G773"/>
      <c r="H773"/>
      <c r="I773"/>
      <c r="J773"/>
      <c r="K773"/>
      <c r="L773"/>
      <c r="M773"/>
      <c r="N773"/>
      <c r="O773"/>
      <c r="P773"/>
      <c r="Q773"/>
      <c r="R773"/>
      <c r="S773"/>
      <c r="T773"/>
      <c r="U773"/>
      <c r="V773"/>
      <c r="W773"/>
      <c r="X773"/>
      <c r="Y773"/>
      <c r="Z773"/>
      <c r="AA773" s="144"/>
      <c r="AB773"/>
      <c r="AC773"/>
      <c r="AD773"/>
      <c r="AE773"/>
      <c r="AF773" s="143"/>
      <c r="AG773"/>
      <c r="AH773"/>
    </row>
    <row r="774" spans="1:34" s="28" customFormat="1" ht="15">
      <c r="A774"/>
      <c r="B774" s="140"/>
      <c r="C774" s="139"/>
      <c r="D774" s="139"/>
      <c r="E774"/>
      <c r="F774"/>
      <c r="G774"/>
      <c r="H774"/>
      <c r="I774"/>
      <c r="J774"/>
      <c r="K774"/>
      <c r="L774"/>
      <c r="M774"/>
      <c r="N774"/>
      <c r="O774"/>
      <c r="P774"/>
      <c r="Q774"/>
      <c r="R774"/>
      <c r="S774"/>
      <c r="T774"/>
      <c r="U774"/>
      <c r="V774"/>
      <c r="W774"/>
      <c r="X774"/>
      <c r="Y774"/>
      <c r="Z774"/>
      <c r="AA774" s="144"/>
      <c r="AB774"/>
      <c r="AC774"/>
      <c r="AD774"/>
      <c r="AE774"/>
      <c r="AF774" s="143"/>
      <c r="AG774"/>
      <c r="AH774"/>
    </row>
    <row r="775" spans="1:34" s="28" customFormat="1" ht="15">
      <c r="A775"/>
      <c r="B775" s="140"/>
      <c r="C775" s="139"/>
      <c r="D775" s="139"/>
      <c r="E775"/>
      <c r="F775"/>
      <c r="G775"/>
      <c r="H775"/>
      <c r="I775"/>
      <c r="J775"/>
      <c r="K775"/>
      <c r="L775"/>
      <c r="M775"/>
      <c r="N775"/>
      <c r="O775"/>
      <c r="P775"/>
      <c r="Q775"/>
      <c r="R775"/>
      <c r="S775"/>
      <c r="T775"/>
      <c r="U775"/>
      <c r="V775"/>
      <c r="W775"/>
      <c r="X775"/>
      <c r="Y775"/>
      <c r="Z775"/>
      <c r="AA775" s="144"/>
      <c r="AB775"/>
      <c r="AC775"/>
      <c r="AD775"/>
      <c r="AE775"/>
      <c r="AF775" s="143"/>
      <c r="AG775"/>
      <c r="AH775"/>
    </row>
    <row r="776" spans="1:34" s="28" customFormat="1" ht="15">
      <c r="A776"/>
      <c r="B776" s="140"/>
      <c r="C776" s="139"/>
      <c r="D776" s="139"/>
      <c r="E776"/>
      <c r="F776"/>
      <c r="G776"/>
      <c r="H776"/>
      <c r="I776"/>
      <c r="J776"/>
      <c r="K776"/>
      <c r="L776"/>
      <c r="M776"/>
      <c r="N776"/>
      <c r="O776"/>
      <c r="P776"/>
      <c r="Q776"/>
      <c r="R776"/>
      <c r="S776"/>
      <c r="T776"/>
      <c r="U776"/>
      <c r="V776"/>
      <c r="W776"/>
      <c r="X776"/>
      <c r="Y776"/>
      <c r="Z776"/>
      <c r="AA776" s="144"/>
      <c r="AB776"/>
      <c r="AC776"/>
      <c r="AD776"/>
      <c r="AE776"/>
      <c r="AF776" s="143"/>
      <c r="AG776"/>
      <c r="AH776"/>
    </row>
    <row r="777" spans="1:34" s="28" customFormat="1" ht="15">
      <c r="A777"/>
      <c r="B777" s="140"/>
      <c r="C777" s="139"/>
      <c r="D777" s="139"/>
      <c r="E777"/>
      <c r="F777"/>
      <c r="G777"/>
      <c r="H777"/>
      <c r="I777"/>
      <c r="J777"/>
      <c r="K777"/>
      <c r="L777"/>
      <c r="M777"/>
      <c r="N777"/>
      <c r="O777"/>
      <c r="P777"/>
      <c r="Q777"/>
      <c r="R777"/>
      <c r="S777"/>
      <c r="T777"/>
      <c r="U777"/>
      <c r="V777"/>
      <c r="W777"/>
      <c r="X777"/>
      <c r="Y777"/>
      <c r="Z777"/>
      <c r="AA777" s="144"/>
      <c r="AB777"/>
      <c r="AC777"/>
      <c r="AD777"/>
      <c r="AE777"/>
      <c r="AF777" s="143"/>
      <c r="AG777"/>
      <c r="AH777"/>
    </row>
    <row r="778" spans="1:34" s="28" customFormat="1" ht="15">
      <c r="A778"/>
      <c r="B778" s="140"/>
      <c r="C778" s="139"/>
      <c r="D778" s="139"/>
      <c r="E778"/>
      <c r="F778"/>
      <c r="G778"/>
      <c r="H778"/>
      <c r="I778"/>
      <c r="J778"/>
      <c r="K778"/>
      <c r="L778"/>
      <c r="M778"/>
      <c r="N778"/>
      <c r="O778"/>
      <c r="P778"/>
      <c r="Q778"/>
      <c r="R778"/>
      <c r="S778"/>
      <c r="T778"/>
      <c r="U778"/>
      <c r="V778"/>
      <c r="W778"/>
      <c r="X778"/>
      <c r="Y778"/>
      <c r="Z778"/>
      <c r="AA778" s="144"/>
      <c r="AB778"/>
      <c r="AC778"/>
      <c r="AD778"/>
      <c r="AE778"/>
      <c r="AF778" s="143"/>
      <c r="AG778"/>
      <c r="AH778"/>
    </row>
    <row r="779" spans="1:34" s="28" customFormat="1" ht="15">
      <c r="A779"/>
      <c r="B779" s="140"/>
      <c r="C779" s="139"/>
      <c r="D779" s="139"/>
      <c r="E779"/>
      <c r="F779"/>
      <c r="G779"/>
      <c r="H779"/>
      <c r="I779"/>
      <c r="J779"/>
      <c r="K779"/>
      <c r="L779"/>
      <c r="M779"/>
      <c r="N779"/>
      <c r="O779"/>
      <c r="P779"/>
      <c r="Q779"/>
      <c r="R779"/>
      <c r="S779"/>
      <c r="T779"/>
      <c r="U779"/>
      <c r="V779"/>
      <c r="W779"/>
      <c r="X779"/>
      <c r="Y779"/>
      <c r="Z779"/>
      <c r="AA779" s="144"/>
      <c r="AB779"/>
      <c r="AC779"/>
      <c r="AD779"/>
      <c r="AE779"/>
      <c r="AF779" s="143"/>
      <c r="AG779"/>
      <c r="AH779"/>
    </row>
    <row r="780" spans="1:34" s="28" customFormat="1" ht="15">
      <c r="A780"/>
      <c r="B780" s="140"/>
      <c r="C780" s="139"/>
      <c r="D780" s="139"/>
      <c r="E780"/>
      <c r="F780"/>
      <c r="G780"/>
      <c r="H780"/>
      <c r="I780"/>
      <c r="J780"/>
      <c r="K780"/>
      <c r="L780"/>
      <c r="M780"/>
      <c r="N780"/>
      <c r="O780"/>
      <c r="P780"/>
      <c r="Q780"/>
      <c r="R780"/>
      <c r="S780"/>
      <c r="T780"/>
      <c r="U780"/>
      <c r="V780"/>
      <c r="W780"/>
      <c r="X780"/>
      <c r="Y780"/>
      <c r="Z780"/>
      <c r="AA780" s="144"/>
      <c r="AB780"/>
      <c r="AC780"/>
      <c r="AD780"/>
      <c r="AE780"/>
      <c r="AF780" s="143"/>
      <c r="AG780"/>
      <c r="AH780"/>
    </row>
    <row r="781" spans="1:34" s="28" customFormat="1" ht="15">
      <c r="A781"/>
      <c r="B781" s="140"/>
      <c r="C781" s="139"/>
      <c r="D781" s="139"/>
      <c r="E781"/>
      <c r="F781"/>
      <c r="G781"/>
      <c r="H781"/>
      <c r="I781"/>
      <c r="J781"/>
      <c r="K781"/>
      <c r="L781"/>
      <c r="M781"/>
      <c r="N781"/>
      <c r="O781"/>
      <c r="P781"/>
      <c r="Q781"/>
      <c r="R781"/>
      <c r="S781"/>
      <c r="T781"/>
      <c r="U781"/>
      <c r="V781"/>
      <c r="W781"/>
      <c r="X781"/>
      <c r="Y781"/>
      <c r="Z781"/>
      <c r="AA781" s="144"/>
      <c r="AB781"/>
      <c r="AC781"/>
      <c r="AD781"/>
      <c r="AE781"/>
      <c r="AF781" s="143"/>
      <c r="AG781"/>
      <c r="AH781"/>
    </row>
    <row r="782" spans="1:34" s="28" customFormat="1" ht="15">
      <c r="A782"/>
      <c r="B782" s="140"/>
      <c r="C782" s="139"/>
      <c r="D782" s="139"/>
      <c r="E782"/>
      <c r="F782"/>
      <c r="G782"/>
      <c r="H782"/>
      <c r="I782"/>
      <c r="J782"/>
      <c r="K782"/>
      <c r="L782"/>
      <c r="M782"/>
      <c r="N782"/>
      <c r="O782"/>
      <c r="P782"/>
      <c r="Q782"/>
      <c r="R782"/>
      <c r="S782"/>
      <c r="T782"/>
      <c r="U782"/>
      <c r="V782"/>
      <c r="W782"/>
      <c r="X782"/>
      <c r="Y782"/>
      <c r="Z782"/>
      <c r="AA782" s="144"/>
      <c r="AB782"/>
      <c r="AC782"/>
      <c r="AD782"/>
      <c r="AE782"/>
      <c r="AF782" s="143"/>
      <c r="AG782"/>
      <c r="AH782"/>
    </row>
    <row r="783" spans="1:34" s="28" customFormat="1" ht="15">
      <c r="A783"/>
      <c r="B783" s="140"/>
      <c r="C783" s="139"/>
      <c r="D783" s="139"/>
      <c r="E783"/>
      <c r="F783"/>
      <c r="G783"/>
      <c r="H783"/>
      <c r="I783"/>
      <c r="J783"/>
      <c r="K783"/>
      <c r="L783"/>
      <c r="M783"/>
      <c r="N783"/>
      <c r="O783"/>
      <c r="P783"/>
      <c r="Q783"/>
      <c r="R783"/>
      <c r="S783"/>
      <c r="T783"/>
      <c r="U783"/>
      <c r="V783"/>
      <c r="W783"/>
      <c r="X783"/>
      <c r="Y783"/>
      <c r="Z783"/>
      <c r="AA783" s="144"/>
      <c r="AB783"/>
      <c r="AC783"/>
      <c r="AD783"/>
      <c r="AE783"/>
      <c r="AF783" s="143"/>
      <c r="AG783"/>
      <c r="AH783"/>
    </row>
    <row r="784" spans="1:34" s="28" customFormat="1" ht="15">
      <c r="A784"/>
      <c r="B784" s="140"/>
      <c r="C784" s="139"/>
      <c r="D784" s="139"/>
      <c r="E784"/>
      <c r="F784"/>
      <c r="G784"/>
      <c r="H784"/>
      <c r="I784"/>
      <c r="J784"/>
      <c r="K784"/>
      <c r="L784"/>
      <c r="M784"/>
      <c r="N784"/>
      <c r="O784"/>
      <c r="P784"/>
      <c r="Q784"/>
      <c r="R784"/>
      <c r="S784"/>
      <c r="T784"/>
      <c r="U784"/>
      <c r="V784"/>
      <c r="W784"/>
      <c r="X784"/>
      <c r="Y784"/>
      <c r="Z784"/>
      <c r="AA784" s="144"/>
      <c r="AB784"/>
      <c r="AC784"/>
      <c r="AD784"/>
      <c r="AE784"/>
      <c r="AF784" s="143"/>
      <c r="AG784"/>
      <c r="AH784"/>
    </row>
    <row r="785" spans="1:34" s="28" customFormat="1" ht="15">
      <c r="A785"/>
      <c r="B785" s="140"/>
      <c r="C785" s="139"/>
      <c r="D785" s="139"/>
      <c r="E785"/>
      <c r="F785"/>
      <c r="G785"/>
      <c r="H785"/>
      <c r="I785"/>
      <c r="J785"/>
      <c r="K785"/>
      <c r="L785"/>
      <c r="M785"/>
      <c r="N785"/>
      <c r="O785"/>
      <c r="P785"/>
      <c r="Q785"/>
      <c r="R785"/>
      <c r="S785"/>
      <c r="T785"/>
      <c r="U785"/>
      <c r="V785"/>
      <c r="W785"/>
      <c r="X785"/>
      <c r="Y785"/>
      <c r="Z785"/>
      <c r="AA785" s="144"/>
      <c r="AB785"/>
      <c r="AC785"/>
      <c r="AD785"/>
      <c r="AE785"/>
      <c r="AF785" s="143"/>
      <c r="AG785"/>
      <c r="AH785"/>
    </row>
    <row r="786" spans="1:34" s="28" customFormat="1" ht="15">
      <c r="A786"/>
      <c r="B786" s="140"/>
      <c r="C786" s="139"/>
      <c r="D786" s="139"/>
      <c r="E786"/>
      <c r="F786"/>
      <c r="G786"/>
      <c r="H786"/>
      <c r="I786"/>
      <c r="J786"/>
      <c r="K786"/>
      <c r="L786"/>
      <c r="M786"/>
      <c r="N786"/>
      <c r="O786"/>
      <c r="P786"/>
      <c r="Q786"/>
      <c r="R786"/>
      <c r="S786"/>
      <c r="T786"/>
      <c r="U786"/>
      <c r="V786"/>
      <c r="W786"/>
      <c r="X786"/>
      <c r="Y786"/>
      <c r="Z786"/>
      <c r="AA786" s="144"/>
      <c r="AB786"/>
      <c r="AC786"/>
      <c r="AD786"/>
      <c r="AE786"/>
      <c r="AF786" s="143"/>
      <c r="AG786"/>
      <c r="AH786"/>
    </row>
    <row r="787" spans="1:34" s="28" customFormat="1" ht="15">
      <c r="A787"/>
      <c r="B787" s="140"/>
      <c r="C787" s="139"/>
      <c r="D787" s="139"/>
      <c r="E787"/>
      <c r="F787"/>
      <c r="G787"/>
      <c r="H787"/>
      <c r="I787"/>
      <c r="J787"/>
      <c r="K787"/>
      <c r="L787"/>
      <c r="M787"/>
      <c r="N787"/>
      <c r="O787"/>
      <c r="P787"/>
      <c r="Q787"/>
      <c r="R787"/>
      <c r="S787"/>
      <c r="T787"/>
      <c r="U787"/>
      <c r="V787"/>
      <c r="W787"/>
      <c r="X787"/>
      <c r="Y787"/>
      <c r="Z787"/>
      <c r="AA787" s="144"/>
      <c r="AB787"/>
      <c r="AC787"/>
      <c r="AD787"/>
      <c r="AE787"/>
      <c r="AF787" s="143"/>
      <c r="AG787"/>
      <c r="AH787"/>
    </row>
    <row r="788" spans="1:34" s="28" customFormat="1" ht="15">
      <c r="A788"/>
      <c r="B788" s="140"/>
      <c r="C788" s="139"/>
      <c r="D788" s="139"/>
      <c r="E788"/>
      <c r="F788"/>
      <c r="G788"/>
      <c r="H788"/>
      <c r="I788"/>
      <c r="J788"/>
      <c r="K788"/>
      <c r="L788"/>
      <c r="M788"/>
      <c r="N788"/>
      <c r="O788"/>
      <c r="P788"/>
      <c r="Q788"/>
      <c r="R788"/>
      <c r="S788"/>
      <c r="T788"/>
      <c r="U788"/>
      <c r="V788"/>
      <c r="W788"/>
      <c r="X788"/>
      <c r="Y788"/>
      <c r="Z788"/>
      <c r="AA788" s="144"/>
      <c r="AB788"/>
      <c r="AC788"/>
      <c r="AD788"/>
      <c r="AE788"/>
      <c r="AF788" s="143"/>
      <c r="AG788"/>
      <c r="AH788"/>
    </row>
    <row r="789" spans="1:34" s="28" customFormat="1" ht="15">
      <c r="A789"/>
      <c r="B789" s="140"/>
      <c r="C789" s="139"/>
      <c r="D789" s="139"/>
      <c r="E789"/>
      <c r="F789"/>
      <c r="G789"/>
      <c r="H789"/>
      <c r="I789"/>
      <c r="J789"/>
      <c r="K789"/>
      <c r="L789"/>
      <c r="M789"/>
      <c r="N789"/>
      <c r="O789"/>
      <c r="P789"/>
      <c r="Q789"/>
      <c r="R789"/>
      <c r="S789"/>
      <c r="T789"/>
      <c r="U789"/>
      <c r="V789"/>
      <c r="W789"/>
      <c r="X789"/>
      <c r="Y789"/>
      <c r="Z789"/>
      <c r="AA789" s="144"/>
      <c r="AB789"/>
      <c r="AC789"/>
      <c r="AD789"/>
      <c r="AE789"/>
      <c r="AF789" s="143"/>
      <c r="AG789"/>
      <c r="AH789"/>
    </row>
    <row r="790" spans="1:34" s="28" customFormat="1" ht="15">
      <c r="A790"/>
      <c r="B790" s="140"/>
      <c r="C790" s="139"/>
      <c r="D790" s="139"/>
      <c r="E790"/>
      <c r="F790"/>
      <c r="G790"/>
      <c r="H790"/>
      <c r="I790"/>
      <c r="J790"/>
      <c r="K790"/>
      <c r="L790"/>
      <c r="M790"/>
      <c r="N790"/>
      <c r="O790"/>
      <c r="P790"/>
      <c r="Q790"/>
      <c r="R790"/>
      <c r="S790"/>
      <c r="T790"/>
      <c r="U790"/>
      <c r="V790"/>
      <c r="W790"/>
      <c r="X790"/>
      <c r="Y790"/>
      <c r="Z790"/>
      <c r="AA790" s="144"/>
      <c r="AB790"/>
      <c r="AC790"/>
      <c r="AD790"/>
      <c r="AE790"/>
      <c r="AF790" s="143"/>
      <c r="AG790"/>
      <c r="AH790"/>
    </row>
    <row r="791" spans="1:34" s="28" customFormat="1" ht="15">
      <c r="A791"/>
      <c r="B791" s="140"/>
      <c r="C791" s="139"/>
      <c r="D791" s="139"/>
      <c r="E791"/>
      <c r="F791"/>
      <c r="G791"/>
      <c r="H791"/>
      <c r="I791"/>
      <c r="J791"/>
      <c r="K791"/>
      <c r="L791"/>
      <c r="M791"/>
      <c r="N791"/>
      <c r="O791"/>
      <c r="P791"/>
      <c r="Q791"/>
      <c r="R791"/>
      <c r="S791"/>
      <c r="T791"/>
      <c r="U791"/>
      <c r="V791"/>
      <c r="W791"/>
      <c r="X791"/>
      <c r="Y791"/>
      <c r="Z791"/>
      <c r="AA791" s="144"/>
      <c r="AB791"/>
      <c r="AC791"/>
      <c r="AD791"/>
      <c r="AE791"/>
      <c r="AF791" s="143"/>
      <c r="AG791"/>
      <c r="AH791"/>
    </row>
    <row r="792" spans="1:34" s="28" customFormat="1" ht="15">
      <c r="A792"/>
      <c r="B792" s="140"/>
      <c r="C792" s="139"/>
      <c r="D792" s="139"/>
      <c r="E792"/>
      <c r="F792"/>
      <c r="G792"/>
      <c r="H792"/>
      <c r="I792"/>
      <c r="J792"/>
      <c r="K792"/>
      <c r="L792"/>
      <c r="M792"/>
      <c r="N792"/>
      <c r="O792"/>
      <c r="P792"/>
      <c r="Q792"/>
      <c r="R792"/>
      <c r="S792"/>
      <c r="T792"/>
      <c r="U792"/>
      <c r="V792"/>
      <c r="W792"/>
      <c r="X792"/>
      <c r="Y792"/>
      <c r="Z792"/>
      <c r="AA792" s="144"/>
      <c r="AB792"/>
      <c r="AC792"/>
      <c r="AD792"/>
      <c r="AE792"/>
      <c r="AF792" s="143"/>
      <c r="AG792"/>
      <c r="AH792"/>
    </row>
    <row r="793" spans="1:34" s="28" customFormat="1" ht="15">
      <c r="A793"/>
      <c r="B793" s="140"/>
      <c r="C793" s="139"/>
      <c r="D793" s="139"/>
      <c r="E793"/>
      <c r="F793"/>
      <c r="G793"/>
      <c r="H793"/>
      <c r="I793"/>
      <c r="J793"/>
      <c r="K793"/>
      <c r="L793"/>
      <c r="M793"/>
      <c r="N793"/>
      <c r="O793"/>
      <c r="P793"/>
      <c r="Q793"/>
      <c r="R793"/>
      <c r="S793"/>
      <c r="T793"/>
      <c r="U793"/>
      <c r="V793"/>
      <c r="W793"/>
      <c r="X793"/>
      <c r="Y793"/>
      <c r="Z793"/>
      <c r="AA793" s="144"/>
      <c r="AB793"/>
      <c r="AC793"/>
      <c r="AD793"/>
      <c r="AE793"/>
      <c r="AF793" s="143"/>
      <c r="AG793"/>
      <c r="AH793"/>
    </row>
    <row r="794" spans="1:34" s="28" customFormat="1" ht="15">
      <c r="A794"/>
      <c r="B794" s="140"/>
      <c r="C794" s="139"/>
      <c r="D794" s="139"/>
      <c r="E794"/>
      <c r="F794"/>
      <c r="G794"/>
      <c r="H794"/>
      <c r="I794"/>
      <c r="J794"/>
      <c r="K794"/>
      <c r="L794"/>
      <c r="M794"/>
      <c r="N794"/>
      <c r="O794"/>
      <c r="P794"/>
      <c r="Q794"/>
      <c r="R794"/>
      <c r="S794"/>
      <c r="T794"/>
      <c r="U794"/>
      <c r="V794"/>
      <c r="W794"/>
      <c r="X794"/>
      <c r="Y794"/>
      <c r="Z794"/>
      <c r="AA794" s="144"/>
      <c r="AB794"/>
      <c r="AC794"/>
      <c r="AD794"/>
      <c r="AE794"/>
      <c r="AF794" s="143"/>
      <c r="AG794"/>
      <c r="AH794"/>
    </row>
    <row r="795" spans="1:34" s="28" customFormat="1" ht="15">
      <c r="A795"/>
      <c r="B795" s="140"/>
      <c r="C795" s="139"/>
      <c r="D795" s="139"/>
      <c r="E795"/>
      <c r="F795"/>
      <c r="G795"/>
      <c r="H795"/>
      <c r="I795"/>
      <c r="J795"/>
      <c r="K795"/>
      <c r="L795"/>
      <c r="M795"/>
      <c r="N795"/>
      <c r="O795"/>
      <c r="P795"/>
      <c r="Q795"/>
      <c r="R795"/>
      <c r="S795"/>
      <c r="T795"/>
      <c r="U795"/>
      <c r="V795"/>
      <c r="W795"/>
      <c r="X795"/>
      <c r="Y795"/>
      <c r="Z795"/>
      <c r="AA795" s="144"/>
      <c r="AB795"/>
      <c r="AC795"/>
      <c r="AD795"/>
      <c r="AE795"/>
      <c r="AF795" s="143"/>
      <c r="AG795"/>
      <c r="AH795"/>
    </row>
    <row r="796" spans="1:34" s="28" customFormat="1" ht="15">
      <c r="A796"/>
      <c r="B796" s="140"/>
      <c r="C796" s="139"/>
      <c r="D796" s="139"/>
      <c r="E796"/>
      <c r="F796"/>
      <c r="G796"/>
      <c r="H796"/>
      <c r="I796"/>
      <c r="J796"/>
      <c r="K796"/>
      <c r="L796"/>
      <c r="M796"/>
      <c r="N796"/>
      <c r="O796"/>
      <c r="P796"/>
      <c r="Q796"/>
      <c r="R796"/>
      <c r="S796"/>
      <c r="T796"/>
      <c r="U796"/>
      <c r="V796"/>
      <c r="W796"/>
      <c r="X796"/>
      <c r="Y796"/>
      <c r="Z796"/>
      <c r="AA796" s="144"/>
      <c r="AB796"/>
      <c r="AC796"/>
      <c r="AD796"/>
      <c r="AE796"/>
      <c r="AF796" s="143"/>
      <c r="AG796"/>
      <c r="AH796"/>
    </row>
    <row r="797" spans="1:34" s="28" customFormat="1" ht="15">
      <c r="A797"/>
      <c r="B797" s="140"/>
      <c r="C797" s="139"/>
      <c r="D797" s="139"/>
      <c r="E797"/>
      <c r="F797"/>
      <c r="G797"/>
      <c r="H797"/>
      <c r="I797"/>
      <c r="J797"/>
      <c r="K797"/>
      <c r="L797"/>
      <c r="M797"/>
      <c r="N797"/>
      <c r="O797"/>
      <c r="P797"/>
      <c r="Q797"/>
      <c r="R797"/>
      <c r="S797"/>
      <c r="T797"/>
      <c r="U797"/>
      <c r="V797"/>
      <c r="W797"/>
      <c r="X797"/>
      <c r="Y797"/>
      <c r="Z797"/>
      <c r="AA797" s="144"/>
      <c r="AB797"/>
      <c r="AC797"/>
      <c r="AD797"/>
      <c r="AE797"/>
      <c r="AF797" s="143"/>
      <c r="AG797"/>
      <c r="AH797"/>
    </row>
    <row r="798" spans="1:34" s="28" customFormat="1" ht="15">
      <c r="A798"/>
      <c r="B798" s="140"/>
      <c r="C798" s="139"/>
      <c r="D798" s="139"/>
      <c r="E798"/>
      <c r="F798"/>
      <c r="G798"/>
      <c r="H798"/>
      <c r="I798"/>
      <c r="J798"/>
      <c r="K798"/>
      <c r="L798"/>
      <c r="M798"/>
      <c r="N798"/>
      <c r="O798"/>
      <c r="P798"/>
      <c r="Q798"/>
      <c r="R798"/>
      <c r="S798"/>
      <c r="T798"/>
      <c r="U798"/>
      <c r="V798"/>
      <c r="W798"/>
      <c r="X798"/>
      <c r="Y798"/>
      <c r="Z798"/>
      <c r="AA798" s="144"/>
      <c r="AB798"/>
      <c r="AC798"/>
      <c r="AD798"/>
      <c r="AE798"/>
      <c r="AF798" s="143"/>
      <c r="AG798"/>
      <c r="AH798"/>
    </row>
    <row r="799" spans="1:34" s="28" customFormat="1" ht="15">
      <c r="A799"/>
      <c r="B799" s="140"/>
      <c r="C799" s="139"/>
      <c r="D799" s="139"/>
      <c r="E799"/>
      <c r="F799"/>
      <c r="G799"/>
      <c r="H799"/>
      <c r="I799"/>
      <c r="J799"/>
      <c r="K799"/>
      <c r="L799"/>
      <c r="M799"/>
      <c r="N799"/>
      <c r="O799"/>
      <c r="P799"/>
      <c r="Q799"/>
      <c r="R799"/>
      <c r="S799"/>
      <c r="T799"/>
      <c r="U799"/>
      <c r="V799"/>
      <c r="W799"/>
      <c r="X799"/>
      <c r="Y799"/>
      <c r="Z799"/>
      <c r="AA799" s="144"/>
      <c r="AB799"/>
      <c r="AC799"/>
      <c r="AD799"/>
      <c r="AE799"/>
      <c r="AF799" s="143"/>
      <c r="AG799"/>
      <c r="AH799"/>
    </row>
    <row r="800" spans="1:34" s="28" customFormat="1" ht="15">
      <c r="A800"/>
      <c r="B800" s="140"/>
      <c r="C800" s="139"/>
      <c r="D800" s="139"/>
      <c r="E800"/>
      <c r="F800"/>
      <c r="G800"/>
      <c r="H800"/>
      <c r="I800"/>
      <c r="J800"/>
      <c r="K800"/>
      <c r="L800"/>
      <c r="M800"/>
      <c r="N800"/>
      <c r="O800"/>
      <c r="P800"/>
      <c r="Q800"/>
      <c r="R800"/>
      <c r="S800"/>
      <c r="T800"/>
      <c r="U800"/>
      <c r="V800"/>
      <c r="W800"/>
      <c r="X800"/>
      <c r="Y800"/>
      <c r="Z800"/>
      <c r="AA800" s="144"/>
      <c r="AB800"/>
      <c r="AC800"/>
      <c r="AD800"/>
      <c r="AE800"/>
      <c r="AF800" s="143"/>
      <c r="AG800"/>
      <c r="AH800"/>
    </row>
    <row r="801" spans="1:34" s="28" customFormat="1" ht="15">
      <c r="A801"/>
      <c r="B801" s="140"/>
      <c r="C801" s="139"/>
      <c r="D801" s="139"/>
      <c r="E801"/>
      <c r="F801"/>
      <c r="G801"/>
      <c r="H801"/>
      <c r="I801"/>
      <c r="J801"/>
      <c r="K801"/>
      <c r="L801"/>
      <c r="M801"/>
      <c r="N801"/>
      <c r="O801"/>
      <c r="P801"/>
      <c r="Q801"/>
      <c r="R801"/>
      <c r="S801"/>
      <c r="T801"/>
      <c r="U801"/>
      <c r="V801"/>
      <c r="W801"/>
      <c r="X801"/>
      <c r="Y801"/>
      <c r="Z801"/>
      <c r="AA801" s="144"/>
      <c r="AB801"/>
      <c r="AC801"/>
      <c r="AD801"/>
      <c r="AE801"/>
      <c r="AF801" s="143"/>
      <c r="AG801"/>
      <c r="AH801"/>
    </row>
    <row r="802" spans="1:34" s="28" customFormat="1" ht="15">
      <c r="A802"/>
      <c r="B802" s="140"/>
      <c r="C802" s="139"/>
      <c r="D802" s="139"/>
      <c r="E802"/>
      <c r="F802"/>
      <c r="G802"/>
      <c r="H802"/>
      <c r="I802"/>
      <c r="J802"/>
      <c r="K802"/>
      <c r="L802"/>
      <c r="M802"/>
      <c r="N802"/>
      <c r="O802"/>
      <c r="P802"/>
      <c r="Q802"/>
      <c r="R802"/>
      <c r="S802"/>
      <c r="T802"/>
      <c r="U802"/>
      <c r="V802"/>
      <c r="W802"/>
      <c r="X802"/>
      <c r="Y802"/>
      <c r="Z802"/>
      <c r="AA802" s="144"/>
      <c r="AB802"/>
      <c r="AC802"/>
      <c r="AD802"/>
      <c r="AE802"/>
      <c r="AF802" s="143"/>
      <c r="AG802"/>
      <c r="AH802"/>
    </row>
    <row r="803" spans="1:34" s="28" customFormat="1" ht="15">
      <c r="A803"/>
      <c r="B803" s="140"/>
      <c r="C803" s="139"/>
      <c r="D803" s="139"/>
      <c r="E803"/>
      <c r="F803"/>
      <c r="G803"/>
      <c r="H803"/>
      <c r="I803"/>
      <c r="J803"/>
      <c r="K803"/>
      <c r="L803"/>
      <c r="M803"/>
      <c r="N803"/>
      <c r="O803"/>
      <c r="P803"/>
      <c r="Q803"/>
      <c r="R803"/>
      <c r="S803"/>
      <c r="T803"/>
      <c r="U803"/>
      <c r="V803"/>
      <c r="W803"/>
      <c r="X803"/>
      <c r="Y803"/>
      <c r="Z803"/>
      <c r="AA803" s="144"/>
      <c r="AB803"/>
      <c r="AC803"/>
      <c r="AD803"/>
      <c r="AE803"/>
      <c r="AF803" s="143"/>
      <c r="AG803"/>
      <c r="AH803"/>
    </row>
    <row r="804" spans="1:34" s="28" customFormat="1" ht="15">
      <c r="A804"/>
      <c r="B804" s="140"/>
      <c r="C804" s="139"/>
      <c r="D804" s="139"/>
      <c r="E804"/>
      <c r="F804"/>
      <c r="G804"/>
      <c r="H804"/>
      <c r="I804"/>
      <c r="J804"/>
      <c r="K804"/>
      <c r="L804"/>
      <c r="M804"/>
      <c r="N804"/>
      <c r="O804"/>
      <c r="P804"/>
      <c r="Q804"/>
      <c r="R804"/>
      <c r="S804"/>
      <c r="T804"/>
      <c r="U804"/>
      <c r="V804"/>
      <c r="W804"/>
      <c r="X804"/>
      <c r="Y804"/>
      <c r="Z804"/>
      <c r="AA804" s="144"/>
      <c r="AB804"/>
      <c r="AC804"/>
      <c r="AD804"/>
      <c r="AE804"/>
      <c r="AF804" s="143"/>
      <c r="AG804"/>
      <c r="AH804"/>
    </row>
    <row r="805" spans="1:34" s="28" customFormat="1" ht="15">
      <c r="A805"/>
      <c r="B805" s="140"/>
      <c r="C805" s="139"/>
      <c r="D805" s="139"/>
      <c r="E805"/>
      <c r="F805"/>
      <c r="G805"/>
      <c r="H805"/>
      <c r="I805"/>
      <c r="J805"/>
      <c r="K805"/>
      <c r="L805"/>
      <c r="M805"/>
      <c r="N805"/>
      <c r="O805"/>
      <c r="P805"/>
      <c r="Q805"/>
      <c r="R805"/>
      <c r="S805"/>
      <c r="T805"/>
      <c r="U805"/>
      <c r="V805"/>
      <c r="W805"/>
      <c r="X805"/>
      <c r="Y805"/>
      <c r="Z805"/>
      <c r="AA805" s="144"/>
      <c r="AB805"/>
      <c r="AC805"/>
      <c r="AD805"/>
      <c r="AE805"/>
      <c r="AF805" s="143"/>
      <c r="AG805"/>
      <c r="AH805"/>
    </row>
    <row r="806" spans="1:34" s="28" customFormat="1" ht="15">
      <c r="A806"/>
      <c r="B806" s="140"/>
      <c r="C806" s="139"/>
      <c r="D806" s="139"/>
      <c r="E806"/>
      <c r="F806"/>
      <c r="G806"/>
      <c r="H806"/>
      <c r="I806"/>
      <c r="J806"/>
      <c r="K806"/>
      <c r="L806"/>
      <c r="M806"/>
      <c r="N806"/>
      <c r="O806"/>
      <c r="P806"/>
      <c r="Q806"/>
      <c r="R806"/>
      <c r="S806"/>
      <c r="T806"/>
      <c r="U806"/>
      <c r="V806"/>
      <c r="W806"/>
      <c r="X806"/>
      <c r="Y806"/>
      <c r="Z806"/>
      <c r="AA806" s="144"/>
      <c r="AB806"/>
      <c r="AC806"/>
      <c r="AD806"/>
      <c r="AE806"/>
      <c r="AF806" s="143"/>
      <c r="AG806"/>
      <c r="AH806"/>
    </row>
    <row r="807" spans="1:34" s="28" customFormat="1" ht="15">
      <c r="A807"/>
      <c r="B807" s="140"/>
      <c r="C807" s="139"/>
      <c r="D807" s="139"/>
      <c r="E807"/>
      <c r="F807"/>
      <c r="G807"/>
      <c r="H807"/>
      <c r="I807"/>
      <c r="J807"/>
      <c r="K807"/>
      <c r="L807"/>
      <c r="M807"/>
      <c r="N807"/>
      <c r="O807"/>
      <c r="P807"/>
      <c r="Q807"/>
      <c r="R807"/>
      <c r="S807"/>
      <c r="T807"/>
      <c r="U807"/>
      <c r="V807"/>
      <c r="W807"/>
      <c r="X807"/>
      <c r="Y807"/>
      <c r="Z807"/>
      <c r="AA807" s="144"/>
      <c r="AB807"/>
      <c r="AC807"/>
      <c r="AD807"/>
      <c r="AE807"/>
      <c r="AF807" s="143"/>
      <c r="AG807"/>
      <c r="AH807"/>
    </row>
    <row r="808" spans="1:34" s="28" customFormat="1" ht="15">
      <c r="A808"/>
      <c r="B808" s="140"/>
      <c r="C808" s="139"/>
      <c r="D808" s="139"/>
      <c r="E808"/>
      <c r="F808"/>
      <c r="G808"/>
      <c r="H808"/>
      <c r="I808"/>
      <c r="J808"/>
      <c r="K808"/>
      <c r="L808"/>
      <c r="M808"/>
      <c r="N808"/>
      <c r="O808"/>
      <c r="P808"/>
      <c r="Q808"/>
      <c r="R808"/>
      <c r="S808"/>
      <c r="T808"/>
      <c r="U808"/>
      <c r="V808"/>
      <c r="W808"/>
      <c r="X808"/>
      <c r="Y808"/>
      <c r="Z808"/>
      <c r="AA808" s="144"/>
      <c r="AB808"/>
      <c r="AC808"/>
      <c r="AD808"/>
      <c r="AE808"/>
      <c r="AF808" s="143"/>
      <c r="AG808"/>
      <c r="AH808"/>
    </row>
    <row r="809" spans="1:34" s="28" customFormat="1" ht="15">
      <c r="A809"/>
      <c r="B809" s="140"/>
      <c r="C809" s="139"/>
      <c r="D809" s="139"/>
      <c r="E809"/>
      <c r="F809"/>
      <c r="G809"/>
      <c r="H809"/>
      <c r="I809"/>
      <c r="J809"/>
      <c r="K809"/>
      <c r="L809"/>
      <c r="M809"/>
      <c r="N809"/>
      <c r="O809"/>
      <c r="P809"/>
      <c r="Q809"/>
      <c r="R809"/>
      <c r="S809"/>
      <c r="T809"/>
      <c r="U809"/>
      <c r="V809"/>
      <c r="W809"/>
      <c r="X809"/>
      <c r="Y809"/>
      <c r="Z809"/>
      <c r="AA809" s="144"/>
      <c r="AB809"/>
      <c r="AC809"/>
      <c r="AD809"/>
      <c r="AE809"/>
      <c r="AF809" s="143"/>
      <c r="AG809"/>
      <c r="AH809"/>
    </row>
    <row r="810" spans="1:34" s="28" customFormat="1" ht="15">
      <c r="A810"/>
      <c r="B810" s="140"/>
      <c r="C810" s="139"/>
      <c r="D810" s="139"/>
      <c r="E810"/>
      <c r="F810"/>
      <c r="G810"/>
      <c r="H810"/>
      <c r="I810"/>
      <c r="J810"/>
      <c r="K810"/>
      <c r="L810"/>
      <c r="M810"/>
      <c r="N810"/>
      <c r="O810"/>
      <c r="P810"/>
      <c r="Q810"/>
      <c r="R810"/>
      <c r="S810"/>
      <c r="T810"/>
      <c r="U810"/>
      <c r="V810"/>
      <c r="W810"/>
      <c r="X810"/>
      <c r="Y810"/>
      <c r="Z810"/>
      <c r="AA810" s="144"/>
      <c r="AB810"/>
      <c r="AC810"/>
      <c r="AD810"/>
      <c r="AE810"/>
      <c r="AF810" s="143"/>
      <c r="AG810"/>
      <c r="AH810"/>
    </row>
    <row r="811" spans="1:34" s="28" customFormat="1" ht="15">
      <c r="A811"/>
      <c r="B811" s="140"/>
      <c r="C811" s="139"/>
      <c r="D811" s="139"/>
      <c r="E811"/>
      <c r="F811"/>
      <c r="G811"/>
      <c r="H811"/>
      <c r="I811"/>
      <c r="J811"/>
      <c r="K811"/>
      <c r="L811"/>
      <c r="M811"/>
      <c r="N811"/>
      <c r="O811"/>
      <c r="P811"/>
      <c r="Q811"/>
      <c r="R811"/>
      <c r="S811"/>
      <c r="T811"/>
      <c r="U811"/>
      <c r="V811"/>
      <c r="W811"/>
      <c r="X811"/>
      <c r="Y811"/>
      <c r="Z811"/>
      <c r="AA811" s="144"/>
      <c r="AB811"/>
      <c r="AC811"/>
      <c r="AD811"/>
      <c r="AE811"/>
      <c r="AF811" s="143"/>
      <c r="AG811"/>
      <c r="AH811"/>
    </row>
    <row r="812" spans="1:34" s="28" customFormat="1" ht="15">
      <c r="A812"/>
      <c r="B812" s="140"/>
      <c r="C812" s="139"/>
      <c r="D812" s="139"/>
      <c r="E812"/>
      <c r="F812"/>
      <c r="G812"/>
      <c r="H812"/>
      <c r="I812"/>
      <c r="J812"/>
      <c r="K812"/>
      <c r="L812"/>
      <c r="M812"/>
      <c r="N812"/>
      <c r="O812"/>
      <c r="P812"/>
      <c r="Q812"/>
      <c r="R812"/>
      <c r="S812"/>
      <c r="T812"/>
      <c r="U812"/>
      <c r="V812"/>
      <c r="W812"/>
      <c r="X812"/>
      <c r="Y812"/>
      <c r="Z812"/>
      <c r="AA812" s="144"/>
      <c r="AB812"/>
      <c r="AC812"/>
      <c r="AD812"/>
      <c r="AE812"/>
      <c r="AF812" s="143"/>
      <c r="AG812"/>
      <c r="AH812"/>
    </row>
    <row r="813" spans="1:34" s="28" customFormat="1" ht="15">
      <c r="A813"/>
      <c r="B813" s="140"/>
      <c r="C813" s="139"/>
      <c r="D813" s="139"/>
      <c r="E813"/>
      <c r="F813"/>
      <c r="G813"/>
      <c r="H813"/>
      <c r="I813"/>
      <c r="J813"/>
      <c r="K813"/>
      <c r="L813"/>
      <c r="M813"/>
      <c r="N813"/>
      <c r="O813"/>
      <c r="P813"/>
      <c r="Q813"/>
      <c r="R813"/>
      <c r="S813"/>
      <c r="T813"/>
      <c r="U813"/>
      <c r="V813"/>
      <c r="W813"/>
      <c r="X813"/>
      <c r="Y813"/>
      <c r="Z813"/>
      <c r="AA813" s="144"/>
      <c r="AB813"/>
      <c r="AC813"/>
      <c r="AD813"/>
      <c r="AE813"/>
      <c r="AF813" s="143"/>
      <c r="AG813"/>
      <c r="AH813"/>
    </row>
    <row r="814" spans="1:34" s="28" customFormat="1" ht="15">
      <c r="A814"/>
      <c r="B814" s="140"/>
      <c r="C814" s="139"/>
      <c r="D814" s="139"/>
      <c r="E814"/>
      <c r="F814"/>
      <c r="G814"/>
      <c r="H814"/>
      <c r="I814"/>
      <c r="J814"/>
      <c r="K814"/>
      <c r="L814"/>
      <c r="M814"/>
      <c r="N814"/>
      <c r="O814"/>
      <c r="P814"/>
      <c r="Q814"/>
      <c r="R814"/>
      <c r="S814"/>
      <c r="T814"/>
      <c r="U814"/>
      <c r="V814"/>
      <c r="W814"/>
      <c r="X814"/>
      <c r="Y814"/>
      <c r="Z814"/>
      <c r="AA814" s="144"/>
      <c r="AB814"/>
      <c r="AC814"/>
      <c r="AD814"/>
      <c r="AE814"/>
      <c r="AF814" s="143"/>
      <c r="AG814"/>
      <c r="AH814"/>
    </row>
    <row r="815" spans="1:34" s="28" customFormat="1" ht="15">
      <c r="A815"/>
      <c r="B815" s="140"/>
      <c r="C815" s="139"/>
      <c r="D815" s="139"/>
      <c r="E815"/>
      <c r="F815"/>
      <c r="G815"/>
      <c r="H815"/>
      <c r="I815"/>
      <c r="J815"/>
      <c r="K815"/>
      <c r="L815"/>
      <c r="M815"/>
      <c r="N815"/>
      <c r="O815"/>
      <c r="P815"/>
      <c r="Q815"/>
      <c r="R815"/>
      <c r="S815"/>
      <c r="T815"/>
      <c r="U815"/>
      <c r="V815"/>
      <c r="W815"/>
      <c r="X815"/>
      <c r="Y815"/>
      <c r="Z815"/>
      <c r="AA815" s="144"/>
      <c r="AB815"/>
      <c r="AC815"/>
      <c r="AD815"/>
      <c r="AE815"/>
      <c r="AF815" s="143"/>
      <c r="AG815"/>
      <c r="AH815"/>
    </row>
    <row r="816" spans="1:34" s="28" customFormat="1" ht="15">
      <c r="A816"/>
      <c r="B816" s="140"/>
      <c r="C816" s="139"/>
      <c r="D816" s="139"/>
      <c r="E816"/>
      <c r="F816"/>
      <c r="G816"/>
      <c r="H816"/>
      <c r="I816"/>
      <c r="J816"/>
      <c r="K816"/>
      <c r="L816"/>
      <c r="M816"/>
      <c r="N816"/>
      <c r="O816"/>
      <c r="P816"/>
      <c r="Q816"/>
      <c r="R816"/>
      <c r="S816"/>
      <c r="T816"/>
      <c r="U816"/>
      <c r="V816"/>
      <c r="W816"/>
      <c r="X816"/>
      <c r="Y816"/>
      <c r="Z816"/>
      <c r="AA816" s="144"/>
      <c r="AB816"/>
      <c r="AC816"/>
      <c r="AD816"/>
      <c r="AE816"/>
      <c r="AF816" s="143"/>
      <c r="AG816"/>
      <c r="AH816"/>
    </row>
    <row r="817" spans="1:34" s="28" customFormat="1" ht="15">
      <c r="A817"/>
      <c r="B817" s="140"/>
      <c r="C817" s="139"/>
      <c r="D817" s="139"/>
      <c r="E817"/>
      <c r="F817"/>
      <c r="G817"/>
      <c r="H817"/>
      <c r="I817"/>
      <c r="J817"/>
      <c r="K817"/>
      <c r="L817"/>
      <c r="M817"/>
      <c r="N817"/>
      <c r="O817"/>
      <c r="P817"/>
      <c r="Q817"/>
      <c r="R817"/>
      <c r="S817"/>
      <c r="T817"/>
      <c r="U817"/>
      <c r="V817"/>
      <c r="W817"/>
      <c r="X817"/>
      <c r="Y817"/>
      <c r="Z817"/>
      <c r="AA817" s="144"/>
      <c r="AB817"/>
      <c r="AC817"/>
      <c r="AD817"/>
      <c r="AE817"/>
      <c r="AF817" s="143"/>
      <c r="AG817"/>
      <c r="AH817"/>
    </row>
    <row r="818" spans="1:34" s="28" customFormat="1" ht="15">
      <c r="A818"/>
      <c r="B818" s="140"/>
      <c r="C818" s="139"/>
      <c r="D818" s="139"/>
      <c r="E818"/>
      <c r="F818"/>
      <c r="G818"/>
      <c r="H818"/>
      <c r="I818"/>
      <c r="J818"/>
      <c r="K818"/>
      <c r="L818"/>
      <c r="M818"/>
      <c r="N818"/>
      <c r="O818"/>
      <c r="P818"/>
      <c r="Q818"/>
      <c r="R818"/>
      <c r="S818"/>
      <c r="T818"/>
      <c r="U818"/>
      <c r="V818"/>
      <c r="W818"/>
      <c r="X818"/>
      <c r="Y818"/>
      <c r="Z818"/>
      <c r="AA818" s="144"/>
      <c r="AB818"/>
      <c r="AC818"/>
      <c r="AD818"/>
      <c r="AE818"/>
      <c r="AF818" s="143"/>
      <c r="AG818"/>
      <c r="AH818"/>
    </row>
    <row r="819" spans="1:34" s="28" customFormat="1" ht="15">
      <c r="A819"/>
      <c r="B819" s="140"/>
      <c r="C819" s="139"/>
      <c r="D819" s="139"/>
      <c r="E819"/>
      <c r="F819"/>
      <c r="G819"/>
      <c r="H819"/>
      <c r="I819"/>
      <c r="J819"/>
      <c r="K819"/>
      <c r="L819"/>
      <c r="M819"/>
      <c r="N819"/>
      <c r="O819"/>
      <c r="P819"/>
      <c r="Q819"/>
      <c r="R819"/>
      <c r="S819"/>
      <c r="T819"/>
      <c r="U819"/>
      <c r="V819"/>
      <c r="W819"/>
      <c r="X819"/>
      <c r="Y819"/>
      <c r="Z819"/>
      <c r="AA819" s="144"/>
      <c r="AB819"/>
      <c r="AC819"/>
      <c r="AD819"/>
      <c r="AE819"/>
      <c r="AF819" s="143"/>
      <c r="AG819"/>
      <c r="AH819"/>
    </row>
    <row r="820" spans="1:34" s="28" customFormat="1" ht="15">
      <c r="A820"/>
      <c r="B820" s="140"/>
      <c r="C820" s="139"/>
      <c r="D820" s="139"/>
      <c r="E820"/>
      <c r="F820"/>
      <c r="G820"/>
      <c r="H820"/>
      <c r="I820"/>
      <c r="J820"/>
      <c r="K820"/>
      <c r="L820"/>
      <c r="M820"/>
      <c r="N820"/>
      <c r="O820"/>
      <c r="P820"/>
      <c r="Q820"/>
      <c r="R820"/>
      <c r="S820"/>
      <c r="T820"/>
      <c r="U820"/>
      <c r="V820"/>
      <c r="W820"/>
      <c r="X820"/>
      <c r="Y820"/>
      <c r="Z820"/>
      <c r="AA820" s="144"/>
      <c r="AB820"/>
      <c r="AC820"/>
      <c r="AD820"/>
      <c r="AE820"/>
      <c r="AF820" s="143"/>
      <c r="AG820"/>
      <c r="AH820"/>
    </row>
    <row r="821" spans="1:34" s="28" customFormat="1" ht="15">
      <c r="A821"/>
      <c r="B821" s="140"/>
      <c r="C821" s="139"/>
      <c r="D821" s="139"/>
      <c r="E821"/>
      <c r="F821"/>
      <c r="G821"/>
      <c r="H821"/>
      <c r="I821"/>
      <c r="J821"/>
      <c r="K821"/>
      <c r="L821"/>
      <c r="M821"/>
      <c r="N821"/>
      <c r="O821"/>
      <c r="P821"/>
      <c r="Q821"/>
      <c r="R821"/>
      <c r="S821"/>
      <c r="T821"/>
      <c r="U821"/>
      <c r="V821"/>
      <c r="W821"/>
      <c r="X821"/>
      <c r="Y821"/>
      <c r="Z821"/>
      <c r="AA821" s="144"/>
      <c r="AB821"/>
      <c r="AC821"/>
      <c r="AD821"/>
      <c r="AE821"/>
      <c r="AF821" s="143"/>
      <c r="AG821"/>
      <c r="AH821"/>
    </row>
    <row r="822" spans="1:34" s="28" customFormat="1" ht="15">
      <c r="A822"/>
      <c r="B822" s="140"/>
      <c r="C822" s="139"/>
      <c r="D822" s="139"/>
      <c r="E822"/>
      <c r="F822"/>
      <c r="G822"/>
      <c r="H822"/>
      <c r="I822"/>
      <c r="J822"/>
      <c r="K822"/>
      <c r="L822"/>
      <c r="M822"/>
      <c r="N822"/>
      <c r="O822"/>
      <c r="P822"/>
      <c r="Q822"/>
      <c r="R822"/>
      <c r="S822"/>
      <c r="T822"/>
      <c r="U822"/>
      <c r="V822"/>
      <c r="W822"/>
      <c r="X822"/>
      <c r="Y822"/>
      <c r="Z822"/>
      <c r="AA822" s="144"/>
      <c r="AB822"/>
      <c r="AC822"/>
      <c r="AD822"/>
      <c r="AE822"/>
      <c r="AF822" s="143"/>
      <c r="AG822"/>
      <c r="AH822"/>
    </row>
    <row r="823" spans="1:34" s="28" customFormat="1" ht="15">
      <c r="A823"/>
      <c r="B823" s="140"/>
      <c r="C823" s="139"/>
      <c r="D823" s="139"/>
      <c r="E823"/>
      <c r="F823"/>
      <c r="G823"/>
      <c r="H823"/>
      <c r="I823"/>
      <c r="J823"/>
      <c r="K823"/>
      <c r="L823"/>
      <c r="M823"/>
      <c r="N823"/>
      <c r="O823"/>
      <c r="P823"/>
      <c r="Q823"/>
      <c r="R823"/>
      <c r="S823"/>
      <c r="T823"/>
      <c r="U823"/>
      <c r="V823"/>
      <c r="W823"/>
      <c r="X823"/>
      <c r="Y823"/>
      <c r="Z823"/>
      <c r="AA823" s="144"/>
      <c r="AB823"/>
      <c r="AC823"/>
      <c r="AD823"/>
      <c r="AE823"/>
      <c r="AF823" s="143"/>
      <c r="AG823"/>
      <c r="AH823"/>
    </row>
    <row r="824" spans="1:34" s="28" customFormat="1" ht="15">
      <c r="A824"/>
      <c r="B824" s="140"/>
      <c r="C824" s="139"/>
      <c r="D824" s="139"/>
      <c r="E824"/>
      <c r="F824"/>
      <c r="G824"/>
      <c r="H824"/>
      <c r="I824"/>
      <c r="J824"/>
      <c r="K824"/>
      <c r="L824"/>
      <c r="M824"/>
      <c r="N824"/>
      <c r="O824"/>
      <c r="P824"/>
      <c r="Q824"/>
      <c r="R824"/>
      <c r="S824"/>
      <c r="T824"/>
      <c r="U824"/>
      <c r="V824"/>
      <c r="W824"/>
      <c r="X824"/>
      <c r="Y824"/>
      <c r="Z824"/>
      <c r="AA824" s="144"/>
      <c r="AB824"/>
      <c r="AC824"/>
      <c r="AD824"/>
      <c r="AE824"/>
      <c r="AF824" s="143"/>
      <c r="AG824"/>
      <c r="AH824"/>
    </row>
    <row r="825" spans="1:34" s="28" customFormat="1" ht="15">
      <c r="A825"/>
      <c r="B825" s="140"/>
      <c r="C825" s="139"/>
      <c r="D825" s="139"/>
      <c r="E825"/>
      <c r="F825"/>
      <c r="G825"/>
      <c r="H825"/>
      <c r="I825"/>
      <c r="J825"/>
      <c r="K825"/>
      <c r="L825"/>
      <c r="M825"/>
      <c r="N825"/>
      <c r="O825"/>
      <c r="P825"/>
      <c r="Q825"/>
      <c r="R825"/>
      <c r="S825"/>
      <c r="T825"/>
      <c r="U825"/>
      <c r="V825"/>
      <c r="W825"/>
      <c r="X825"/>
      <c r="Y825"/>
      <c r="Z825"/>
      <c r="AA825" s="144"/>
      <c r="AB825"/>
      <c r="AC825"/>
      <c r="AD825"/>
      <c r="AE825"/>
      <c r="AF825" s="143"/>
      <c r="AG825"/>
      <c r="AH825"/>
    </row>
    <row r="826" spans="1:34" s="28" customFormat="1" ht="15">
      <c r="A826"/>
      <c r="B826" s="140"/>
      <c r="C826" s="139"/>
      <c r="D826" s="139"/>
      <c r="E826"/>
      <c r="F826"/>
      <c r="G826"/>
      <c r="H826"/>
      <c r="I826"/>
      <c r="J826"/>
      <c r="K826"/>
      <c r="L826"/>
      <c r="M826"/>
      <c r="N826"/>
      <c r="O826"/>
      <c r="P826"/>
      <c r="Q826"/>
      <c r="R826"/>
      <c r="S826"/>
      <c r="T826"/>
      <c r="U826"/>
      <c r="V826"/>
      <c r="W826"/>
      <c r="X826"/>
      <c r="Y826"/>
      <c r="Z826"/>
      <c r="AA826" s="144"/>
      <c r="AB826"/>
      <c r="AC826"/>
      <c r="AD826"/>
      <c r="AE826"/>
      <c r="AF826" s="143"/>
      <c r="AG826"/>
      <c r="AH826"/>
    </row>
    <row r="827" spans="1:34" s="28" customFormat="1" ht="15">
      <c r="A827"/>
      <c r="B827" s="140"/>
      <c r="C827" s="139"/>
      <c r="D827" s="139"/>
      <c r="E827"/>
      <c r="F827"/>
      <c r="G827"/>
      <c r="H827"/>
      <c r="I827"/>
      <c r="J827"/>
      <c r="K827"/>
      <c r="L827"/>
      <c r="M827"/>
      <c r="N827"/>
      <c r="O827"/>
      <c r="P827"/>
      <c r="Q827"/>
      <c r="R827"/>
      <c r="S827"/>
      <c r="T827"/>
      <c r="U827"/>
      <c r="V827"/>
      <c r="W827"/>
      <c r="X827"/>
      <c r="Y827"/>
      <c r="Z827"/>
      <c r="AA827" s="144"/>
      <c r="AB827"/>
      <c r="AC827"/>
      <c r="AD827"/>
      <c r="AE827"/>
      <c r="AF827" s="143"/>
      <c r="AG827"/>
      <c r="AH827"/>
    </row>
    <row r="828" spans="1:34" s="28" customFormat="1" ht="15">
      <c r="A828"/>
      <c r="B828" s="140"/>
      <c r="C828" s="139"/>
      <c r="D828" s="139"/>
      <c r="E828"/>
      <c r="F828"/>
      <c r="G828"/>
      <c r="H828"/>
      <c r="I828"/>
      <c r="J828"/>
      <c r="K828"/>
      <c r="L828"/>
      <c r="M828"/>
      <c r="N828"/>
      <c r="O828"/>
      <c r="P828"/>
      <c r="Q828"/>
      <c r="R828"/>
      <c r="S828"/>
      <c r="T828"/>
      <c r="U828"/>
      <c r="V828"/>
      <c r="W828"/>
      <c r="X828"/>
      <c r="Y828"/>
      <c r="Z828"/>
      <c r="AA828" s="144"/>
      <c r="AB828"/>
      <c r="AC828"/>
      <c r="AD828"/>
      <c r="AE828"/>
      <c r="AF828" s="143"/>
      <c r="AG828"/>
      <c r="AH828"/>
    </row>
    <row r="829" spans="1:34" s="28" customFormat="1" ht="15">
      <c r="A829"/>
      <c r="B829" s="140"/>
      <c r="C829" s="139"/>
      <c r="D829" s="139"/>
      <c r="E829"/>
      <c r="F829"/>
      <c r="G829"/>
      <c r="H829"/>
      <c r="I829"/>
      <c r="J829"/>
      <c r="K829"/>
      <c r="L829"/>
      <c r="M829"/>
      <c r="N829"/>
      <c r="O829"/>
      <c r="P829"/>
      <c r="Q829"/>
      <c r="R829"/>
      <c r="S829"/>
      <c r="T829"/>
      <c r="U829"/>
      <c r="V829"/>
      <c r="W829"/>
      <c r="X829"/>
      <c r="Y829"/>
      <c r="Z829"/>
      <c r="AA829" s="144"/>
      <c r="AB829"/>
      <c r="AC829"/>
      <c r="AD829"/>
      <c r="AE829"/>
      <c r="AF829" s="143"/>
      <c r="AG829"/>
      <c r="AH829"/>
    </row>
    <row r="830" spans="1:34" s="28" customFormat="1" ht="15">
      <c r="A830"/>
      <c r="B830" s="140"/>
      <c r="C830" s="139"/>
      <c r="D830" s="139"/>
      <c r="E830"/>
      <c r="F830"/>
      <c r="G830"/>
      <c r="H830"/>
      <c r="I830"/>
      <c r="J830"/>
      <c r="K830"/>
      <c r="L830"/>
      <c r="M830"/>
      <c r="N830"/>
      <c r="O830"/>
      <c r="P830"/>
      <c r="Q830"/>
      <c r="R830"/>
      <c r="S830"/>
      <c r="T830"/>
      <c r="U830"/>
      <c r="V830"/>
      <c r="W830"/>
      <c r="X830"/>
      <c r="Y830"/>
      <c r="Z830"/>
      <c r="AA830" s="144"/>
      <c r="AB830"/>
      <c r="AC830"/>
      <c r="AD830"/>
      <c r="AE830"/>
      <c r="AF830" s="143"/>
      <c r="AG830"/>
      <c r="AH830"/>
    </row>
    <row r="831" spans="1:34" s="28" customFormat="1" ht="15">
      <c r="A831"/>
      <c r="B831" s="140"/>
      <c r="C831" s="139"/>
      <c r="D831" s="139"/>
      <c r="E831"/>
      <c r="F831"/>
      <c r="G831"/>
      <c r="H831"/>
      <c r="I831"/>
      <c r="J831"/>
      <c r="K831"/>
      <c r="L831"/>
      <c r="M831"/>
      <c r="N831"/>
      <c r="O831"/>
      <c r="P831"/>
      <c r="Q831"/>
      <c r="R831"/>
      <c r="S831"/>
      <c r="T831"/>
      <c r="U831"/>
      <c r="V831"/>
      <c r="W831"/>
      <c r="X831"/>
      <c r="Y831"/>
      <c r="Z831"/>
      <c r="AA831" s="144"/>
      <c r="AB831"/>
      <c r="AC831"/>
      <c r="AD831"/>
      <c r="AE831"/>
      <c r="AF831" s="143"/>
      <c r="AG831"/>
      <c r="AH831"/>
    </row>
    <row r="832" spans="1:34" s="28" customFormat="1" ht="15">
      <c r="A832"/>
      <c r="B832" s="140"/>
      <c r="C832" s="139"/>
      <c r="D832" s="139"/>
      <c r="E832"/>
      <c r="F832"/>
      <c r="G832"/>
      <c r="H832"/>
      <c r="I832"/>
      <c r="J832"/>
      <c r="K832"/>
      <c r="L832"/>
      <c r="M832"/>
      <c r="N832"/>
      <c r="O832"/>
      <c r="P832"/>
      <c r="Q832"/>
      <c r="R832"/>
      <c r="S832"/>
      <c r="T832"/>
      <c r="U832"/>
      <c r="V832"/>
      <c r="W832"/>
      <c r="X832"/>
      <c r="Y832"/>
      <c r="Z832"/>
      <c r="AA832" s="144"/>
      <c r="AB832"/>
      <c r="AC832"/>
      <c r="AD832"/>
      <c r="AE832"/>
      <c r="AF832" s="143"/>
      <c r="AG832"/>
      <c r="AH832"/>
    </row>
    <row r="833" spans="1:34" s="28" customFormat="1" ht="15">
      <c r="A833"/>
      <c r="B833" s="140"/>
      <c r="C833" s="139"/>
      <c r="D833" s="139"/>
      <c r="E833"/>
      <c r="F833"/>
      <c r="G833"/>
      <c r="H833"/>
      <c r="I833"/>
      <c r="J833"/>
      <c r="K833"/>
      <c r="L833"/>
      <c r="M833"/>
      <c r="N833"/>
      <c r="O833"/>
      <c r="P833"/>
      <c r="Q833"/>
      <c r="R833"/>
      <c r="S833"/>
      <c r="T833"/>
      <c r="U833"/>
      <c r="V833"/>
      <c r="W833"/>
      <c r="X833"/>
      <c r="Y833"/>
      <c r="Z833"/>
      <c r="AA833" s="144"/>
      <c r="AB833"/>
      <c r="AC833"/>
      <c r="AD833"/>
      <c r="AE833"/>
      <c r="AF833" s="143"/>
      <c r="AG833"/>
      <c r="AH833"/>
    </row>
    <row r="834" spans="1:34" s="28" customFormat="1" ht="15">
      <c r="A834"/>
      <c r="B834" s="140"/>
      <c r="C834" s="139"/>
      <c r="D834" s="139"/>
      <c r="E834"/>
      <c r="F834"/>
      <c r="G834"/>
      <c r="H834"/>
      <c r="I834"/>
      <c r="J834"/>
      <c r="K834"/>
      <c r="L834"/>
      <c r="M834"/>
      <c r="N834"/>
      <c r="O834"/>
      <c r="P834"/>
      <c r="Q834"/>
      <c r="R834"/>
      <c r="S834"/>
      <c r="T834"/>
      <c r="U834"/>
      <c r="V834"/>
      <c r="W834"/>
      <c r="X834"/>
      <c r="Y834"/>
      <c r="Z834"/>
      <c r="AA834" s="144"/>
      <c r="AB834"/>
      <c r="AC834"/>
      <c r="AD834"/>
      <c r="AE834"/>
      <c r="AF834" s="143"/>
      <c r="AG834"/>
      <c r="AH834"/>
    </row>
    <row r="835" spans="1:34" s="28" customFormat="1" ht="15">
      <c r="A835"/>
      <c r="B835" s="140"/>
      <c r="C835" s="139"/>
      <c r="D835" s="139"/>
      <c r="E835"/>
      <c r="F835"/>
      <c r="G835"/>
      <c r="H835"/>
      <c r="I835"/>
      <c r="J835"/>
      <c r="K835"/>
      <c r="L835"/>
      <c r="M835"/>
      <c r="N835"/>
      <c r="O835"/>
      <c r="P835"/>
      <c r="Q835"/>
      <c r="R835"/>
      <c r="S835"/>
      <c r="T835"/>
      <c r="U835"/>
      <c r="V835"/>
      <c r="W835"/>
      <c r="X835"/>
      <c r="Y835"/>
      <c r="Z835"/>
      <c r="AA835" s="144"/>
      <c r="AB835"/>
      <c r="AC835"/>
      <c r="AD835"/>
      <c r="AE835"/>
      <c r="AF835" s="143"/>
      <c r="AG835"/>
      <c r="AH835"/>
    </row>
    <row r="836" spans="1:34" s="28" customFormat="1" ht="15">
      <c r="A836"/>
      <c r="B836" s="140"/>
      <c r="C836" s="139"/>
      <c r="D836" s="139"/>
      <c r="E836"/>
      <c r="F836"/>
      <c r="G836"/>
      <c r="H836"/>
      <c r="I836"/>
      <c r="J836"/>
      <c r="K836"/>
      <c r="L836"/>
      <c r="M836"/>
      <c r="N836"/>
      <c r="O836"/>
      <c r="P836"/>
      <c r="Q836"/>
      <c r="R836"/>
      <c r="S836"/>
      <c r="T836"/>
      <c r="U836"/>
      <c r="V836"/>
      <c r="W836"/>
      <c r="X836"/>
      <c r="Y836"/>
      <c r="Z836"/>
      <c r="AA836" s="144"/>
      <c r="AB836"/>
      <c r="AC836"/>
      <c r="AD836"/>
      <c r="AE836"/>
      <c r="AF836" s="143"/>
      <c r="AG836"/>
      <c r="AH836"/>
    </row>
    <row r="837" spans="1:34" s="28" customFormat="1" ht="15">
      <c r="A837"/>
      <c r="B837" s="140"/>
      <c r="C837" s="139"/>
      <c r="D837" s="139"/>
      <c r="E837"/>
      <c r="F837"/>
      <c r="G837"/>
      <c r="H837"/>
      <c r="I837"/>
      <c r="J837"/>
      <c r="K837"/>
      <c r="L837"/>
      <c r="M837"/>
      <c r="N837"/>
      <c r="O837"/>
      <c r="P837"/>
      <c r="Q837"/>
      <c r="R837"/>
      <c r="S837"/>
      <c r="T837"/>
      <c r="U837"/>
      <c r="V837"/>
      <c r="W837"/>
      <c r="X837"/>
      <c r="Y837"/>
      <c r="Z837"/>
      <c r="AA837" s="144"/>
      <c r="AB837"/>
      <c r="AC837"/>
      <c r="AD837"/>
      <c r="AE837"/>
      <c r="AF837" s="143"/>
      <c r="AG837"/>
      <c r="AH837"/>
    </row>
    <row r="838" spans="1:34" s="28" customFormat="1" ht="15">
      <c r="A838"/>
      <c r="B838" s="140"/>
      <c r="C838" s="139"/>
      <c r="D838" s="139"/>
      <c r="E838"/>
      <c r="F838"/>
      <c r="G838"/>
      <c r="H838"/>
      <c r="I838"/>
      <c r="J838"/>
      <c r="K838"/>
      <c r="L838"/>
      <c r="M838"/>
      <c r="N838"/>
      <c r="O838"/>
      <c r="P838"/>
      <c r="Q838"/>
      <c r="R838"/>
      <c r="S838"/>
      <c r="T838"/>
      <c r="U838"/>
      <c r="V838"/>
      <c r="W838"/>
      <c r="X838"/>
      <c r="Y838"/>
      <c r="Z838"/>
      <c r="AA838" s="144"/>
      <c r="AB838"/>
      <c r="AC838"/>
      <c r="AD838"/>
      <c r="AE838"/>
      <c r="AF838" s="143"/>
      <c r="AG838"/>
      <c r="AH838"/>
    </row>
    <row r="839" spans="1:34" s="28" customFormat="1" ht="15">
      <c r="A839"/>
      <c r="B839" s="140"/>
      <c r="C839" s="139"/>
      <c r="D839" s="139"/>
      <c r="E839"/>
      <c r="F839"/>
      <c r="G839"/>
      <c r="H839"/>
      <c r="I839"/>
      <c r="J839"/>
      <c r="K839"/>
      <c r="L839"/>
      <c r="M839"/>
      <c r="N839"/>
      <c r="O839"/>
      <c r="P839"/>
      <c r="Q839"/>
      <c r="R839"/>
      <c r="S839"/>
      <c r="T839"/>
      <c r="U839"/>
      <c r="V839"/>
      <c r="W839"/>
      <c r="X839"/>
      <c r="Y839"/>
      <c r="Z839"/>
      <c r="AA839" s="144"/>
      <c r="AB839"/>
      <c r="AC839"/>
      <c r="AD839"/>
      <c r="AE839"/>
      <c r="AF839" s="143"/>
      <c r="AG839"/>
      <c r="AH839"/>
    </row>
    <row r="840" spans="1:34" s="28" customFormat="1" ht="15">
      <c r="A840"/>
      <c r="B840" s="140"/>
      <c r="C840" s="139"/>
      <c r="D840" s="139"/>
      <c r="E840"/>
      <c r="F840"/>
      <c r="G840"/>
      <c r="H840"/>
      <c r="I840"/>
      <c r="J840"/>
      <c r="K840"/>
      <c r="L840"/>
      <c r="M840"/>
      <c r="N840"/>
      <c r="O840"/>
      <c r="P840"/>
      <c r="Q840"/>
      <c r="R840"/>
      <c r="S840"/>
      <c r="T840"/>
      <c r="U840"/>
      <c r="V840"/>
      <c r="W840"/>
      <c r="X840"/>
      <c r="Y840"/>
      <c r="Z840"/>
      <c r="AA840" s="144"/>
      <c r="AB840"/>
      <c r="AC840"/>
      <c r="AD840"/>
      <c r="AE840"/>
      <c r="AF840" s="143"/>
      <c r="AG840"/>
      <c r="AH840"/>
    </row>
    <row r="841" spans="1:34" s="28" customFormat="1" ht="15">
      <c r="A841"/>
      <c r="B841" s="140"/>
      <c r="C841" s="139"/>
      <c r="D841" s="139"/>
      <c r="E841"/>
      <c r="F841"/>
      <c r="G841"/>
      <c r="H841"/>
      <c r="I841"/>
      <c r="J841"/>
      <c r="K841"/>
      <c r="L841"/>
      <c r="M841"/>
      <c r="N841"/>
      <c r="O841"/>
      <c r="P841"/>
      <c r="Q841"/>
      <c r="R841"/>
      <c r="S841"/>
      <c r="T841"/>
      <c r="U841"/>
      <c r="V841"/>
      <c r="W841"/>
      <c r="X841"/>
      <c r="Y841"/>
      <c r="Z841"/>
      <c r="AA841" s="144"/>
      <c r="AB841"/>
      <c r="AC841"/>
      <c r="AD841"/>
      <c r="AE841"/>
      <c r="AF841" s="143"/>
      <c r="AG841"/>
      <c r="AH841"/>
    </row>
    <row r="842" spans="1:34" s="28" customFormat="1" ht="15">
      <c r="A842"/>
      <c r="B842" s="140"/>
      <c r="C842" s="139"/>
      <c r="D842" s="139"/>
      <c r="E842"/>
      <c r="F842"/>
      <c r="G842"/>
      <c r="H842"/>
      <c r="I842"/>
      <c r="J842"/>
      <c r="K842"/>
      <c r="L842"/>
      <c r="M842"/>
      <c r="N842"/>
      <c r="O842"/>
      <c r="P842"/>
      <c r="Q842"/>
      <c r="R842"/>
      <c r="S842"/>
      <c r="T842"/>
      <c r="U842"/>
      <c r="V842"/>
      <c r="W842"/>
      <c r="X842"/>
      <c r="Y842"/>
      <c r="Z842"/>
      <c r="AA842" s="144"/>
      <c r="AB842"/>
      <c r="AC842"/>
      <c r="AD842"/>
      <c r="AE842"/>
      <c r="AF842" s="143"/>
      <c r="AG842"/>
      <c r="AH842"/>
    </row>
    <row r="843" spans="1:34" s="28" customFormat="1" ht="15">
      <c r="A843"/>
      <c r="B843" s="140"/>
      <c r="C843" s="139"/>
      <c r="D843" s="139"/>
      <c r="E843"/>
      <c r="F843"/>
      <c r="G843"/>
      <c r="H843"/>
      <c r="I843"/>
      <c r="J843"/>
      <c r="K843"/>
      <c r="L843"/>
      <c r="M843"/>
      <c r="N843"/>
      <c r="O843"/>
      <c r="P843"/>
      <c r="Q843"/>
      <c r="R843"/>
      <c r="S843"/>
      <c r="T843"/>
      <c r="U843"/>
      <c r="V843"/>
      <c r="W843"/>
      <c r="X843"/>
      <c r="Y843"/>
      <c r="Z843"/>
      <c r="AA843" s="144"/>
      <c r="AB843"/>
      <c r="AC843"/>
      <c r="AD843"/>
      <c r="AE843"/>
      <c r="AF843" s="143"/>
      <c r="AG843"/>
      <c r="AH843"/>
    </row>
    <row r="844" spans="1:34" s="28" customFormat="1" ht="15">
      <c r="A844"/>
      <c r="B844" s="140"/>
      <c r="C844" s="139"/>
      <c r="D844" s="139"/>
      <c r="E844"/>
      <c r="F844"/>
      <c r="G844"/>
      <c r="H844"/>
      <c r="I844"/>
      <c r="J844"/>
      <c r="K844"/>
      <c r="L844"/>
      <c r="M844"/>
      <c r="N844"/>
      <c r="O844"/>
      <c r="P844"/>
      <c r="Q844"/>
      <c r="R844"/>
      <c r="S844"/>
      <c r="T844"/>
      <c r="U844"/>
      <c r="V844"/>
      <c r="W844"/>
      <c r="X844"/>
      <c r="Y844"/>
      <c r="Z844"/>
      <c r="AA844" s="144"/>
      <c r="AB844"/>
      <c r="AC844"/>
      <c r="AD844"/>
      <c r="AE844"/>
      <c r="AF844" s="143"/>
      <c r="AG844"/>
      <c r="AH844"/>
    </row>
    <row r="845" spans="1:34" s="28" customFormat="1" ht="15">
      <c r="A845"/>
      <c r="B845" s="140"/>
      <c r="C845" s="139"/>
      <c r="D845" s="139"/>
      <c r="E845"/>
      <c r="F845"/>
      <c r="G845"/>
      <c r="H845"/>
      <c r="I845"/>
      <c r="J845"/>
      <c r="K845"/>
      <c r="L845"/>
      <c r="M845"/>
      <c r="N845"/>
      <c r="O845"/>
      <c r="P845"/>
      <c r="Q845"/>
      <c r="R845"/>
      <c r="S845"/>
      <c r="T845"/>
      <c r="U845"/>
      <c r="V845"/>
      <c r="W845"/>
      <c r="X845"/>
      <c r="Y845"/>
      <c r="Z845"/>
      <c r="AA845" s="144"/>
      <c r="AB845"/>
      <c r="AC845"/>
      <c r="AD845"/>
      <c r="AE845"/>
      <c r="AF845" s="143"/>
      <c r="AG845"/>
      <c r="AH845"/>
    </row>
    <row r="846" spans="1:34" s="28" customFormat="1" ht="15">
      <c r="A846"/>
      <c r="B846" s="140"/>
      <c r="C846" s="139"/>
      <c r="D846" s="139"/>
      <c r="E846"/>
      <c r="F846"/>
      <c r="G846"/>
      <c r="H846"/>
      <c r="I846"/>
      <c r="J846"/>
      <c r="K846"/>
      <c r="L846"/>
      <c r="M846"/>
      <c r="N846"/>
      <c r="O846"/>
      <c r="P846"/>
      <c r="Q846"/>
      <c r="R846"/>
      <c r="S846"/>
      <c r="T846"/>
      <c r="U846"/>
      <c r="V846"/>
      <c r="W846"/>
      <c r="X846"/>
      <c r="Y846"/>
      <c r="Z846"/>
      <c r="AA846" s="144"/>
      <c r="AB846"/>
      <c r="AC846"/>
      <c r="AD846"/>
      <c r="AE846"/>
      <c r="AF846" s="143"/>
      <c r="AG846"/>
      <c r="AH846"/>
    </row>
    <row r="847" spans="1:34" s="28" customFormat="1" ht="15">
      <c r="A847"/>
      <c r="B847" s="140"/>
      <c r="C847" s="139"/>
      <c r="D847" s="139"/>
      <c r="E847"/>
      <c r="F847"/>
      <c r="G847"/>
      <c r="H847"/>
      <c r="I847"/>
      <c r="J847"/>
      <c r="K847"/>
      <c r="L847"/>
      <c r="M847"/>
      <c r="N847"/>
      <c r="O847"/>
      <c r="P847"/>
      <c r="Q847"/>
      <c r="R847"/>
      <c r="S847"/>
      <c r="T847"/>
      <c r="U847"/>
      <c r="V847"/>
      <c r="W847"/>
      <c r="X847"/>
      <c r="Y847"/>
      <c r="Z847"/>
      <c r="AA847" s="144"/>
      <c r="AB847"/>
      <c r="AC847"/>
      <c r="AD847"/>
      <c r="AE847"/>
      <c r="AF847" s="143"/>
      <c r="AG847"/>
      <c r="AH847"/>
    </row>
    <row r="848" spans="1:34" s="28" customFormat="1" ht="15">
      <c r="A848"/>
      <c r="B848" s="140"/>
      <c r="C848" s="139"/>
      <c r="D848" s="139"/>
      <c r="E848"/>
      <c r="F848"/>
      <c r="G848"/>
      <c r="H848"/>
      <c r="I848"/>
      <c r="J848"/>
      <c r="K848"/>
      <c r="L848"/>
      <c r="M848"/>
      <c r="N848"/>
      <c r="O848"/>
      <c r="P848"/>
      <c r="Q848"/>
      <c r="R848"/>
      <c r="S848"/>
      <c r="T848"/>
      <c r="U848"/>
      <c r="V848"/>
      <c r="W848"/>
      <c r="X848"/>
      <c r="Y848"/>
      <c r="Z848"/>
      <c r="AA848" s="144"/>
      <c r="AB848"/>
      <c r="AC848"/>
      <c r="AD848"/>
      <c r="AE848"/>
      <c r="AF848" s="143"/>
      <c r="AG848"/>
      <c r="AH848"/>
    </row>
    <row r="849" spans="1:34" s="28" customFormat="1" ht="15">
      <c r="A849"/>
      <c r="B849" s="140"/>
      <c r="C849" s="139"/>
      <c r="D849" s="139"/>
      <c r="E849"/>
      <c r="F849"/>
      <c r="G849"/>
      <c r="H849"/>
      <c r="I849"/>
      <c r="J849"/>
      <c r="K849"/>
      <c r="L849"/>
      <c r="M849"/>
      <c r="N849"/>
      <c r="O849"/>
      <c r="P849"/>
      <c r="Q849"/>
      <c r="R849"/>
      <c r="S849"/>
      <c r="T849"/>
      <c r="U849"/>
      <c r="V849"/>
      <c r="W849"/>
      <c r="X849"/>
      <c r="Y849"/>
      <c r="Z849"/>
      <c r="AA849" s="144"/>
      <c r="AB849"/>
      <c r="AC849"/>
      <c r="AD849"/>
      <c r="AE849"/>
      <c r="AF849" s="143"/>
      <c r="AG849"/>
      <c r="AH849"/>
    </row>
    <row r="850" spans="1:34" s="28" customFormat="1" ht="15">
      <c r="A850"/>
      <c r="B850" s="140"/>
      <c r="C850" s="139"/>
      <c r="D850" s="139"/>
      <c r="E850"/>
      <c r="F850"/>
      <c r="G850"/>
      <c r="H850"/>
      <c r="I850"/>
      <c r="J850"/>
      <c r="K850"/>
      <c r="L850"/>
      <c r="M850"/>
      <c r="N850"/>
      <c r="O850"/>
      <c r="P850"/>
      <c r="Q850"/>
      <c r="R850"/>
      <c r="S850"/>
      <c r="T850"/>
      <c r="U850"/>
      <c r="V850"/>
      <c r="W850"/>
      <c r="X850"/>
      <c r="Y850"/>
      <c r="Z850"/>
      <c r="AA850" s="144"/>
      <c r="AB850"/>
      <c r="AC850"/>
      <c r="AD850"/>
      <c r="AE850"/>
      <c r="AF850" s="143"/>
      <c r="AG850"/>
      <c r="AH850"/>
    </row>
    <row r="851" spans="1:34" s="28" customFormat="1" ht="15">
      <c r="A851"/>
      <c r="B851" s="140"/>
      <c r="C851" s="139"/>
      <c r="D851" s="139"/>
      <c r="E851"/>
      <c r="F851"/>
      <c r="G851"/>
      <c r="H851"/>
      <c r="I851"/>
      <c r="J851"/>
      <c r="K851"/>
      <c r="L851"/>
      <c r="M851"/>
      <c r="N851"/>
      <c r="O851"/>
      <c r="P851"/>
      <c r="Q851"/>
      <c r="R851"/>
      <c r="S851"/>
      <c r="T851"/>
      <c r="U851"/>
      <c r="V851"/>
      <c r="W851"/>
      <c r="X851"/>
      <c r="Y851"/>
      <c r="Z851"/>
      <c r="AA851" s="144"/>
      <c r="AB851"/>
      <c r="AC851"/>
      <c r="AD851"/>
      <c r="AE851"/>
      <c r="AF851" s="143"/>
      <c r="AG851"/>
      <c r="AH851"/>
    </row>
    <row r="852" spans="1:34" s="28" customFormat="1" ht="15">
      <c r="A852"/>
      <c r="B852" s="140"/>
      <c r="C852" s="139"/>
      <c r="D852" s="139"/>
      <c r="E852"/>
      <c r="F852"/>
      <c r="G852"/>
      <c r="H852"/>
      <c r="I852"/>
      <c r="J852"/>
      <c r="K852"/>
      <c r="L852"/>
      <c r="M852"/>
      <c r="N852"/>
      <c r="O852"/>
      <c r="P852"/>
      <c r="Q852"/>
      <c r="R852"/>
      <c r="S852"/>
      <c r="T852"/>
      <c r="U852"/>
      <c r="V852"/>
      <c r="W852"/>
      <c r="X852"/>
      <c r="Y852"/>
      <c r="Z852"/>
      <c r="AA852" s="144"/>
      <c r="AB852"/>
      <c r="AC852"/>
      <c r="AD852"/>
      <c r="AE852"/>
      <c r="AF852" s="143"/>
      <c r="AG852"/>
      <c r="AH852"/>
    </row>
    <row r="853" spans="1:34" s="28" customFormat="1" ht="15">
      <c r="A853"/>
      <c r="B853" s="140"/>
      <c r="C853" s="139"/>
      <c r="D853" s="139"/>
      <c r="E853"/>
      <c r="F853"/>
      <c r="G853"/>
      <c r="H853"/>
      <c r="I853"/>
      <c r="J853"/>
      <c r="K853"/>
      <c r="L853"/>
      <c r="M853"/>
      <c r="N853"/>
      <c r="O853"/>
      <c r="P853"/>
      <c r="Q853"/>
      <c r="R853"/>
      <c r="S853"/>
      <c r="T853"/>
      <c r="U853"/>
      <c r="V853"/>
      <c r="W853"/>
      <c r="X853"/>
      <c r="Y853"/>
      <c r="Z853"/>
      <c r="AA853" s="144"/>
      <c r="AB853"/>
      <c r="AC853"/>
      <c r="AD853"/>
      <c r="AE853"/>
      <c r="AF853" s="143"/>
      <c r="AG853"/>
      <c r="AH853"/>
    </row>
    <row r="854" spans="1:34" s="28" customFormat="1" ht="15">
      <c r="A854"/>
      <c r="B854" s="140"/>
      <c r="C854" s="139"/>
      <c r="D854" s="139"/>
      <c r="E854"/>
      <c r="F854"/>
      <c r="G854"/>
      <c r="H854"/>
      <c r="I854"/>
      <c r="J854"/>
      <c r="K854"/>
      <c r="L854"/>
      <c r="M854"/>
      <c r="N854"/>
      <c r="O854"/>
      <c r="P854"/>
      <c r="Q854"/>
      <c r="R854"/>
      <c r="S854"/>
      <c r="T854"/>
      <c r="U854"/>
      <c r="V854"/>
      <c r="W854"/>
      <c r="X854"/>
      <c r="Y854"/>
      <c r="Z854"/>
      <c r="AA854" s="144"/>
      <c r="AB854"/>
      <c r="AC854"/>
      <c r="AD854"/>
      <c r="AE854"/>
      <c r="AF854" s="143"/>
      <c r="AG854"/>
      <c r="AH854"/>
    </row>
    <row r="855" spans="1:34" s="28" customFormat="1" ht="15">
      <c r="A855"/>
      <c r="B855" s="140"/>
      <c r="C855" s="139"/>
      <c r="D855" s="139"/>
      <c r="E855"/>
      <c r="F855"/>
      <c r="G855"/>
      <c r="H855"/>
      <c r="I855"/>
      <c r="J855"/>
      <c r="K855"/>
      <c r="L855"/>
      <c r="M855"/>
      <c r="N855"/>
      <c r="O855"/>
      <c r="P855"/>
      <c r="Q855"/>
      <c r="R855"/>
      <c r="S855"/>
      <c r="T855"/>
      <c r="U855"/>
      <c r="V855"/>
      <c r="W855"/>
      <c r="X855"/>
      <c r="Y855"/>
      <c r="Z855"/>
      <c r="AA855" s="144"/>
      <c r="AB855"/>
      <c r="AC855"/>
      <c r="AD855"/>
      <c r="AE855"/>
      <c r="AF855" s="143"/>
      <c r="AG855"/>
      <c r="AH855"/>
    </row>
    <row r="856" spans="1:34" s="28" customFormat="1" ht="15">
      <c r="A856"/>
      <c r="B856" s="140"/>
      <c r="C856" s="139"/>
      <c r="D856" s="139"/>
      <c r="E856"/>
      <c r="F856"/>
      <c r="G856"/>
      <c r="H856"/>
      <c r="I856"/>
      <c r="J856"/>
      <c r="K856"/>
      <c r="L856"/>
      <c r="M856"/>
      <c r="N856"/>
      <c r="O856"/>
      <c r="P856"/>
      <c r="Q856"/>
      <c r="R856"/>
      <c r="S856"/>
      <c r="T856"/>
      <c r="U856"/>
      <c r="V856"/>
      <c r="W856"/>
      <c r="X856"/>
      <c r="Y856"/>
      <c r="Z856"/>
      <c r="AA856" s="144"/>
      <c r="AB856"/>
      <c r="AC856"/>
      <c r="AD856"/>
      <c r="AE856"/>
      <c r="AF856" s="143"/>
      <c r="AG856"/>
      <c r="AH856"/>
    </row>
    <row r="857" spans="1:34" s="28" customFormat="1" ht="15">
      <c r="A857"/>
      <c r="B857" s="140"/>
      <c r="C857" s="139"/>
      <c r="D857" s="139"/>
      <c r="E857"/>
      <c r="F857"/>
      <c r="G857"/>
      <c r="H857"/>
      <c r="I857"/>
      <c r="J857"/>
      <c r="K857"/>
      <c r="L857"/>
      <c r="M857"/>
      <c r="N857"/>
      <c r="O857"/>
      <c r="P857"/>
      <c r="Q857"/>
      <c r="R857"/>
      <c r="S857"/>
      <c r="T857"/>
      <c r="U857"/>
      <c r="V857"/>
      <c r="W857"/>
      <c r="X857"/>
      <c r="Y857"/>
      <c r="Z857"/>
      <c r="AA857" s="144"/>
      <c r="AB857"/>
      <c r="AC857"/>
      <c r="AD857"/>
      <c r="AE857"/>
      <c r="AF857" s="143"/>
      <c r="AG857"/>
      <c r="AH857"/>
    </row>
    <row r="858" spans="1:34" s="28" customFormat="1" ht="15">
      <c r="A858"/>
      <c r="B858" s="140"/>
      <c r="C858" s="139"/>
      <c r="D858" s="139"/>
      <c r="E858"/>
      <c r="F858"/>
      <c r="G858"/>
      <c r="H858"/>
      <c r="I858"/>
      <c r="J858"/>
      <c r="K858"/>
      <c r="L858"/>
      <c r="M858"/>
      <c r="N858"/>
      <c r="O858"/>
      <c r="P858"/>
      <c r="Q858"/>
      <c r="R858"/>
      <c r="S858"/>
      <c r="T858"/>
      <c r="U858"/>
      <c r="V858"/>
      <c r="W858"/>
      <c r="X858"/>
      <c r="Y858"/>
      <c r="Z858"/>
      <c r="AA858" s="144"/>
      <c r="AB858"/>
      <c r="AC858"/>
      <c r="AD858"/>
      <c r="AE858"/>
      <c r="AF858" s="143"/>
      <c r="AG858"/>
      <c r="AH858"/>
    </row>
    <row r="859" spans="1:34" s="28" customFormat="1" ht="15">
      <c r="A859"/>
      <c r="B859" s="140"/>
      <c r="C859" s="139"/>
      <c r="D859" s="139"/>
      <c r="E859"/>
      <c r="F859"/>
      <c r="G859"/>
      <c r="H859"/>
      <c r="I859"/>
      <c r="J859"/>
      <c r="K859"/>
      <c r="L859"/>
      <c r="M859"/>
      <c r="N859"/>
      <c r="O859"/>
      <c r="P859"/>
      <c r="Q859"/>
      <c r="R859"/>
      <c r="S859"/>
      <c r="T859"/>
      <c r="U859"/>
      <c r="V859"/>
      <c r="W859"/>
      <c r="X859"/>
      <c r="Y859"/>
      <c r="Z859"/>
      <c r="AA859" s="144"/>
      <c r="AB859"/>
      <c r="AC859"/>
      <c r="AD859"/>
      <c r="AE859"/>
      <c r="AF859" s="143"/>
      <c r="AG859"/>
      <c r="AH859"/>
    </row>
    <row r="860" spans="1:34" s="28" customFormat="1" ht="15">
      <c r="A860"/>
      <c r="B860" s="140"/>
      <c r="C860" s="139"/>
      <c r="D860" s="139"/>
      <c r="E860"/>
      <c r="F860"/>
      <c r="G860"/>
      <c r="H860"/>
      <c r="I860"/>
      <c r="J860"/>
      <c r="K860"/>
      <c r="L860"/>
      <c r="M860"/>
      <c r="N860"/>
      <c r="O860"/>
      <c r="P860"/>
      <c r="Q860"/>
      <c r="R860"/>
      <c r="S860"/>
      <c r="T860"/>
      <c r="U860"/>
      <c r="V860"/>
      <c r="W860"/>
      <c r="X860"/>
      <c r="Y860"/>
      <c r="Z860"/>
      <c r="AA860" s="144"/>
      <c r="AB860"/>
      <c r="AC860"/>
      <c r="AD860"/>
      <c r="AE860"/>
      <c r="AF860" s="143"/>
      <c r="AG860"/>
      <c r="AH860"/>
    </row>
    <row r="861" spans="1:34" s="28" customFormat="1" ht="15">
      <c r="A861"/>
      <c r="B861" s="140"/>
      <c r="C861" s="139"/>
      <c r="D861" s="139"/>
      <c r="E861"/>
      <c r="F861"/>
      <c r="G861"/>
      <c r="H861"/>
      <c r="I861"/>
      <c r="J861"/>
      <c r="K861"/>
      <c r="L861"/>
      <c r="M861"/>
      <c r="N861"/>
      <c r="O861"/>
      <c r="P861"/>
      <c r="Q861"/>
      <c r="R861"/>
      <c r="S861"/>
      <c r="T861"/>
      <c r="U861"/>
      <c r="V861"/>
      <c r="W861"/>
      <c r="X861"/>
      <c r="Y861"/>
      <c r="Z861"/>
      <c r="AA861" s="144"/>
      <c r="AB861"/>
      <c r="AC861"/>
      <c r="AD861"/>
      <c r="AE861"/>
      <c r="AF861" s="143"/>
      <c r="AG861"/>
      <c r="AH861"/>
    </row>
    <row r="862" spans="1:34" s="28" customFormat="1" ht="15">
      <c r="A862"/>
      <c r="B862" s="140"/>
      <c r="C862" s="139"/>
      <c r="D862" s="139"/>
      <c r="E862"/>
      <c r="F862"/>
      <c r="G862"/>
      <c r="H862"/>
      <c r="I862"/>
      <c r="J862"/>
      <c r="K862"/>
      <c r="L862"/>
      <c r="M862"/>
      <c r="N862"/>
      <c r="O862"/>
      <c r="P862"/>
      <c r="Q862"/>
      <c r="R862"/>
      <c r="S862"/>
      <c r="T862"/>
      <c r="U862"/>
      <c r="V862"/>
      <c r="W862"/>
      <c r="X862"/>
      <c r="Y862"/>
      <c r="Z862"/>
      <c r="AA862" s="144"/>
      <c r="AB862"/>
      <c r="AC862"/>
      <c r="AD862"/>
      <c r="AE862"/>
      <c r="AF862" s="143"/>
      <c r="AG862"/>
      <c r="AH862"/>
    </row>
    <row r="863" spans="1:34" s="28" customFormat="1" ht="15">
      <c r="A863"/>
      <c r="B863" s="140"/>
      <c r="C863" s="139"/>
      <c r="D863" s="139"/>
      <c r="E863"/>
      <c r="F863"/>
      <c r="G863"/>
      <c r="H863"/>
      <c r="I863"/>
      <c r="J863"/>
      <c r="K863"/>
      <c r="L863"/>
      <c r="M863"/>
      <c r="N863"/>
      <c r="O863"/>
      <c r="P863"/>
      <c r="Q863"/>
      <c r="R863"/>
      <c r="S863"/>
      <c r="T863"/>
      <c r="U863"/>
      <c r="V863"/>
      <c r="W863"/>
      <c r="X863"/>
      <c r="Y863"/>
      <c r="Z863"/>
      <c r="AA863" s="144"/>
      <c r="AB863"/>
      <c r="AC863"/>
      <c r="AD863"/>
      <c r="AE863"/>
      <c r="AF863" s="143"/>
      <c r="AG863"/>
      <c r="AH863"/>
    </row>
    <row r="864" spans="1:34" s="28" customFormat="1" ht="15">
      <c r="A864"/>
      <c r="B864" s="140"/>
      <c r="C864" s="139"/>
      <c r="D864" s="139"/>
      <c r="E864"/>
      <c r="F864"/>
      <c r="G864"/>
      <c r="H864"/>
      <c r="I864"/>
      <c r="J864"/>
      <c r="K864"/>
      <c r="L864"/>
      <c r="M864"/>
      <c r="N864"/>
      <c r="O864"/>
      <c r="P864"/>
      <c r="Q864"/>
      <c r="R864"/>
      <c r="S864"/>
      <c r="T864"/>
      <c r="U864"/>
      <c r="V864"/>
      <c r="W864"/>
      <c r="X864"/>
      <c r="Y864"/>
      <c r="Z864"/>
      <c r="AA864" s="144"/>
      <c r="AB864"/>
      <c r="AC864"/>
      <c r="AD864"/>
      <c r="AE864"/>
      <c r="AF864" s="143"/>
      <c r="AG864"/>
      <c r="AH864"/>
    </row>
    <row r="865" spans="1:34" s="28" customFormat="1" ht="15">
      <c r="A865"/>
      <c r="B865" s="140"/>
      <c r="C865" s="139"/>
      <c r="D865" s="139"/>
      <c r="E865"/>
      <c r="F865"/>
      <c r="G865"/>
      <c r="H865"/>
      <c r="I865"/>
      <c r="J865"/>
      <c r="K865"/>
      <c r="L865"/>
      <c r="M865"/>
      <c r="N865"/>
      <c r="O865"/>
      <c r="P865"/>
      <c r="Q865"/>
      <c r="R865"/>
      <c r="S865"/>
      <c r="T865"/>
      <c r="U865"/>
      <c r="V865"/>
      <c r="W865"/>
      <c r="X865"/>
      <c r="Y865"/>
      <c r="Z865"/>
      <c r="AA865" s="144"/>
      <c r="AB865"/>
      <c r="AC865"/>
      <c r="AD865"/>
      <c r="AE865"/>
      <c r="AF865" s="143"/>
      <c r="AG865"/>
      <c r="AH865"/>
    </row>
    <row r="866" spans="1:34" s="28" customFormat="1" ht="15">
      <c r="A866"/>
      <c r="B866" s="140"/>
      <c r="C866" s="139"/>
      <c r="D866" s="139"/>
      <c r="E866"/>
      <c r="F866"/>
      <c r="G866"/>
      <c r="H866"/>
      <c r="I866"/>
      <c r="J866"/>
      <c r="K866"/>
      <c r="L866"/>
      <c r="M866"/>
      <c r="N866"/>
      <c r="O866"/>
      <c r="P866"/>
      <c r="Q866"/>
      <c r="R866"/>
      <c r="S866"/>
      <c r="T866"/>
      <c r="U866"/>
      <c r="V866"/>
      <c r="W866"/>
      <c r="X866"/>
      <c r="Y866"/>
      <c r="Z866"/>
      <c r="AA866" s="144"/>
      <c r="AB866"/>
      <c r="AC866"/>
      <c r="AD866"/>
      <c r="AE866"/>
      <c r="AF866" s="143"/>
      <c r="AG866"/>
      <c r="AH866"/>
    </row>
    <row r="867" spans="1:34" s="28" customFormat="1" ht="15">
      <c r="A867"/>
      <c r="B867" s="140"/>
      <c r="C867" s="139"/>
      <c r="D867" s="139"/>
      <c r="E867"/>
      <c r="F867"/>
      <c r="G867"/>
      <c r="H867"/>
      <c r="I867"/>
      <c r="J867"/>
      <c r="K867"/>
      <c r="L867"/>
      <c r="M867"/>
      <c r="N867"/>
      <c r="O867"/>
      <c r="P867"/>
      <c r="Q867"/>
      <c r="R867"/>
      <c r="S867"/>
      <c r="T867"/>
      <c r="U867"/>
      <c r="V867"/>
      <c r="W867"/>
      <c r="X867"/>
      <c r="Y867"/>
      <c r="Z867"/>
      <c r="AA867" s="144"/>
      <c r="AB867"/>
      <c r="AC867"/>
      <c r="AD867"/>
      <c r="AE867"/>
      <c r="AF867" s="143"/>
      <c r="AG867"/>
      <c r="AH867"/>
    </row>
    <row r="868" spans="1:34" s="28" customFormat="1" ht="15">
      <c r="A868"/>
      <c r="B868" s="140"/>
      <c r="C868" s="139"/>
      <c r="D868" s="139"/>
      <c r="E868"/>
      <c r="F868"/>
      <c r="G868"/>
      <c r="H868"/>
      <c r="I868"/>
      <c r="J868"/>
      <c r="K868"/>
      <c r="L868"/>
      <c r="M868"/>
      <c r="N868"/>
      <c r="O868"/>
      <c r="P868"/>
      <c r="Q868"/>
      <c r="R868"/>
      <c r="S868"/>
      <c r="T868"/>
      <c r="U868"/>
      <c r="V868"/>
      <c r="W868"/>
      <c r="X868"/>
      <c r="Y868"/>
      <c r="Z868"/>
      <c r="AA868" s="144"/>
      <c r="AB868"/>
      <c r="AC868"/>
      <c r="AD868"/>
      <c r="AE868"/>
      <c r="AF868" s="143"/>
      <c r="AG868"/>
      <c r="AH868"/>
    </row>
    <row r="869" spans="1:34" s="28" customFormat="1" ht="15">
      <c r="A869"/>
      <c r="B869" s="140"/>
      <c r="C869" s="139"/>
      <c r="D869" s="139"/>
      <c r="E869"/>
      <c r="F869"/>
      <c r="G869"/>
      <c r="H869"/>
      <c r="I869"/>
      <c r="J869"/>
      <c r="K869"/>
      <c r="L869"/>
      <c r="M869"/>
      <c r="N869"/>
      <c r="O869"/>
      <c r="P869"/>
      <c r="Q869"/>
      <c r="R869"/>
      <c r="S869"/>
      <c r="T869"/>
      <c r="U869"/>
      <c r="V869"/>
      <c r="W869"/>
      <c r="X869"/>
      <c r="Y869"/>
      <c r="Z869"/>
      <c r="AA869" s="144"/>
      <c r="AB869"/>
      <c r="AC869"/>
      <c r="AD869"/>
      <c r="AE869"/>
      <c r="AF869" s="143"/>
      <c r="AG869"/>
      <c r="AH869"/>
    </row>
    <row r="870" spans="1:34" s="28" customFormat="1" ht="15">
      <c r="A870"/>
      <c r="B870" s="140"/>
      <c r="C870" s="139"/>
      <c r="D870" s="139"/>
      <c r="E870"/>
      <c r="F870"/>
      <c r="G870"/>
      <c r="H870"/>
      <c r="I870"/>
      <c r="J870"/>
      <c r="K870"/>
      <c r="L870"/>
      <c r="M870"/>
      <c r="N870"/>
      <c r="O870"/>
      <c r="P870"/>
      <c r="Q870"/>
      <c r="R870"/>
      <c r="S870"/>
      <c r="T870"/>
      <c r="U870"/>
      <c r="V870"/>
      <c r="W870"/>
      <c r="X870"/>
      <c r="Y870"/>
      <c r="Z870"/>
      <c r="AA870" s="144"/>
      <c r="AB870"/>
      <c r="AC870"/>
      <c r="AD870"/>
      <c r="AE870"/>
      <c r="AF870" s="143"/>
      <c r="AG870"/>
      <c r="AH870"/>
    </row>
    <row r="871" spans="1:34" s="28" customFormat="1" ht="15">
      <c r="A871"/>
      <c r="B871" s="140"/>
      <c r="C871" s="139"/>
      <c r="D871" s="139"/>
      <c r="E871"/>
      <c r="F871"/>
      <c r="G871"/>
      <c r="H871"/>
      <c r="I871"/>
      <c r="J871"/>
      <c r="K871"/>
      <c r="L871"/>
      <c r="M871"/>
      <c r="N871"/>
      <c r="O871"/>
      <c r="P871"/>
      <c r="Q871"/>
      <c r="R871"/>
      <c r="S871"/>
      <c r="T871"/>
      <c r="U871"/>
      <c r="V871"/>
      <c r="W871"/>
      <c r="X871"/>
      <c r="Y871"/>
      <c r="Z871"/>
      <c r="AA871" s="144"/>
      <c r="AB871"/>
      <c r="AC871"/>
      <c r="AD871"/>
      <c r="AE871"/>
      <c r="AF871" s="143"/>
      <c r="AG871"/>
      <c r="AH871"/>
    </row>
    <row r="872" spans="1:34" s="28" customFormat="1" ht="15">
      <c r="A872"/>
      <c r="B872" s="140"/>
      <c r="C872" s="139"/>
      <c r="D872" s="139"/>
      <c r="E872"/>
      <c r="F872"/>
      <c r="G872"/>
      <c r="H872"/>
      <c r="I872"/>
      <c r="J872"/>
      <c r="K872"/>
      <c r="L872"/>
      <c r="M872"/>
      <c r="N872"/>
      <c r="O872"/>
      <c r="P872"/>
      <c r="Q872"/>
      <c r="R872"/>
      <c r="S872"/>
      <c r="T872"/>
      <c r="U872"/>
      <c r="V872"/>
      <c r="W872"/>
      <c r="X872"/>
      <c r="Y872"/>
      <c r="Z872"/>
      <c r="AA872" s="144"/>
      <c r="AB872"/>
      <c r="AC872"/>
      <c r="AD872"/>
      <c r="AE872"/>
      <c r="AF872" s="143"/>
      <c r="AG872"/>
      <c r="AH872"/>
    </row>
    <row r="873" spans="1:34" s="28" customFormat="1" ht="15">
      <c r="A873"/>
      <c r="B873" s="140"/>
      <c r="C873" s="139"/>
      <c r="D873" s="139"/>
      <c r="E873"/>
      <c r="F873"/>
      <c r="G873"/>
      <c r="H873"/>
      <c r="I873"/>
      <c r="J873"/>
      <c r="K873"/>
      <c r="L873"/>
      <c r="M873"/>
      <c r="N873"/>
      <c r="O873"/>
      <c r="P873"/>
      <c r="Q873"/>
      <c r="R873"/>
      <c r="S873"/>
      <c r="T873"/>
      <c r="U873"/>
      <c r="V873"/>
      <c r="W873"/>
      <c r="X873"/>
      <c r="Y873"/>
      <c r="Z873"/>
      <c r="AA873" s="144"/>
      <c r="AB873"/>
      <c r="AC873"/>
      <c r="AD873"/>
      <c r="AE873"/>
      <c r="AF873" s="143"/>
      <c r="AG873"/>
      <c r="AH873"/>
    </row>
    <row r="874" spans="1:34" s="28" customFormat="1" ht="15">
      <c r="A874"/>
      <c r="B874" s="140"/>
      <c r="C874" s="139"/>
      <c r="D874" s="139"/>
      <c r="E874"/>
      <c r="F874"/>
      <c r="G874"/>
      <c r="H874"/>
      <c r="I874"/>
      <c r="J874"/>
      <c r="K874"/>
      <c r="L874"/>
      <c r="M874"/>
      <c r="N874"/>
      <c r="O874"/>
      <c r="P874"/>
      <c r="Q874"/>
      <c r="R874"/>
      <c r="S874"/>
      <c r="T874"/>
      <c r="U874"/>
      <c r="V874"/>
      <c r="W874"/>
      <c r="X874"/>
      <c r="Y874"/>
      <c r="Z874"/>
      <c r="AA874" s="144"/>
      <c r="AB874"/>
      <c r="AC874"/>
      <c r="AD874"/>
      <c r="AE874"/>
      <c r="AF874" s="143"/>
      <c r="AG874"/>
      <c r="AH874"/>
    </row>
    <row r="875" spans="1:34" s="28" customFormat="1" ht="15">
      <c r="A875"/>
      <c r="B875" s="140"/>
      <c r="C875" s="139"/>
      <c r="D875" s="139"/>
      <c r="E875"/>
      <c r="F875"/>
      <c r="G875"/>
      <c r="H875"/>
      <c r="I875"/>
      <c r="J875"/>
      <c r="K875"/>
      <c r="L875"/>
      <c r="M875"/>
      <c r="N875"/>
      <c r="O875"/>
      <c r="P875"/>
      <c r="Q875"/>
      <c r="R875"/>
      <c r="S875"/>
      <c r="T875"/>
      <c r="U875"/>
      <c r="V875"/>
      <c r="W875"/>
      <c r="X875"/>
      <c r="Y875"/>
      <c r="Z875"/>
      <c r="AA875" s="144"/>
      <c r="AB875"/>
      <c r="AC875"/>
      <c r="AD875"/>
      <c r="AE875"/>
      <c r="AF875" s="143"/>
      <c r="AG875"/>
      <c r="AH875"/>
    </row>
    <row r="876" spans="1:34" s="28" customFormat="1" ht="15">
      <c r="A876"/>
      <c r="B876" s="140"/>
      <c r="C876" s="139"/>
      <c r="D876" s="139"/>
      <c r="E876"/>
      <c r="F876"/>
      <c r="G876"/>
      <c r="H876"/>
      <c r="I876"/>
      <c r="J876"/>
      <c r="K876"/>
      <c r="L876"/>
      <c r="M876"/>
      <c r="N876"/>
      <c r="O876"/>
      <c r="P876"/>
      <c r="Q876"/>
      <c r="R876"/>
      <c r="S876"/>
      <c r="T876"/>
      <c r="U876"/>
      <c r="V876"/>
      <c r="W876"/>
      <c r="X876"/>
      <c r="Y876"/>
      <c r="Z876"/>
      <c r="AA876" s="144"/>
      <c r="AB876"/>
      <c r="AC876"/>
      <c r="AD876"/>
      <c r="AE876"/>
      <c r="AF876" s="143"/>
      <c r="AG876"/>
      <c r="AH876"/>
    </row>
    <row r="877" spans="1:34" s="28" customFormat="1" ht="15">
      <c r="A877"/>
      <c r="B877" s="140"/>
      <c r="C877" s="139"/>
      <c r="D877" s="139"/>
      <c r="E877"/>
      <c r="F877"/>
      <c r="G877"/>
      <c r="H877"/>
      <c r="I877"/>
      <c r="J877"/>
      <c r="K877"/>
      <c r="L877"/>
      <c r="M877"/>
      <c r="N877"/>
      <c r="O877"/>
      <c r="P877"/>
      <c r="Q877"/>
      <c r="R877"/>
      <c r="S877"/>
      <c r="T877"/>
      <c r="U877"/>
      <c r="V877"/>
      <c r="W877"/>
      <c r="X877"/>
      <c r="Y877"/>
      <c r="Z877"/>
      <c r="AA877" s="144"/>
      <c r="AB877"/>
      <c r="AC877"/>
      <c r="AD877"/>
      <c r="AE877"/>
      <c r="AF877" s="143"/>
      <c r="AG877"/>
      <c r="AH877"/>
    </row>
    <row r="878" spans="1:34" s="28" customFormat="1" ht="15">
      <c r="A878"/>
      <c r="B878" s="140"/>
      <c r="C878" s="139"/>
      <c r="D878" s="139"/>
      <c r="E878"/>
      <c r="F878"/>
      <c r="G878"/>
      <c r="H878"/>
      <c r="I878"/>
      <c r="J878"/>
      <c r="K878"/>
      <c r="L878"/>
      <c r="M878"/>
      <c r="N878"/>
      <c r="O878"/>
      <c r="P878"/>
      <c r="Q878"/>
      <c r="R878"/>
      <c r="S878"/>
      <c r="T878"/>
      <c r="U878"/>
      <c r="V878"/>
      <c r="W878"/>
      <c r="X878"/>
      <c r="Y878"/>
      <c r="Z878"/>
      <c r="AA878" s="144"/>
      <c r="AB878"/>
      <c r="AC878"/>
      <c r="AD878"/>
      <c r="AE878"/>
      <c r="AF878" s="143"/>
      <c r="AG878"/>
      <c r="AH878"/>
    </row>
    <row r="879" spans="1:34" s="28" customFormat="1" ht="15">
      <c r="A879"/>
      <c r="B879" s="140"/>
      <c r="C879" s="139"/>
      <c r="D879" s="139"/>
      <c r="E879"/>
      <c r="F879"/>
      <c r="G879"/>
      <c r="H879"/>
      <c r="I879"/>
      <c r="J879"/>
      <c r="K879"/>
      <c r="L879"/>
      <c r="M879"/>
      <c r="N879"/>
      <c r="O879"/>
      <c r="P879"/>
      <c r="Q879"/>
      <c r="R879"/>
      <c r="S879"/>
      <c r="T879"/>
      <c r="U879"/>
      <c r="V879"/>
      <c r="W879"/>
      <c r="X879"/>
      <c r="Y879"/>
      <c r="Z879"/>
      <c r="AA879" s="144"/>
      <c r="AB879"/>
      <c r="AC879"/>
      <c r="AD879"/>
      <c r="AE879"/>
      <c r="AF879" s="143"/>
      <c r="AG879"/>
      <c r="AH879"/>
    </row>
    <row r="880" spans="1:34" s="28" customFormat="1" ht="15">
      <c r="A880"/>
      <c r="B880" s="140"/>
      <c r="C880" s="139"/>
      <c r="D880" s="139"/>
      <c r="E880"/>
      <c r="F880"/>
      <c r="G880"/>
      <c r="H880"/>
      <c r="I880"/>
      <c r="J880"/>
      <c r="K880"/>
      <c r="L880"/>
      <c r="M880"/>
      <c r="N880"/>
      <c r="O880"/>
      <c r="P880"/>
      <c r="Q880"/>
      <c r="R880"/>
      <c r="S880"/>
      <c r="T880"/>
      <c r="U880"/>
      <c r="V880"/>
      <c r="W880"/>
      <c r="X880"/>
      <c r="Y880"/>
      <c r="Z880"/>
      <c r="AA880" s="144"/>
      <c r="AB880"/>
      <c r="AC880"/>
      <c r="AD880"/>
      <c r="AE880"/>
      <c r="AF880" s="143"/>
      <c r="AG880"/>
      <c r="AH880"/>
    </row>
    <row r="881" spans="1:34" s="28" customFormat="1" ht="15">
      <c r="A881"/>
      <c r="B881" s="140"/>
      <c r="C881" s="139"/>
      <c r="D881" s="139"/>
      <c r="E881"/>
      <c r="F881"/>
      <c r="G881"/>
      <c r="H881"/>
      <c r="I881"/>
      <c r="J881"/>
      <c r="K881"/>
      <c r="L881"/>
      <c r="M881"/>
      <c r="N881"/>
      <c r="O881"/>
      <c r="P881"/>
      <c r="Q881"/>
      <c r="R881"/>
      <c r="S881"/>
      <c r="T881"/>
      <c r="U881"/>
      <c r="V881"/>
      <c r="W881"/>
      <c r="X881"/>
      <c r="Y881"/>
      <c r="Z881"/>
      <c r="AA881" s="144"/>
      <c r="AB881"/>
      <c r="AC881"/>
      <c r="AD881"/>
      <c r="AE881"/>
      <c r="AF881" s="143"/>
      <c r="AG881"/>
      <c r="AH881"/>
    </row>
    <row r="882" spans="1:34" s="28" customFormat="1" ht="15">
      <c r="A882"/>
      <c r="B882" s="140"/>
      <c r="C882" s="139"/>
      <c r="D882" s="139"/>
      <c r="E882"/>
      <c r="F882"/>
      <c r="G882"/>
      <c r="H882"/>
      <c r="I882"/>
      <c r="J882"/>
      <c r="K882"/>
      <c r="L882"/>
      <c r="M882"/>
      <c r="N882"/>
      <c r="O882"/>
      <c r="P882"/>
      <c r="Q882"/>
      <c r="R882"/>
      <c r="S882"/>
      <c r="T882"/>
      <c r="U882"/>
      <c r="V882"/>
      <c r="W882"/>
      <c r="X882"/>
      <c r="Y882"/>
      <c r="Z882"/>
      <c r="AA882" s="144"/>
      <c r="AB882"/>
      <c r="AC882"/>
      <c r="AD882"/>
      <c r="AE882"/>
      <c r="AF882" s="143"/>
      <c r="AG882"/>
      <c r="AH882"/>
    </row>
    <row r="883" spans="1:34" s="28" customFormat="1" ht="15">
      <c r="A883"/>
      <c r="B883" s="140"/>
      <c r="C883" s="139"/>
      <c r="D883" s="139"/>
      <c r="E883"/>
      <c r="F883"/>
      <c r="G883"/>
      <c r="H883"/>
      <c r="I883"/>
      <c r="J883"/>
      <c r="K883"/>
      <c r="L883"/>
      <c r="M883"/>
      <c r="N883"/>
      <c r="O883"/>
      <c r="P883"/>
      <c r="Q883"/>
      <c r="R883"/>
      <c r="S883"/>
      <c r="T883"/>
      <c r="U883"/>
      <c r="V883"/>
      <c r="W883"/>
      <c r="X883"/>
      <c r="Y883"/>
      <c r="Z883"/>
      <c r="AA883" s="144"/>
      <c r="AB883"/>
      <c r="AC883"/>
      <c r="AD883"/>
      <c r="AE883"/>
      <c r="AF883" s="143"/>
      <c r="AG883"/>
      <c r="AH883"/>
    </row>
    <row r="884" spans="1:34" s="28" customFormat="1" ht="15">
      <c r="A884"/>
      <c r="B884" s="140"/>
      <c r="C884" s="139"/>
      <c r="D884" s="139"/>
      <c r="E884"/>
      <c r="F884"/>
      <c r="G884"/>
      <c r="H884"/>
      <c r="I884"/>
      <c r="J884"/>
      <c r="K884"/>
      <c r="L884"/>
      <c r="M884"/>
      <c r="N884"/>
      <c r="O884"/>
      <c r="P884"/>
      <c r="Q884"/>
      <c r="R884"/>
      <c r="S884"/>
      <c r="T884"/>
      <c r="U884"/>
      <c r="V884"/>
      <c r="W884"/>
      <c r="X884"/>
      <c r="Y884"/>
      <c r="Z884"/>
      <c r="AA884" s="144"/>
      <c r="AB884"/>
      <c r="AC884"/>
      <c r="AD884"/>
      <c r="AE884"/>
      <c r="AF884" s="143"/>
      <c r="AG884"/>
      <c r="AH884"/>
    </row>
    <row r="885" spans="1:34" s="28" customFormat="1" ht="15">
      <c r="A885"/>
      <c r="B885" s="140"/>
      <c r="C885" s="139"/>
      <c r="D885" s="139"/>
      <c r="E885"/>
      <c r="F885"/>
      <c r="G885"/>
      <c r="H885"/>
      <c r="I885"/>
      <c r="J885"/>
      <c r="K885"/>
      <c r="L885"/>
      <c r="M885"/>
      <c r="N885"/>
      <c r="O885"/>
      <c r="P885"/>
      <c r="Q885"/>
      <c r="R885"/>
      <c r="S885"/>
      <c r="T885"/>
      <c r="U885"/>
      <c r="V885"/>
      <c r="W885"/>
      <c r="X885"/>
      <c r="Y885"/>
      <c r="Z885"/>
      <c r="AA885" s="144"/>
      <c r="AB885"/>
      <c r="AC885"/>
      <c r="AD885"/>
      <c r="AE885"/>
      <c r="AF885" s="143"/>
      <c r="AG885"/>
      <c r="AH885"/>
    </row>
    <row r="886" spans="1:34" s="28" customFormat="1" ht="15">
      <c r="A886"/>
      <c r="B886" s="140"/>
      <c r="C886" s="139"/>
      <c r="D886" s="139"/>
      <c r="E886"/>
      <c r="F886"/>
      <c r="G886"/>
      <c r="H886"/>
      <c r="I886"/>
      <c r="J886"/>
      <c r="K886"/>
      <c r="L886"/>
      <c r="M886"/>
      <c r="N886"/>
      <c r="O886"/>
      <c r="P886"/>
      <c r="Q886"/>
      <c r="R886"/>
      <c r="S886"/>
      <c r="T886"/>
      <c r="U886"/>
      <c r="V886"/>
      <c r="W886"/>
      <c r="X886"/>
      <c r="Y886"/>
      <c r="Z886"/>
      <c r="AA886" s="144"/>
      <c r="AB886"/>
      <c r="AC886"/>
      <c r="AD886"/>
      <c r="AE886"/>
      <c r="AF886" s="143"/>
      <c r="AG886"/>
      <c r="AH886"/>
    </row>
    <row r="887" spans="1:34" s="28" customFormat="1" ht="15">
      <c r="A887"/>
      <c r="B887" s="140"/>
      <c r="C887" s="139"/>
      <c r="D887" s="139"/>
      <c r="E887"/>
      <c r="F887"/>
      <c r="G887"/>
      <c r="H887"/>
      <c r="I887"/>
      <c r="J887"/>
      <c r="K887"/>
      <c r="L887"/>
      <c r="M887"/>
      <c r="N887"/>
      <c r="O887"/>
      <c r="P887"/>
      <c r="Q887"/>
      <c r="R887"/>
      <c r="S887"/>
      <c r="T887"/>
      <c r="U887"/>
      <c r="V887"/>
      <c r="W887"/>
      <c r="X887"/>
      <c r="Y887"/>
      <c r="Z887"/>
      <c r="AA887" s="144"/>
      <c r="AB887"/>
      <c r="AC887"/>
      <c r="AD887"/>
      <c r="AE887"/>
      <c r="AF887" s="143"/>
      <c r="AG887"/>
      <c r="AH887"/>
    </row>
    <row r="888" spans="1:34" s="28" customFormat="1" ht="15">
      <c r="A888"/>
      <c r="B888" s="140"/>
      <c r="C888" s="139"/>
      <c r="D888" s="139"/>
      <c r="E888"/>
      <c r="F888"/>
      <c r="G888"/>
      <c r="H888"/>
      <c r="I888"/>
      <c r="J888"/>
      <c r="K888"/>
      <c r="L888"/>
      <c r="M888"/>
      <c r="N888"/>
      <c r="O888"/>
      <c r="P888"/>
      <c r="Q888"/>
      <c r="R888"/>
      <c r="S888"/>
      <c r="T888"/>
      <c r="U888"/>
      <c r="V888"/>
      <c r="W888"/>
      <c r="X888"/>
      <c r="Y888"/>
      <c r="Z888"/>
      <c r="AA888" s="144"/>
      <c r="AB888"/>
      <c r="AC888"/>
      <c r="AD888"/>
      <c r="AE888"/>
      <c r="AF888" s="143"/>
      <c r="AG888"/>
      <c r="AH888"/>
    </row>
    <row r="889" spans="1:34" s="28" customFormat="1" ht="15">
      <c r="A889"/>
      <c r="B889" s="140"/>
      <c r="C889" s="139"/>
      <c r="D889" s="139"/>
      <c r="E889"/>
      <c r="F889"/>
      <c r="G889"/>
      <c r="H889"/>
      <c r="I889"/>
      <c r="J889"/>
      <c r="K889"/>
      <c r="L889"/>
      <c r="M889"/>
      <c r="N889"/>
      <c r="O889"/>
      <c r="P889"/>
      <c r="Q889"/>
      <c r="R889"/>
      <c r="S889"/>
      <c r="T889"/>
      <c r="U889"/>
      <c r="V889"/>
      <c r="W889"/>
      <c r="X889"/>
      <c r="Y889"/>
      <c r="Z889"/>
      <c r="AA889" s="144"/>
      <c r="AB889"/>
      <c r="AC889"/>
      <c r="AD889"/>
      <c r="AE889"/>
      <c r="AF889" s="143"/>
      <c r="AG889"/>
      <c r="AH889"/>
    </row>
    <row r="890" spans="1:34" s="28" customFormat="1" ht="15">
      <c r="A890"/>
      <c r="B890" s="140"/>
      <c r="C890" s="139"/>
      <c r="D890" s="139"/>
      <c r="E890"/>
      <c r="F890"/>
      <c r="G890"/>
      <c r="H890"/>
      <c r="I890"/>
      <c r="J890"/>
      <c r="K890"/>
      <c r="L890"/>
      <c r="M890"/>
      <c r="N890"/>
      <c r="O890"/>
      <c r="P890"/>
      <c r="Q890"/>
      <c r="R890"/>
      <c r="S890"/>
      <c r="T890"/>
      <c r="U890"/>
      <c r="V890"/>
      <c r="W890"/>
      <c r="X890"/>
      <c r="Y890"/>
      <c r="Z890"/>
      <c r="AA890" s="144"/>
      <c r="AB890"/>
      <c r="AC890"/>
      <c r="AD890"/>
      <c r="AE890"/>
      <c r="AF890" s="143"/>
      <c r="AG890"/>
      <c r="AH890"/>
    </row>
    <row r="891" spans="1:34" s="28" customFormat="1" ht="15">
      <c r="A891"/>
      <c r="B891" s="140"/>
      <c r="C891" s="139"/>
      <c r="D891" s="139"/>
      <c r="E891"/>
      <c r="F891"/>
      <c r="G891"/>
      <c r="H891"/>
      <c r="I891"/>
      <c r="J891"/>
      <c r="K891"/>
      <c r="L891"/>
      <c r="M891"/>
      <c r="N891"/>
      <c r="O891"/>
      <c r="P891"/>
      <c r="Q891"/>
      <c r="R891"/>
      <c r="S891"/>
      <c r="T891"/>
      <c r="U891"/>
      <c r="V891"/>
      <c r="W891"/>
      <c r="X891"/>
      <c r="Y891"/>
      <c r="Z891"/>
      <c r="AA891" s="144"/>
      <c r="AB891"/>
      <c r="AC891"/>
      <c r="AD891"/>
      <c r="AE891"/>
      <c r="AF891" s="143"/>
      <c r="AG891"/>
      <c r="AH891"/>
    </row>
    <row r="892" spans="1:34" s="28" customFormat="1" ht="15">
      <c r="A892"/>
      <c r="B892" s="140"/>
      <c r="C892" s="139"/>
      <c r="D892" s="139"/>
      <c r="E892"/>
      <c r="F892"/>
      <c r="G892"/>
      <c r="H892"/>
      <c r="I892"/>
      <c r="J892"/>
      <c r="K892"/>
      <c r="L892"/>
      <c r="M892"/>
      <c r="N892"/>
      <c r="O892"/>
      <c r="P892"/>
      <c r="Q892"/>
      <c r="R892"/>
      <c r="S892"/>
      <c r="T892"/>
      <c r="U892"/>
      <c r="V892"/>
      <c r="W892"/>
      <c r="X892"/>
      <c r="Y892"/>
      <c r="Z892"/>
      <c r="AA892" s="144"/>
      <c r="AB892"/>
      <c r="AC892"/>
      <c r="AD892"/>
      <c r="AE892"/>
      <c r="AF892" s="143"/>
      <c r="AG892"/>
      <c r="AH892"/>
    </row>
    <row r="893" spans="1:34" s="28" customFormat="1" ht="15">
      <c r="A893"/>
      <c r="B893" s="140"/>
      <c r="C893" s="139"/>
      <c r="D893" s="139"/>
      <c r="E893"/>
      <c r="F893"/>
      <c r="G893"/>
      <c r="H893"/>
      <c r="I893"/>
      <c r="J893"/>
      <c r="K893"/>
      <c r="L893"/>
      <c r="M893"/>
      <c r="N893"/>
      <c r="O893"/>
      <c r="P893"/>
      <c r="Q893"/>
      <c r="R893"/>
      <c r="S893"/>
      <c r="T893"/>
      <c r="U893"/>
      <c r="V893"/>
      <c r="W893"/>
      <c r="X893"/>
      <c r="Y893"/>
      <c r="Z893"/>
      <c r="AA893" s="144"/>
      <c r="AB893"/>
      <c r="AC893"/>
      <c r="AD893"/>
      <c r="AE893"/>
      <c r="AF893" s="143"/>
      <c r="AG893"/>
      <c r="AH893"/>
    </row>
    <row r="894" spans="1:34" s="28" customFormat="1" ht="15">
      <c r="A894"/>
      <c r="B894" s="140"/>
      <c r="C894" s="139"/>
      <c r="D894" s="139"/>
      <c r="E894"/>
      <c r="F894"/>
      <c r="G894"/>
      <c r="H894"/>
      <c r="I894"/>
      <c r="J894"/>
      <c r="K894"/>
      <c r="L894"/>
      <c r="M894"/>
      <c r="N894"/>
      <c r="O894"/>
      <c r="P894"/>
      <c r="Q894"/>
      <c r="R894"/>
      <c r="S894"/>
      <c r="T894"/>
      <c r="U894"/>
      <c r="V894"/>
      <c r="W894"/>
      <c r="X894"/>
      <c r="Y894"/>
      <c r="Z894"/>
      <c r="AA894" s="144"/>
      <c r="AB894"/>
      <c r="AC894"/>
      <c r="AD894"/>
      <c r="AE894"/>
      <c r="AF894" s="143"/>
      <c r="AG894"/>
      <c r="AH894"/>
    </row>
    <row r="895" spans="1:34" s="28" customFormat="1" ht="15">
      <c r="A895"/>
      <c r="B895" s="140"/>
      <c r="C895" s="139"/>
      <c r="D895" s="139"/>
      <c r="E895"/>
      <c r="F895"/>
      <c r="G895"/>
      <c r="H895"/>
      <c r="I895"/>
      <c r="J895"/>
      <c r="K895"/>
      <c r="L895"/>
      <c r="M895"/>
      <c r="N895"/>
      <c r="O895"/>
      <c r="P895"/>
      <c r="Q895"/>
      <c r="R895"/>
      <c r="S895"/>
      <c r="T895"/>
      <c r="U895"/>
      <c r="V895"/>
      <c r="W895"/>
      <c r="X895"/>
      <c r="Y895"/>
      <c r="Z895"/>
      <c r="AA895" s="144"/>
      <c r="AB895"/>
      <c r="AC895"/>
      <c r="AD895"/>
      <c r="AE895"/>
      <c r="AF895" s="143"/>
      <c r="AG895"/>
      <c r="AH895"/>
    </row>
    <row r="896" spans="1:34" s="28" customFormat="1" ht="15">
      <c r="A896"/>
      <c r="B896" s="140"/>
      <c r="C896" s="139"/>
      <c r="D896" s="139"/>
      <c r="E896"/>
      <c r="F896"/>
      <c r="G896"/>
      <c r="H896"/>
      <c r="I896"/>
      <c r="J896"/>
      <c r="K896"/>
      <c r="L896"/>
      <c r="M896"/>
      <c r="N896"/>
      <c r="O896"/>
      <c r="P896"/>
      <c r="Q896"/>
      <c r="R896"/>
      <c r="S896"/>
      <c r="T896"/>
      <c r="U896"/>
      <c r="V896"/>
      <c r="W896"/>
      <c r="X896"/>
      <c r="Y896"/>
      <c r="Z896"/>
      <c r="AA896" s="144"/>
      <c r="AB896"/>
      <c r="AC896"/>
      <c r="AD896"/>
      <c r="AE896"/>
      <c r="AF896" s="143"/>
      <c r="AG896"/>
      <c r="AH896"/>
    </row>
    <row r="897" spans="1:34" s="28" customFormat="1" ht="15">
      <c r="A897"/>
      <c r="B897" s="140"/>
      <c r="C897" s="139"/>
      <c r="D897" s="139"/>
      <c r="E897"/>
      <c r="F897"/>
      <c r="G897"/>
      <c r="H897"/>
      <c r="I897"/>
      <c r="J897"/>
      <c r="K897"/>
      <c r="L897"/>
      <c r="M897"/>
      <c r="N897"/>
      <c r="O897"/>
      <c r="P897"/>
      <c r="Q897"/>
      <c r="R897"/>
      <c r="S897"/>
      <c r="T897"/>
      <c r="U897"/>
      <c r="V897"/>
      <c r="W897"/>
      <c r="X897"/>
      <c r="Y897"/>
      <c r="Z897"/>
      <c r="AA897" s="144"/>
      <c r="AB897"/>
      <c r="AC897"/>
      <c r="AD897"/>
      <c r="AE897"/>
      <c r="AF897" s="143"/>
      <c r="AG897"/>
      <c r="AH897"/>
    </row>
    <row r="898" spans="1:34" s="28" customFormat="1" ht="15">
      <c r="A898"/>
      <c r="B898" s="140"/>
      <c r="C898" s="139"/>
      <c r="D898" s="139"/>
      <c r="E898"/>
      <c r="F898"/>
      <c r="G898"/>
      <c r="H898"/>
      <c r="I898"/>
      <c r="J898"/>
      <c r="K898"/>
      <c r="L898"/>
      <c r="M898"/>
      <c r="N898"/>
      <c r="O898"/>
      <c r="P898"/>
      <c r="Q898"/>
      <c r="R898"/>
      <c r="S898"/>
      <c r="T898"/>
      <c r="U898"/>
      <c r="V898"/>
      <c r="W898"/>
      <c r="X898"/>
      <c r="Y898"/>
      <c r="Z898"/>
      <c r="AA898" s="144"/>
      <c r="AB898"/>
      <c r="AC898"/>
      <c r="AD898"/>
      <c r="AE898"/>
      <c r="AF898" s="143"/>
      <c r="AG898"/>
      <c r="AH898"/>
    </row>
    <row r="899" spans="1:34" s="28" customFormat="1" ht="15">
      <c r="A899"/>
      <c r="B899" s="140"/>
      <c r="C899" s="139"/>
      <c r="D899" s="139"/>
      <c r="E899"/>
      <c r="F899"/>
      <c r="G899"/>
      <c r="H899"/>
      <c r="I899"/>
      <c r="J899"/>
      <c r="K899"/>
      <c r="L899"/>
      <c r="M899"/>
      <c r="N899"/>
      <c r="O899"/>
      <c r="P899"/>
      <c r="Q899"/>
      <c r="R899"/>
      <c r="S899"/>
      <c r="T899"/>
      <c r="U899"/>
      <c r="V899"/>
      <c r="W899"/>
      <c r="X899"/>
      <c r="Y899"/>
      <c r="Z899"/>
      <c r="AA899" s="144"/>
      <c r="AB899"/>
      <c r="AC899"/>
      <c r="AD899"/>
      <c r="AE899"/>
      <c r="AF899" s="143"/>
      <c r="AG899"/>
      <c r="AH899"/>
    </row>
    <row r="900" spans="1:34" s="28" customFormat="1" ht="15">
      <c r="A900"/>
      <c r="B900" s="140"/>
      <c r="C900" s="139"/>
      <c r="D900" s="139"/>
      <c r="E900"/>
      <c r="F900"/>
      <c r="G900"/>
      <c r="H900"/>
      <c r="I900"/>
      <c r="J900"/>
      <c r="K900"/>
      <c r="L900"/>
      <c r="M900"/>
      <c r="N900"/>
      <c r="O900"/>
      <c r="P900"/>
      <c r="Q900"/>
      <c r="R900"/>
      <c r="S900"/>
      <c r="T900"/>
      <c r="U900"/>
      <c r="V900"/>
      <c r="W900"/>
      <c r="X900"/>
      <c r="Y900"/>
      <c r="Z900"/>
      <c r="AA900" s="144"/>
      <c r="AB900"/>
      <c r="AC900"/>
      <c r="AD900"/>
      <c r="AE900"/>
      <c r="AF900" s="143"/>
      <c r="AG900"/>
      <c r="AH900"/>
    </row>
    <row r="901" spans="1:34" s="28" customFormat="1" ht="15">
      <c r="A901"/>
      <c r="B901" s="140"/>
      <c r="C901" s="139"/>
      <c r="D901" s="139"/>
      <c r="E901"/>
      <c r="F901"/>
      <c r="G901"/>
      <c r="H901"/>
      <c r="I901"/>
      <c r="J901"/>
      <c r="K901"/>
      <c r="L901"/>
      <c r="M901"/>
      <c r="N901"/>
      <c r="O901"/>
      <c r="P901"/>
      <c r="Q901"/>
      <c r="R901"/>
      <c r="S901"/>
      <c r="T901"/>
      <c r="U901"/>
      <c r="V901"/>
      <c r="W901"/>
      <c r="X901"/>
      <c r="Y901"/>
      <c r="Z901"/>
      <c r="AA901" s="144"/>
      <c r="AB901"/>
      <c r="AC901"/>
      <c r="AD901"/>
      <c r="AE901"/>
      <c r="AF901" s="143"/>
      <c r="AG901"/>
      <c r="AH901"/>
    </row>
    <row r="902" spans="1:34" s="28" customFormat="1" ht="15">
      <c r="A902"/>
      <c r="B902" s="140"/>
      <c r="C902" s="139"/>
      <c r="D902" s="139"/>
      <c r="E902"/>
      <c r="F902"/>
      <c r="G902"/>
      <c r="H902"/>
      <c r="I902"/>
      <c r="J902"/>
      <c r="K902"/>
      <c r="L902"/>
      <c r="M902"/>
      <c r="N902"/>
      <c r="O902"/>
      <c r="P902"/>
      <c r="Q902"/>
      <c r="R902"/>
      <c r="S902"/>
      <c r="T902"/>
      <c r="U902"/>
      <c r="V902"/>
      <c r="W902"/>
      <c r="X902"/>
      <c r="Y902"/>
      <c r="Z902"/>
      <c r="AA902" s="144"/>
      <c r="AB902"/>
      <c r="AC902"/>
      <c r="AD902"/>
      <c r="AE902"/>
      <c r="AF902" s="143"/>
      <c r="AG902"/>
      <c r="AH902"/>
    </row>
    <row r="903" spans="1:34" s="28" customFormat="1" ht="15">
      <c r="A903"/>
      <c r="B903" s="140"/>
      <c r="C903" s="139"/>
      <c r="D903" s="139"/>
      <c r="E903"/>
      <c r="F903"/>
      <c r="G903"/>
      <c r="H903"/>
      <c r="I903"/>
      <c r="J903"/>
      <c r="K903"/>
      <c r="L903"/>
      <c r="M903"/>
      <c r="N903"/>
      <c r="O903"/>
      <c r="P903"/>
      <c r="Q903"/>
      <c r="R903"/>
      <c r="S903"/>
      <c r="T903"/>
      <c r="U903"/>
      <c r="V903"/>
      <c r="W903"/>
      <c r="X903"/>
      <c r="Y903"/>
      <c r="Z903"/>
      <c r="AA903" s="144"/>
      <c r="AB903"/>
      <c r="AC903"/>
      <c r="AD903"/>
      <c r="AE903"/>
      <c r="AF903" s="143"/>
      <c r="AG903"/>
      <c r="AH903"/>
    </row>
    <row r="904" spans="1:34" s="28" customFormat="1" ht="15">
      <c r="A904"/>
      <c r="B904" s="140"/>
      <c r="C904" s="139"/>
      <c r="D904" s="139"/>
      <c r="E904"/>
      <c r="F904"/>
      <c r="G904"/>
      <c r="H904"/>
      <c r="I904"/>
      <c r="J904"/>
      <c r="K904"/>
      <c r="L904"/>
      <c r="M904"/>
      <c r="N904"/>
      <c r="O904"/>
      <c r="P904"/>
      <c r="Q904"/>
      <c r="R904"/>
      <c r="S904"/>
      <c r="T904"/>
      <c r="U904"/>
      <c r="V904"/>
      <c r="W904"/>
      <c r="X904"/>
      <c r="Y904"/>
      <c r="Z904"/>
      <c r="AA904" s="144"/>
      <c r="AB904"/>
      <c r="AC904"/>
      <c r="AD904"/>
      <c r="AE904"/>
      <c r="AF904" s="143"/>
      <c r="AG904"/>
      <c r="AH904"/>
    </row>
    <row r="905" spans="1:34" s="28" customFormat="1" ht="15">
      <c r="A905"/>
      <c r="B905" s="140"/>
      <c r="C905" s="139"/>
      <c r="D905" s="139"/>
      <c r="E905"/>
      <c r="F905"/>
      <c r="G905"/>
      <c r="H905"/>
      <c r="I905"/>
      <c r="J905"/>
      <c r="K905"/>
      <c r="L905"/>
      <c r="M905"/>
      <c r="N905"/>
      <c r="O905"/>
      <c r="P905"/>
      <c r="Q905"/>
      <c r="R905"/>
      <c r="S905"/>
      <c r="T905"/>
      <c r="U905"/>
      <c r="V905"/>
      <c r="W905"/>
      <c r="X905"/>
      <c r="Y905"/>
      <c r="Z905"/>
      <c r="AA905" s="144"/>
      <c r="AB905"/>
      <c r="AC905"/>
      <c r="AD905"/>
      <c r="AE905"/>
      <c r="AF905" s="143"/>
      <c r="AG905"/>
      <c r="AH905"/>
    </row>
    <row r="906" spans="1:34" s="28" customFormat="1" ht="15">
      <c r="A906"/>
      <c r="B906" s="140"/>
      <c r="C906" s="139"/>
      <c r="D906" s="139"/>
      <c r="E906"/>
      <c r="F906"/>
      <c r="G906"/>
      <c r="H906"/>
      <c r="I906"/>
      <c r="J906"/>
      <c r="K906"/>
      <c r="L906"/>
      <c r="M906"/>
      <c r="N906"/>
      <c r="O906"/>
      <c r="P906"/>
      <c r="Q906"/>
      <c r="R906"/>
      <c r="S906"/>
      <c r="T906"/>
      <c r="U906"/>
      <c r="V906"/>
      <c r="W906"/>
      <c r="X906"/>
      <c r="Y906"/>
      <c r="Z906"/>
      <c r="AA906" s="144"/>
      <c r="AB906"/>
      <c r="AC906"/>
      <c r="AD906"/>
      <c r="AE906"/>
      <c r="AF906" s="143"/>
      <c r="AG906"/>
      <c r="AH906"/>
    </row>
    <row r="907" spans="1:34" s="28" customFormat="1" ht="15">
      <c r="A907"/>
      <c r="B907" s="140"/>
      <c r="C907" s="139"/>
      <c r="D907" s="139"/>
      <c r="E907"/>
      <c r="F907"/>
      <c r="G907"/>
      <c r="H907"/>
      <c r="I907"/>
      <c r="J907"/>
      <c r="K907"/>
      <c r="L907"/>
      <c r="M907"/>
      <c r="N907"/>
      <c r="O907"/>
      <c r="P907"/>
      <c r="Q907"/>
      <c r="R907"/>
      <c r="S907"/>
      <c r="T907"/>
      <c r="U907"/>
      <c r="V907"/>
      <c r="W907"/>
      <c r="X907"/>
      <c r="Y907"/>
      <c r="Z907"/>
      <c r="AA907" s="144"/>
      <c r="AB907"/>
      <c r="AC907"/>
      <c r="AD907"/>
      <c r="AE907"/>
      <c r="AF907" s="143"/>
      <c r="AG907"/>
      <c r="AH907"/>
    </row>
    <row r="908" spans="1:34" s="28" customFormat="1" ht="15">
      <c r="A908"/>
      <c r="B908" s="140"/>
      <c r="C908" s="139"/>
      <c r="D908" s="139"/>
      <c r="E908"/>
      <c r="F908"/>
      <c r="G908"/>
      <c r="H908"/>
      <c r="I908"/>
      <c r="J908"/>
      <c r="K908"/>
      <c r="L908"/>
      <c r="M908"/>
      <c r="N908"/>
      <c r="O908"/>
      <c r="P908"/>
      <c r="Q908"/>
      <c r="R908"/>
      <c r="S908"/>
      <c r="T908"/>
      <c r="U908"/>
      <c r="V908"/>
      <c r="W908"/>
      <c r="X908"/>
      <c r="Y908"/>
      <c r="Z908"/>
      <c r="AA908" s="144"/>
      <c r="AB908"/>
      <c r="AC908"/>
      <c r="AD908"/>
      <c r="AE908"/>
      <c r="AF908" s="143"/>
      <c r="AG908"/>
      <c r="AH908"/>
    </row>
    <row r="909" spans="1:34" s="28" customFormat="1" ht="15">
      <c r="A909"/>
      <c r="B909" s="140"/>
      <c r="C909" s="139"/>
      <c r="D909" s="139"/>
      <c r="E909"/>
      <c r="F909"/>
      <c r="G909"/>
      <c r="H909"/>
      <c r="I909"/>
      <c r="J909"/>
      <c r="K909"/>
      <c r="L909"/>
      <c r="M909"/>
      <c r="N909"/>
      <c r="O909"/>
      <c r="P909"/>
      <c r="Q909"/>
      <c r="R909"/>
      <c r="S909"/>
      <c r="T909"/>
      <c r="U909"/>
      <c r="V909"/>
      <c r="W909"/>
      <c r="X909"/>
      <c r="Y909"/>
      <c r="Z909"/>
      <c r="AA909" s="144"/>
      <c r="AB909"/>
      <c r="AC909"/>
      <c r="AD909"/>
      <c r="AE909"/>
      <c r="AF909" s="143"/>
      <c r="AG909"/>
      <c r="AH909"/>
    </row>
    <row r="910" spans="1:34" s="28" customFormat="1" ht="15">
      <c r="A910"/>
      <c r="B910" s="140"/>
      <c r="C910" s="139"/>
      <c r="D910" s="139"/>
      <c r="E910"/>
      <c r="F910"/>
      <c r="G910"/>
      <c r="H910"/>
      <c r="I910"/>
      <c r="J910"/>
      <c r="K910"/>
      <c r="L910"/>
      <c r="M910"/>
      <c r="N910"/>
      <c r="O910"/>
      <c r="P910"/>
      <c r="Q910"/>
      <c r="R910"/>
      <c r="S910"/>
      <c r="T910"/>
      <c r="U910"/>
      <c r="V910"/>
      <c r="W910"/>
      <c r="X910"/>
      <c r="Y910"/>
      <c r="Z910"/>
      <c r="AA910" s="144"/>
      <c r="AB910"/>
      <c r="AC910"/>
      <c r="AD910"/>
      <c r="AE910"/>
      <c r="AF910" s="143"/>
      <c r="AG910"/>
      <c r="AH910"/>
    </row>
    <row r="911" spans="1:34" s="28" customFormat="1" ht="15">
      <c r="A911"/>
      <c r="B911" s="140"/>
      <c r="C911" s="139"/>
      <c r="D911" s="139"/>
      <c r="E911"/>
      <c r="F911"/>
      <c r="G911"/>
      <c r="H911"/>
      <c r="I911"/>
      <c r="J911"/>
      <c r="K911"/>
      <c r="L911"/>
      <c r="M911"/>
      <c r="N911"/>
      <c r="O911"/>
      <c r="P911"/>
      <c r="Q911"/>
      <c r="R911"/>
      <c r="S911"/>
      <c r="T911"/>
      <c r="U911"/>
      <c r="V911"/>
      <c r="W911"/>
      <c r="X911"/>
      <c r="Y911"/>
      <c r="Z911"/>
      <c r="AA911" s="144"/>
      <c r="AB911"/>
      <c r="AC911"/>
      <c r="AD911"/>
      <c r="AE911"/>
      <c r="AF911" s="143"/>
      <c r="AG911"/>
      <c r="AH911"/>
    </row>
    <row r="912" spans="1:34" s="28" customFormat="1" ht="15">
      <c r="A912"/>
      <c r="B912" s="140"/>
      <c r="C912" s="139"/>
      <c r="D912" s="139"/>
      <c r="E912"/>
      <c r="F912"/>
      <c r="G912"/>
      <c r="H912"/>
      <c r="I912"/>
      <c r="J912"/>
      <c r="K912"/>
      <c r="L912"/>
      <c r="M912"/>
      <c r="N912"/>
      <c r="O912"/>
      <c r="P912"/>
      <c r="Q912"/>
      <c r="R912"/>
      <c r="S912"/>
      <c r="T912"/>
      <c r="U912"/>
      <c r="V912"/>
      <c r="W912"/>
      <c r="X912"/>
      <c r="Y912"/>
      <c r="Z912"/>
      <c r="AA912" s="144"/>
      <c r="AB912"/>
      <c r="AC912"/>
      <c r="AD912"/>
      <c r="AE912"/>
      <c r="AF912" s="143"/>
      <c r="AG912"/>
      <c r="AH912"/>
    </row>
    <row r="913" spans="1:34" s="28" customFormat="1" ht="15">
      <c r="A913"/>
      <c r="B913" s="140"/>
      <c r="C913" s="139"/>
      <c r="D913" s="139"/>
      <c r="E913"/>
      <c r="F913"/>
      <c r="G913"/>
      <c r="H913"/>
      <c r="I913"/>
      <c r="J913"/>
      <c r="K913"/>
      <c r="L913"/>
      <c r="M913"/>
      <c r="N913"/>
      <c r="O913"/>
      <c r="P913"/>
      <c r="Q913"/>
      <c r="R913"/>
      <c r="S913"/>
      <c r="T913"/>
      <c r="U913"/>
      <c r="V913"/>
      <c r="W913"/>
      <c r="X913"/>
      <c r="Y913"/>
      <c r="Z913"/>
      <c r="AA913" s="144"/>
      <c r="AB913"/>
      <c r="AC913"/>
      <c r="AD913"/>
      <c r="AE913"/>
      <c r="AF913" s="143"/>
      <c r="AG913"/>
      <c r="AH913"/>
    </row>
    <row r="914" spans="1:34" s="28" customFormat="1" ht="15">
      <c r="A914"/>
      <c r="B914" s="140"/>
      <c r="C914" s="139"/>
      <c r="D914" s="139"/>
      <c r="E914"/>
      <c r="F914"/>
      <c r="G914"/>
      <c r="H914"/>
      <c r="I914"/>
      <c r="J914"/>
      <c r="K914"/>
      <c r="L914"/>
      <c r="M914"/>
      <c r="N914"/>
      <c r="O914"/>
      <c r="P914"/>
      <c r="Q914"/>
      <c r="R914"/>
      <c r="S914"/>
      <c r="T914"/>
      <c r="U914"/>
      <c r="V914"/>
      <c r="W914"/>
      <c r="X914"/>
      <c r="Y914"/>
      <c r="Z914"/>
      <c r="AA914" s="144"/>
      <c r="AB914"/>
      <c r="AC914"/>
      <c r="AD914"/>
      <c r="AE914"/>
      <c r="AF914" s="143"/>
      <c r="AG914"/>
      <c r="AH914"/>
    </row>
    <row r="915" spans="1:34" s="28" customFormat="1" ht="15">
      <c r="A915"/>
      <c r="B915" s="140"/>
      <c r="C915" s="139"/>
      <c r="D915" s="139"/>
      <c r="E915"/>
      <c r="F915"/>
      <c r="G915"/>
      <c r="H915"/>
      <c r="I915"/>
      <c r="J915"/>
      <c r="K915"/>
      <c r="L915"/>
      <c r="M915"/>
      <c r="N915"/>
      <c r="O915"/>
      <c r="P915"/>
      <c r="Q915"/>
      <c r="R915"/>
      <c r="S915"/>
      <c r="T915"/>
      <c r="U915"/>
      <c r="V915"/>
      <c r="W915"/>
      <c r="X915"/>
      <c r="Y915"/>
      <c r="Z915"/>
      <c r="AA915" s="144"/>
      <c r="AB915"/>
      <c r="AC915"/>
      <c r="AD915"/>
      <c r="AE915"/>
      <c r="AF915" s="143"/>
      <c r="AG915"/>
      <c r="AH915"/>
    </row>
    <row r="916" spans="1:34" s="28" customFormat="1" ht="15">
      <c r="A916"/>
      <c r="B916" s="140"/>
      <c r="C916" s="139"/>
      <c r="D916" s="139"/>
      <c r="E916"/>
      <c r="F916"/>
      <c r="G916"/>
      <c r="H916"/>
      <c r="I916"/>
      <c r="J916"/>
      <c r="K916"/>
      <c r="L916"/>
      <c r="M916"/>
      <c r="N916"/>
      <c r="O916"/>
      <c r="P916"/>
      <c r="Q916"/>
      <c r="R916"/>
      <c r="S916"/>
      <c r="T916"/>
      <c r="U916"/>
      <c r="V916"/>
      <c r="W916"/>
      <c r="X916"/>
      <c r="Y916"/>
      <c r="Z916"/>
      <c r="AA916" s="144"/>
      <c r="AB916"/>
      <c r="AC916"/>
      <c r="AD916"/>
      <c r="AE916"/>
      <c r="AF916" s="143"/>
      <c r="AG916"/>
      <c r="AH916"/>
    </row>
    <row r="917" spans="1:34" s="28" customFormat="1" ht="15">
      <c r="A917"/>
      <c r="B917" s="140"/>
      <c r="C917" s="139"/>
      <c r="D917" s="139"/>
      <c r="E917"/>
      <c r="F917"/>
      <c r="G917"/>
      <c r="H917"/>
      <c r="I917"/>
      <c r="J917"/>
      <c r="K917"/>
      <c r="L917"/>
      <c r="M917"/>
      <c r="N917"/>
      <c r="O917"/>
      <c r="P917"/>
      <c r="Q917"/>
      <c r="R917"/>
      <c r="S917"/>
      <c r="T917"/>
      <c r="U917"/>
      <c r="V917"/>
      <c r="W917"/>
      <c r="X917"/>
      <c r="Y917"/>
      <c r="Z917"/>
      <c r="AA917" s="144"/>
      <c r="AB917"/>
      <c r="AC917"/>
      <c r="AD917"/>
      <c r="AE917"/>
      <c r="AF917" s="143"/>
      <c r="AG917"/>
      <c r="AH917"/>
    </row>
    <row r="918" spans="1:34" s="28" customFormat="1" ht="15">
      <c r="A918"/>
      <c r="B918" s="140"/>
      <c r="C918" s="139"/>
      <c r="D918" s="139"/>
      <c r="E918"/>
      <c r="F918"/>
      <c r="G918"/>
      <c r="H918"/>
      <c r="I918"/>
      <c r="J918"/>
      <c r="K918"/>
      <c r="L918"/>
      <c r="M918"/>
      <c r="N918"/>
      <c r="O918"/>
      <c r="P918"/>
      <c r="Q918"/>
      <c r="R918"/>
      <c r="S918"/>
      <c r="T918"/>
      <c r="U918"/>
      <c r="V918"/>
      <c r="W918"/>
      <c r="X918"/>
      <c r="Y918"/>
      <c r="Z918"/>
      <c r="AA918" s="144"/>
      <c r="AB918"/>
      <c r="AC918"/>
      <c r="AD918"/>
      <c r="AE918"/>
      <c r="AF918" s="143"/>
      <c r="AG918"/>
      <c r="AH918"/>
    </row>
    <row r="919" spans="1:34" s="28" customFormat="1" ht="15">
      <c r="A919"/>
      <c r="B919" s="140"/>
      <c r="C919" s="139"/>
      <c r="D919" s="139"/>
      <c r="E919"/>
      <c r="F919"/>
      <c r="G919"/>
      <c r="H919"/>
      <c r="I919"/>
      <c r="J919"/>
      <c r="K919"/>
      <c r="L919"/>
      <c r="M919"/>
      <c r="N919"/>
      <c r="O919"/>
      <c r="P919"/>
      <c r="Q919"/>
      <c r="R919"/>
      <c r="S919"/>
      <c r="T919"/>
      <c r="U919"/>
      <c r="V919"/>
      <c r="W919"/>
      <c r="X919"/>
      <c r="Y919"/>
      <c r="Z919"/>
      <c r="AA919" s="144"/>
      <c r="AB919"/>
      <c r="AC919"/>
      <c r="AD919"/>
      <c r="AE919"/>
      <c r="AF919" s="143"/>
      <c r="AG919"/>
      <c r="AH919"/>
    </row>
    <row r="920" spans="1:34" s="28" customFormat="1" ht="15">
      <c r="A920"/>
      <c r="B920" s="140"/>
      <c r="C920" s="139"/>
      <c r="D920" s="139"/>
      <c r="E920"/>
      <c r="F920"/>
      <c r="G920"/>
      <c r="H920"/>
      <c r="I920"/>
      <c r="J920"/>
      <c r="K920"/>
      <c r="L920"/>
      <c r="M920"/>
      <c r="N920"/>
      <c r="O920"/>
      <c r="P920"/>
      <c r="Q920"/>
      <c r="R920"/>
      <c r="S920"/>
      <c r="T920"/>
      <c r="U920"/>
      <c r="V920"/>
      <c r="W920"/>
      <c r="X920"/>
      <c r="Y920"/>
      <c r="Z920"/>
      <c r="AA920" s="144"/>
      <c r="AB920"/>
      <c r="AC920"/>
      <c r="AD920"/>
      <c r="AE920"/>
      <c r="AF920" s="143"/>
      <c r="AG920"/>
      <c r="AH920"/>
    </row>
    <row r="921" spans="1:34" s="28" customFormat="1" ht="15">
      <c r="A921"/>
      <c r="B921" s="140"/>
      <c r="C921" s="139"/>
      <c r="D921" s="139"/>
      <c r="E921"/>
      <c r="F921"/>
      <c r="G921"/>
      <c r="H921"/>
      <c r="I921"/>
      <c r="J921"/>
      <c r="K921"/>
      <c r="L921"/>
      <c r="M921"/>
      <c r="N921"/>
      <c r="O921"/>
      <c r="P921"/>
      <c r="Q921"/>
      <c r="R921"/>
      <c r="S921"/>
      <c r="T921"/>
      <c r="U921"/>
      <c r="V921"/>
      <c r="W921"/>
      <c r="X921"/>
      <c r="Y921"/>
      <c r="Z921"/>
      <c r="AA921" s="144"/>
      <c r="AB921"/>
      <c r="AC921"/>
      <c r="AD921"/>
      <c r="AE921"/>
      <c r="AF921" s="143"/>
      <c r="AG921"/>
      <c r="AH921"/>
    </row>
    <row r="922" spans="1:34" s="28" customFormat="1" ht="15">
      <c r="A922"/>
      <c r="B922" s="140"/>
      <c r="C922" s="139"/>
      <c r="D922" s="139"/>
      <c r="E922"/>
      <c r="F922"/>
      <c r="G922"/>
      <c r="H922"/>
      <c r="I922"/>
      <c r="J922"/>
      <c r="K922"/>
      <c r="L922"/>
      <c r="M922"/>
      <c r="N922"/>
      <c r="O922"/>
      <c r="P922"/>
      <c r="Q922"/>
      <c r="R922"/>
      <c r="S922"/>
      <c r="T922"/>
      <c r="U922"/>
      <c r="V922"/>
      <c r="W922"/>
      <c r="X922"/>
      <c r="Y922"/>
      <c r="Z922"/>
      <c r="AA922" s="144"/>
      <c r="AB922"/>
      <c r="AC922"/>
      <c r="AD922"/>
      <c r="AE922"/>
      <c r="AF922" s="143"/>
      <c r="AG922"/>
      <c r="AH922"/>
    </row>
    <row r="923" spans="1:34" s="28" customFormat="1" ht="15">
      <c r="A923"/>
      <c r="B923" s="140"/>
      <c r="C923" s="139"/>
      <c r="D923" s="139"/>
      <c r="E923"/>
      <c r="F923"/>
      <c r="G923"/>
      <c r="H923"/>
      <c r="I923"/>
      <c r="J923"/>
      <c r="K923"/>
      <c r="L923"/>
      <c r="M923"/>
      <c r="N923"/>
      <c r="O923"/>
      <c r="P923"/>
      <c r="Q923"/>
      <c r="R923"/>
      <c r="S923"/>
      <c r="T923"/>
      <c r="U923"/>
      <c r="V923"/>
      <c r="W923"/>
      <c r="X923"/>
      <c r="Y923"/>
      <c r="Z923"/>
      <c r="AA923" s="144"/>
      <c r="AB923"/>
      <c r="AC923"/>
      <c r="AD923"/>
      <c r="AE923"/>
      <c r="AF923" s="143"/>
      <c r="AG923"/>
      <c r="AH923"/>
    </row>
    <row r="924" spans="1:34" s="28" customFormat="1" ht="15">
      <c r="A924"/>
      <c r="B924" s="140"/>
      <c r="C924" s="139"/>
      <c r="D924" s="139"/>
      <c r="E924"/>
      <c r="F924"/>
      <c r="G924"/>
      <c r="H924"/>
      <c r="I924"/>
      <c r="J924"/>
      <c r="K924"/>
      <c r="L924"/>
      <c r="M924"/>
      <c r="N924"/>
      <c r="O924"/>
      <c r="P924"/>
      <c r="Q924"/>
      <c r="R924"/>
      <c r="S924"/>
      <c r="T924"/>
      <c r="U924"/>
      <c r="V924"/>
      <c r="W924"/>
      <c r="X924"/>
      <c r="Y924"/>
      <c r="Z924"/>
      <c r="AA924" s="144"/>
      <c r="AB924"/>
      <c r="AC924"/>
      <c r="AD924"/>
      <c r="AE924"/>
      <c r="AF924" s="143"/>
      <c r="AG924"/>
      <c r="AH924"/>
    </row>
    <row r="925" spans="1:34" s="28" customFormat="1" ht="15">
      <c r="A925"/>
      <c r="B925" s="140"/>
      <c r="C925" s="139"/>
      <c r="D925" s="139"/>
      <c r="E925"/>
      <c r="F925"/>
      <c r="G925"/>
      <c r="H925"/>
      <c r="I925"/>
      <c r="J925"/>
      <c r="K925"/>
      <c r="L925"/>
      <c r="M925"/>
      <c r="N925"/>
      <c r="O925"/>
      <c r="P925"/>
      <c r="Q925"/>
      <c r="R925"/>
      <c r="S925"/>
      <c r="T925"/>
      <c r="U925"/>
      <c r="V925"/>
      <c r="W925"/>
      <c r="X925"/>
      <c r="Y925"/>
      <c r="Z925"/>
      <c r="AA925" s="144"/>
      <c r="AB925"/>
      <c r="AC925"/>
      <c r="AD925"/>
      <c r="AE925"/>
      <c r="AF925" s="143"/>
      <c r="AG925"/>
      <c r="AH925"/>
    </row>
    <row r="926" spans="1:34" s="28" customFormat="1" ht="15">
      <c r="A926"/>
      <c r="B926" s="140"/>
      <c r="C926" s="139"/>
      <c r="D926" s="139"/>
      <c r="E926"/>
      <c r="F926"/>
      <c r="G926"/>
      <c r="H926"/>
      <c r="I926"/>
      <c r="J926"/>
      <c r="K926"/>
      <c r="L926"/>
      <c r="M926"/>
      <c r="N926"/>
      <c r="O926"/>
      <c r="P926"/>
      <c r="Q926"/>
      <c r="R926"/>
      <c r="S926"/>
      <c r="T926"/>
      <c r="U926"/>
      <c r="V926"/>
      <c r="W926"/>
      <c r="X926"/>
      <c r="Y926"/>
      <c r="Z926"/>
      <c r="AA926" s="144"/>
      <c r="AB926"/>
      <c r="AC926"/>
      <c r="AD926"/>
      <c r="AE926"/>
      <c r="AF926" s="143"/>
      <c r="AG926"/>
      <c r="AH926"/>
    </row>
    <row r="927" spans="1:34" s="28" customFormat="1" ht="15">
      <c r="A927"/>
      <c r="B927" s="140"/>
      <c r="C927" s="139"/>
      <c r="D927" s="139"/>
      <c r="E927"/>
      <c r="F927"/>
      <c r="G927"/>
      <c r="H927"/>
      <c r="I927"/>
      <c r="J927"/>
      <c r="K927"/>
      <c r="L927"/>
      <c r="M927"/>
      <c r="N927"/>
      <c r="O927"/>
      <c r="P927"/>
      <c r="Q927"/>
      <c r="R927"/>
      <c r="S927"/>
      <c r="T927"/>
      <c r="U927"/>
      <c r="V927"/>
      <c r="W927"/>
      <c r="X927"/>
      <c r="Y927"/>
      <c r="Z927"/>
      <c r="AA927" s="144"/>
      <c r="AB927"/>
      <c r="AC927"/>
      <c r="AD927"/>
      <c r="AE927"/>
      <c r="AF927" s="143"/>
      <c r="AG927"/>
      <c r="AH927"/>
    </row>
    <row r="928" spans="1:34" s="28" customFormat="1" ht="15">
      <c r="A928"/>
      <c r="B928" s="140"/>
      <c r="C928" s="139"/>
      <c r="D928" s="139"/>
      <c r="E928"/>
      <c r="F928"/>
      <c r="G928"/>
      <c r="H928"/>
      <c r="I928"/>
      <c r="J928"/>
      <c r="K928"/>
      <c r="L928"/>
      <c r="M928"/>
      <c r="N928"/>
      <c r="O928"/>
      <c r="P928"/>
      <c r="Q928"/>
      <c r="R928"/>
      <c r="S928"/>
      <c r="T928"/>
      <c r="U928"/>
      <c r="V928"/>
      <c r="W928"/>
      <c r="X928"/>
      <c r="Y928"/>
      <c r="Z928"/>
      <c r="AA928" s="144"/>
      <c r="AB928"/>
      <c r="AC928"/>
      <c r="AD928"/>
      <c r="AE928"/>
      <c r="AF928" s="143"/>
      <c r="AG928"/>
      <c r="AH928"/>
    </row>
    <row r="929" spans="1:34" s="28" customFormat="1" ht="15">
      <c r="A929"/>
      <c r="B929" s="140"/>
      <c r="C929" s="139"/>
      <c r="D929" s="139"/>
      <c r="E929"/>
      <c r="F929"/>
      <c r="G929"/>
      <c r="H929"/>
      <c r="I929"/>
      <c r="J929"/>
      <c r="K929"/>
      <c r="L929"/>
      <c r="M929"/>
      <c r="N929"/>
      <c r="O929"/>
      <c r="P929"/>
      <c r="Q929"/>
      <c r="R929"/>
      <c r="S929"/>
      <c r="T929"/>
      <c r="U929"/>
      <c r="V929"/>
      <c r="W929"/>
      <c r="X929"/>
      <c r="Y929"/>
      <c r="Z929"/>
      <c r="AA929" s="144"/>
      <c r="AB929"/>
      <c r="AC929"/>
      <c r="AD929"/>
      <c r="AE929"/>
      <c r="AF929" s="143"/>
      <c r="AG929"/>
      <c r="AH929"/>
    </row>
    <row r="930" spans="1:34" s="28" customFormat="1" ht="15">
      <c r="A930"/>
      <c r="B930" s="140"/>
      <c r="C930" s="139"/>
      <c r="D930" s="139"/>
      <c r="E930"/>
      <c r="F930"/>
      <c r="G930"/>
      <c r="H930"/>
      <c r="I930"/>
      <c r="J930"/>
      <c r="K930"/>
      <c r="L930"/>
      <c r="M930"/>
      <c r="N930"/>
      <c r="O930"/>
      <c r="P930"/>
      <c r="Q930"/>
      <c r="R930"/>
      <c r="S930"/>
      <c r="T930"/>
      <c r="U930"/>
      <c r="V930"/>
      <c r="W930"/>
      <c r="X930"/>
      <c r="Y930"/>
      <c r="Z930"/>
      <c r="AA930" s="144"/>
      <c r="AB930"/>
      <c r="AC930"/>
      <c r="AD930"/>
      <c r="AE930"/>
      <c r="AF930" s="143"/>
      <c r="AG930"/>
      <c r="AH930"/>
    </row>
    <row r="931" spans="1:34" s="28" customFormat="1" ht="15">
      <c r="A931"/>
      <c r="B931" s="140"/>
      <c r="C931" s="139"/>
      <c r="D931" s="139"/>
      <c r="E931"/>
      <c r="F931"/>
      <c r="G931"/>
      <c r="H931"/>
      <c r="I931"/>
      <c r="J931"/>
      <c r="K931"/>
      <c r="L931"/>
      <c r="M931"/>
      <c r="N931"/>
      <c r="O931"/>
      <c r="P931"/>
      <c r="Q931"/>
      <c r="R931"/>
      <c r="S931"/>
      <c r="T931"/>
      <c r="U931"/>
      <c r="V931"/>
      <c r="W931"/>
      <c r="X931"/>
      <c r="Y931"/>
      <c r="Z931"/>
      <c r="AA931" s="144"/>
      <c r="AB931"/>
      <c r="AC931"/>
      <c r="AD931"/>
      <c r="AE931"/>
      <c r="AF931" s="143"/>
      <c r="AG931"/>
      <c r="AH931"/>
    </row>
    <row r="932" spans="1:34" s="28" customFormat="1" ht="15">
      <c r="A932"/>
      <c r="B932" s="140"/>
      <c r="C932" s="139"/>
      <c r="D932" s="139"/>
      <c r="E932"/>
      <c r="F932"/>
      <c r="G932"/>
      <c r="H932"/>
      <c r="I932"/>
      <c r="J932"/>
      <c r="K932"/>
      <c r="L932"/>
      <c r="M932"/>
      <c r="N932"/>
      <c r="O932"/>
      <c r="P932"/>
      <c r="Q932"/>
      <c r="R932"/>
      <c r="S932"/>
      <c r="T932"/>
      <c r="U932"/>
      <c r="V932"/>
      <c r="W932"/>
      <c r="X932"/>
      <c r="Y932"/>
      <c r="Z932"/>
      <c r="AA932" s="144"/>
      <c r="AB932"/>
      <c r="AC932"/>
      <c r="AD932"/>
      <c r="AE932"/>
      <c r="AF932" s="143"/>
      <c r="AG932"/>
      <c r="AH932"/>
    </row>
    <row r="933" spans="1:34" s="28" customFormat="1" ht="15">
      <c r="A933"/>
      <c r="B933" s="140"/>
      <c r="C933" s="139"/>
      <c r="D933" s="139"/>
      <c r="E933"/>
      <c r="F933"/>
      <c r="G933"/>
      <c r="H933"/>
      <c r="I933"/>
      <c r="J933"/>
      <c r="K933"/>
      <c r="L933"/>
      <c r="M933"/>
      <c r="N933"/>
      <c r="O933"/>
      <c r="P933"/>
      <c r="Q933"/>
      <c r="R933"/>
      <c r="S933"/>
      <c r="T933"/>
      <c r="U933"/>
      <c r="V933"/>
      <c r="W933"/>
      <c r="X933"/>
      <c r="Y933"/>
      <c r="Z933"/>
      <c r="AA933" s="144"/>
      <c r="AB933"/>
      <c r="AC933"/>
      <c r="AD933"/>
      <c r="AE933"/>
      <c r="AF933" s="143"/>
      <c r="AG933"/>
      <c r="AH933"/>
    </row>
    <row r="934" spans="1:34" s="28" customFormat="1" ht="15">
      <c r="A934"/>
      <c r="B934" s="140"/>
      <c r="C934" s="139"/>
      <c r="D934" s="139"/>
      <c r="E934"/>
      <c r="F934"/>
      <c r="G934"/>
      <c r="H934"/>
      <c r="I934"/>
      <c r="J934"/>
      <c r="K934"/>
      <c r="L934"/>
      <c r="M934"/>
      <c r="N934"/>
      <c r="O934"/>
      <c r="P934"/>
      <c r="Q934"/>
      <c r="R934"/>
      <c r="S934"/>
      <c r="T934"/>
      <c r="U934"/>
      <c r="V934"/>
      <c r="W934"/>
      <c r="X934"/>
      <c r="Y934"/>
      <c r="Z934"/>
      <c r="AA934" s="144"/>
      <c r="AB934"/>
      <c r="AC934"/>
      <c r="AD934"/>
      <c r="AE934"/>
      <c r="AF934" s="143"/>
      <c r="AG934"/>
      <c r="AH934"/>
    </row>
    <row r="935" spans="1:34" s="28" customFormat="1" ht="15">
      <c r="A935"/>
      <c r="B935" s="140"/>
      <c r="C935" s="139"/>
      <c r="D935" s="139"/>
      <c r="E935"/>
      <c r="F935"/>
      <c r="G935"/>
      <c r="H935"/>
      <c r="I935"/>
      <c r="J935"/>
      <c r="K935"/>
      <c r="L935"/>
      <c r="M935"/>
      <c r="N935"/>
      <c r="O935"/>
      <c r="P935"/>
      <c r="Q935"/>
      <c r="R935"/>
      <c r="S935"/>
      <c r="T935"/>
      <c r="U935"/>
      <c r="V935"/>
      <c r="W935"/>
      <c r="X935"/>
      <c r="Y935"/>
      <c r="Z935"/>
      <c r="AA935" s="144"/>
      <c r="AB935"/>
      <c r="AC935"/>
      <c r="AD935"/>
      <c r="AE935"/>
      <c r="AF935" s="143"/>
      <c r="AG935"/>
      <c r="AH935"/>
    </row>
    <row r="936" spans="1:34" s="28" customFormat="1" ht="15">
      <c r="A936"/>
      <c r="B936" s="140"/>
      <c r="C936" s="139"/>
      <c r="D936" s="139"/>
      <c r="E936"/>
      <c r="F936"/>
      <c r="G936"/>
      <c r="H936"/>
      <c r="I936"/>
      <c r="J936"/>
      <c r="K936"/>
      <c r="L936"/>
      <c r="M936"/>
      <c r="N936"/>
      <c r="O936"/>
      <c r="P936"/>
      <c r="Q936"/>
      <c r="R936"/>
      <c r="S936"/>
      <c r="T936"/>
      <c r="U936"/>
      <c r="V936"/>
      <c r="W936"/>
      <c r="X936"/>
      <c r="Y936"/>
      <c r="Z936"/>
      <c r="AA936" s="144"/>
      <c r="AB936"/>
      <c r="AC936"/>
      <c r="AD936"/>
      <c r="AE936"/>
      <c r="AF936" s="143"/>
      <c r="AG936"/>
      <c r="AH936"/>
    </row>
    <row r="937" spans="1:34" s="28" customFormat="1" ht="15">
      <c r="A937"/>
      <c r="B937" s="140"/>
      <c r="C937" s="139"/>
      <c r="D937" s="139"/>
      <c r="E937"/>
      <c r="F937"/>
      <c r="G937"/>
      <c r="H937"/>
      <c r="I937"/>
      <c r="J937"/>
      <c r="K937"/>
      <c r="L937"/>
      <c r="M937"/>
      <c r="N937"/>
      <c r="O937"/>
      <c r="P937"/>
      <c r="Q937"/>
      <c r="R937"/>
      <c r="S937"/>
      <c r="T937"/>
      <c r="U937"/>
      <c r="V937"/>
      <c r="W937"/>
      <c r="X937"/>
      <c r="Y937"/>
      <c r="Z937"/>
      <c r="AA937" s="144"/>
      <c r="AB937"/>
      <c r="AC937"/>
      <c r="AD937"/>
      <c r="AE937"/>
      <c r="AF937" s="143"/>
      <c r="AG937"/>
      <c r="AH937"/>
    </row>
    <row r="938" spans="1:34" s="28" customFormat="1" ht="15">
      <c r="A938"/>
      <c r="B938" s="140"/>
      <c r="C938" s="139"/>
      <c r="D938" s="139"/>
      <c r="E938"/>
      <c r="F938"/>
      <c r="G938"/>
      <c r="H938"/>
      <c r="I938"/>
      <c r="J938"/>
      <c r="K938"/>
      <c r="L938"/>
      <c r="M938"/>
      <c r="N938"/>
      <c r="O938"/>
      <c r="P938"/>
      <c r="Q938"/>
      <c r="R938"/>
      <c r="S938"/>
      <c r="T938"/>
      <c r="U938"/>
      <c r="V938"/>
      <c r="W938"/>
      <c r="X938"/>
      <c r="Y938"/>
      <c r="Z938"/>
      <c r="AA938" s="144"/>
      <c r="AB938"/>
      <c r="AC938"/>
      <c r="AD938"/>
      <c r="AE938"/>
      <c r="AF938" s="143"/>
      <c r="AG938"/>
      <c r="AH938"/>
    </row>
    <row r="939" spans="1:34" s="28" customFormat="1" ht="15">
      <c r="A939"/>
      <c r="B939" s="140"/>
      <c r="C939" s="139"/>
      <c r="D939" s="139"/>
      <c r="E939"/>
      <c r="F939"/>
      <c r="G939"/>
      <c r="H939"/>
      <c r="I939"/>
      <c r="J939"/>
      <c r="K939"/>
      <c r="L939"/>
      <c r="M939"/>
      <c r="N939"/>
      <c r="O939"/>
      <c r="P939"/>
      <c r="Q939"/>
      <c r="R939"/>
      <c r="S939"/>
      <c r="T939"/>
      <c r="U939"/>
      <c r="V939"/>
      <c r="W939"/>
      <c r="X939"/>
      <c r="Y939"/>
      <c r="Z939"/>
      <c r="AA939" s="144"/>
      <c r="AB939"/>
      <c r="AC939"/>
      <c r="AD939"/>
      <c r="AE939"/>
      <c r="AF939" s="143"/>
      <c r="AG939"/>
      <c r="AH939"/>
    </row>
    <row r="940" spans="1:34" s="28" customFormat="1" ht="15">
      <c r="A940"/>
      <c r="B940" s="140"/>
      <c r="C940" s="139"/>
      <c r="D940" s="139"/>
      <c r="E940"/>
      <c r="F940"/>
      <c r="G940"/>
      <c r="H940"/>
      <c r="I940"/>
      <c r="J940"/>
      <c r="K940"/>
      <c r="L940"/>
      <c r="M940"/>
      <c r="N940"/>
      <c r="O940"/>
      <c r="P940"/>
      <c r="Q940"/>
      <c r="R940"/>
      <c r="S940"/>
      <c r="T940"/>
      <c r="U940"/>
      <c r="V940"/>
      <c r="W940"/>
      <c r="X940"/>
      <c r="Y940"/>
      <c r="Z940"/>
      <c r="AA940" s="144"/>
      <c r="AB940"/>
      <c r="AC940"/>
      <c r="AD940"/>
      <c r="AE940"/>
      <c r="AF940" s="143"/>
      <c r="AG940"/>
      <c r="AH940"/>
    </row>
    <row r="941" spans="1:34" s="28" customFormat="1" ht="15">
      <c r="A941"/>
      <c r="B941" s="140"/>
      <c r="C941" s="139"/>
      <c r="D941" s="139"/>
      <c r="E941"/>
      <c r="F941"/>
      <c r="G941"/>
      <c r="H941"/>
      <c r="I941"/>
      <c r="J941"/>
      <c r="K941"/>
      <c r="L941"/>
      <c r="M941"/>
      <c r="N941"/>
      <c r="O941"/>
      <c r="P941"/>
      <c r="Q941"/>
      <c r="R941"/>
      <c r="S941"/>
      <c r="T941"/>
      <c r="U941"/>
      <c r="V941"/>
      <c r="W941"/>
      <c r="X941"/>
      <c r="Y941"/>
      <c r="Z941"/>
      <c r="AA941" s="144"/>
      <c r="AB941"/>
      <c r="AC941"/>
      <c r="AD941"/>
      <c r="AE941"/>
      <c r="AF941" s="143"/>
      <c r="AG941"/>
      <c r="AH941"/>
    </row>
    <row r="942" spans="1:34" s="28" customFormat="1" ht="15">
      <c r="A942"/>
      <c r="B942" s="140"/>
      <c r="C942" s="139"/>
      <c r="D942" s="139"/>
      <c r="E942"/>
      <c r="F942"/>
      <c r="G942"/>
      <c r="H942"/>
      <c r="I942"/>
      <c r="J942"/>
      <c r="K942"/>
      <c r="L942"/>
      <c r="M942"/>
      <c r="N942"/>
      <c r="O942"/>
      <c r="P942"/>
      <c r="Q942"/>
      <c r="R942"/>
      <c r="S942"/>
      <c r="T942"/>
      <c r="U942"/>
      <c r="V942"/>
      <c r="W942"/>
      <c r="X942"/>
      <c r="Y942"/>
      <c r="Z942"/>
      <c r="AA942" s="144"/>
      <c r="AB942"/>
      <c r="AC942"/>
      <c r="AD942"/>
      <c r="AE942"/>
      <c r="AF942" s="143"/>
      <c r="AG942"/>
      <c r="AH942"/>
    </row>
    <row r="943" spans="1:34" s="28" customFormat="1" ht="15">
      <c r="A943"/>
      <c r="B943" s="140"/>
      <c r="C943" s="139"/>
      <c r="D943" s="139"/>
      <c r="E943"/>
      <c r="F943"/>
      <c r="G943"/>
      <c r="H943"/>
      <c r="I943"/>
      <c r="J943"/>
      <c r="K943"/>
      <c r="L943"/>
      <c r="M943"/>
      <c r="N943"/>
      <c r="O943"/>
      <c r="P943"/>
      <c r="Q943"/>
      <c r="R943"/>
      <c r="S943"/>
      <c r="T943"/>
      <c r="U943"/>
      <c r="V943"/>
      <c r="W943"/>
      <c r="X943"/>
      <c r="Y943"/>
      <c r="Z943"/>
      <c r="AA943" s="144"/>
      <c r="AB943"/>
      <c r="AC943"/>
      <c r="AD943"/>
      <c r="AE943"/>
      <c r="AF943" s="143"/>
      <c r="AG943"/>
      <c r="AH943"/>
    </row>
    <row r="944" spans="1:34" s="28" customFormat="1" ht="15">
      <c r="A944"/>
      <c r="B944" s="140"/>
      <c r="C944" s="139"/>
      <c r="D944" s="139"/>
      <c r="E944"/>
      <c r="F944"/>
      <c r="G944"/>
      <c r="H944"/>
      <c r="I944"/>
      <c r="J944"/>
      <c r="K944"/>
      <c r="L944"/>
      <c r="M944"/>
      <c r="N944"/>
      <c r="O944"/>
      <c r="P944"/>
      <c r="Q944"/>
      <c r="R944"/>
      <c r="S944"/>
      <c r="T944"/>
      <c r="U944"/>
      <c r="V944"/>
      <c r="W944"/>
      <c r="X944"/>
      <c r="Y944"/>
      <c r="Z944"/>
      <c r="AA944" s="144"/>
      <c r="AB944"/>
      <c r="AC944"/>
      <c r="AD944"/>
      <c r="AE944"/>
      <c r="AF944" s="143"/>
      <c r="AG944"/>
      <c r="AH944"/>
    </row>
    <row r="945" spans="1:34" s="28" customFormat="1" ht="15">
      <c r="A945"/>
      <c r="B945" s="140"/>
      <c r="C945" s="139"/>
      <c r="D945" s="139"/>
      <c r="E945"/>
      <c r="F945"/>
      <c r="G945"/>
      <c r="H945"/>
      <c r="I945"/>
      <c r="J945"/>
      <c r="K945"/>
      <c r="L945"/>
      <c r="M945"/>
      <c r="N945"/>
      <c r="O945"/>
      <c r="P945"/>
      <c r="Q945"/>
      <c r="R945"/>
      <c r="S945"/>
      <c r="T945"/>
      <c r="U945"/>
      <c r="V945"/>
      <c r="W945"/>
      <c r="X945"/>
      <c r="Y945"/>
      <c r="Z945"/>
      <c r="AA945" s="144"/>
      <c r="AB945"/>
      <c r="AC945"/>
      <c r="AD945"/>
      <c r="AE945"/>
      <c r="AF945" s="143"/>
      <c r="AG945"/>
      <c r="AH945"/>
    </row>
    <row r="946" spans="1:34" s="28" customFormat="1" ht="15">
      <c r="A946"/>
      <c r="B946" s="140"/>
      <c r="C946" s="139"/>
      <c r="D946" s="139"/>
      <c r="E946"/>
      <c r="F946"/>
      <c r="G946"/>
      <c r="H946"/>
      <c r="I946"/>
      <c r="J946"/>
      <c r="K946"/>
      <c r="L946"/>
      <c r="M946"/>
      <c r="N946"/>
      <c r="O946"/>
      <c r="P946"/>
      <c r="Q946"/>
      <c r="R946"/>
      <c r="S946"/>
      <c r="T946"/>
      <c r="U946"/>
      <c r="V946"/>
      <c r="W946"/>
      <c r="X946"/>
      <c r="Y946"/>
      <c r="Z946"/>
      <c r="AA946" s="144"/>
      <c r="AB946"/>
      <c r="AC946"/>
      <c r="AD946"/>
      <c r="AE946"/>
      <c r="AF946" s="143"/>
      <c r="AG946"/>
      <c r="AH946"/>
    </row>
    <row r="947" spans="1:34" s="28" customFormat="1" ht="15">
      <c r="A947"/>
      <c r="B947" s="140"/>
      <c r="C947" s="139"/>
      <c r="D947" s="139"/>
      <c r="E947"/>
      <c r="F947"/>
      <c r="G947"/>
      <c r="H947"/>
      <c r="I947"/>
      <c r="J947"/>
      <c r="K947"/>
      <c r="L947"/>
      <c r="M947"/>
      <c r="N947"/>
      <c r="O947"/>
      <c r="P947"/>
      <c r="Q947"/>
      <c r="R947"/>
      <c r="S947"/>
      <c r="T947"/>
      <c r="U947"/>
      <c r="V947"/>
      <c r="W947"/>
      <c r="X947"/>
      <c r="Y947"/>
      <c r="Z947"/>
      <c r="AA947" s="144"/>
      <c r="AB947"/>
      <c r="AC947"/>
      <c r="AD947"/>
      <c r="AE947"/>
      <c r="AF947" s="143"/>
      <c r="AG947"/>
      <c r="AH947"/>
    </row>
    <row r="948" spans="1:34" s="28" customFormat="1" ht="15">
      <c r="A948"/>
      <c r="B948" s="140"/>
      <c r="C948" s="139"/>
      <c r="D948" s="139"/>
      <c r="E948"/>
      <c r="F948"/>
      <c r="G948"/>
      <c r="H948"/>
      <c r="I948"/>
      <c r="J948"/>
      <c r="K948"/>
      <c r="L948"/>
      <c r="M948"/>
      <c r="N948"/>
      <c r="O948"/>
      <c r="P948"/>
      <c r="Q948"/>
      <c r="R948"/>
      <c r="S948"/>
      <c r="T948"/>
      <c r="U948"/>
      <c r="V948"/>
      <c r="W948"/>
      <c r="X948"/>
      <c r="Y948"/>
      <c r="Z948"/>
      <c r="AA948" s="144"/>
      <c r="AB948"/>
      <c r="AC948"/>
      <c r="AD948"/>
      <c r="AE948"/>
      <c r="AF948" s="143"/>
      <c r="AG948"/>
      <c r="AH948"/>
    </row>
    <row r="949" spans="1:34" s="28" customFormat="1" ht="15">
      <c r="A949"/>
      <c r="B949" s="140"/>
      <c r="C949" s="139"/>
      <c r="D949" s="139"/>
      <c r="E949"/>
      <c r="F949"/>
      <c r="G949"/>
      <c r="H949"/>
      <c r="I949"/>
      <c r="J949"/>
      <c r="K949"/>
      <c r="L949"/>
      <c r="M949"/>
      <c r="N949"/>
      <c r="O949"/>
      <c r="P949"/>
      <c r="Q949"/>
      <c r="R949"/>
      <c r="S949"/>
      <c r="T949"/>
      <c r="U949"/>
      <c r="V949"/>
      <c r="W949"/>
      <c r="X949"/>
      <c r="Y949"/>
      <c r="Z949"/>
      <c r="AA949" s="144"/>
      <c r="AB949"/>
      <c r="AC949"/>
      <c r="AD949"/>
      <c r="AE949"/>
      <c r="AF949" s="143"/>
      <c r="AG949"/>
      <c r="AH949"/>
    </row>
    <row r="950" spans="1:34" s="28" customFormat="1" ht="15">
      <c r="A950"/>
      <c r="B950" s="140"/>
      <c r="C950" s="139"/>
      <c r="D950" s="139"/>
      <c r="E950"/>
      <c r="F950"/>
      <c r="G950"/>
      <c r="H950"/>
      <c r="I950"/>
      <c r="J950"/>
      <c r="K950"/>
      <c r="L950"/>
      <c r="M950"/>
      <c r="N950"/>
      <c r="O950"/>
      <c r="P950"/>
      <c r="Q950"/>
      <c r="R950"/>
      <c r="S950"/>
      <c r="T950"/>
      <c r="U950"/>
      <c r="V950"/>
      <c r="W950"/>
      <c r="X950"/>
      <c r="Y950"/>
      <c r="Z950"/>
      <c r="AA950" s="144"/>
      <c r="AB950"/>
      <c r="AC950"/>
      <c r="AD950"/>
      <c r="AE950"/>
      <c r="AF950" s="143"/>
      <c r="AG950"/>
      <c r="AH950"/>
    </row>
    <row r="951" spans="1:34" s="28" customFormat="1" ht="15">
      <c r="A951"/>
      <c r="B951" s="140"/>
      <c r="C951" s="139"/>
      <c r="D951" s="139"/>
      <c r="E951"/>
      <c r="F951"/>
      <c r="G951"/>
      <c r="H951"/>
      <c r="I951"/>
      <c r="J951"/>
      <c r="K951"/>
      <c r="L951"/>
      <c r="M951"/>
      <c r="N951"/>
      <c r="O951"/>
      <c r="P951"/>
      <c r="Q951"/>
      <c r="R951"/>
      <c r="S951"/>
      <c r="T951"/>
      <c r="U951"/>
      <c r="V951"/>
      <c r="W951"/>
      <c r="X951"/>
      <c r="Y951"/>
      <c r="Z951"/>
      <c r="AA951" s="144"/>
      <c r="AB951"/>
      <c r="AC951"/>
      <c r="AD951"/>
      <c r="AE951"/>
      <c r="AF951" s="143"/>
      <c r="AG951"/>
      <c r="AH951"/>
    </row>
    <row r="952" spans="1:34" s="28" customFormat="1" ht="15">
      <c r="A952"/>
      <c r="B952" s="140"/>
      <c r="C952" s="139"/>
      <c r="D952" s="139"/>
      <c r="E952"/>
      <c r="F952"/>
      <c r="G952"/>
      <c r="H952"/>
      <c r="I952"/>
      <c r="J952"/>
      <c r="K952"/>
      <c r="L952"/>
      <c r="M952"/>
      <c r="N952"/>
      <c r="O952"/>
      <c r="P952"/>
      <c r="Q952"/>
      <c r="R952"/>
      <c r="S952"/>
      <c r="T952"/>
      <c r="U952"/>
      <c r="V952"/>
      <c r="W952"/>
      <c r="X952"/>
      <c r="Y952"/>
      <c r="Z952"/>
      <c r="AA952" s="144"/>
      <c r="AB952"/>
      <c r="AC952"/>
      <c r="AD952"/>
      <c r="AE952"/>
      <c r="AF952" s="143"/>
      <c r="AG952"/>
      <c r="AH952"/>
    </row>
    <row r="953" spans="1:34" s="28" customFormat="1" ht="15">
      <c r="A953"/>
      <c r="B953" s="140"/>
      <c r="C953" s="139"/>
      <c r="D953" s="139"/>
      <c r="E953"/>
      <c r="F953"/>
      <c r="G953"/>
      <c r="H953"/>
      <c r="I953"/>
      <c r="J953"/>
      <c r="K953"/>
      <c r="L953"/>
      <c r="M953"/>
      <c r="N953"/>
      <c r="O953"/>
      <c r="P953"/>
      <c r="Q953"/>
      <c r="R953"/>
      <c r="S953"/>
      <c r="T953"/>
      <c r="U953"/>
      <c r="V953"/>
      <c r="W953"/>
      <c r="X953"/>
      <c r="Y953"/>
      <c r="Z953"/>
      <c r="AA953" s="144"/>
      <c r="AB953"/>
      <c r="AC953"/>
      <c r="AD953"/>
      <c r="AE953"/>
      <c r="AF953" s="143"/>
      <c r="AG953"/>
      <c r="AH953"/>
    </row>
    <row r="954" spans="1:34" s="28" customFormat="1" ht="15">
      <c r="A954"/>
      <c r="B954" s="140"/>
      <c r="C954" s="139"/>
      <c r="D954" s="139"/>
      <c r="E954"/>
      <c r="F954"/>
      <c r="G954"/>
      <c r="H954"/>
      <c r="I954"/>
      <c r="J954"/>
      <c r="K954"/>
      <c r="L954"/>
      <c r="M954"/>
      <c r="N954"/>
      <c r="O954"/>
      <c r="P954"/>
      <c r="Q954"/>
      <c r="R954"/>
      <c r="S954"/>
      <c r="T954"/>
      <c r="U954"/>
      <c r="V954"/>
      <c r="W954"/>
      <c r="X954"/>
      <c r="Y954"/>
      <c r="Z954"/>
      <c r="AA954" s="144"/>
      <c r="AB954"/>
      <c r="AC954"/>
      <c r="AD954"/>
      <c r="AE954"/>
      <c r="AF954" s="143"/>
      <c r="AG954"/>
      <c r="AH954"/>
    </row>
    <row r="955" spans="1:34" s="28" customFormat="1" ht="15">
      <c r="A955"/>
      <c r="B955" s="140"/>
      <c r="C955" s="139"/>
      <c r="D955" s="139"/>
      <c r="E955"/>
      <c r="F955"/>
      <c r="G955"/>
      <c r="H955"/>
      <c r="I955"/>
      <c r="J955"/>
      <c r="K955"/>
      <c r="L955"/>
      <c r="M955"/>
      <c r="N955"/>
      <c r="O955"/>
      <c r="P955"/>
      <c r="Q955"/>
      <c r="R955"/>
      <c r="S955"/>
      <c r="T955"/>
      <c r="U955"/>
      <c r="V955"/>
      <c r="W955"/>
      <c r="X955"/>
      <c r="Y955"/>
      <c r="Z955"/>
      <c r="AA955" s="144"/>
      <c r="AB955"/>
      <c r="AC955"/>
      <c r="AD955"/>
      <c r="AE955"/>
      <c r="AF955" s="143"/>
      <c r="AG955"/>
      <c r="AH955"/>
    </row>
    <row r="956" spans="1:34" s="28" customFormat="1" ht="15">
      <c r="A956"/>
      <c r="B956" s="140"/>
      <c r="C956" s="139"/>
      <c r="D956" s="139"/>
      <c r="E956"/>
      <c r="F956"/>
      <c r="G956"/>
      <c r="H956"/>
      <c r="I956"/>
      <c r="J956"/>
      <c r="K956"/>
      <c r="L956"/>
      <c r="M956"/>
      <c r="N956"/>
      <c r="O956"/>
      <c r="P956"/>
      <c r="Q956"/>
      <c r="R956"/>
      <c r="S956"/>
      <c r="T956"/>
      <c r="U956"/>
      <c r="V956"/>
      <c r="W956"/>
      <c r="X956"/>
      <c r="Y956"/>
      <c r="Z956"/>
      <c r="AA956" s="144"/>
      <c r="AB956"/>
      <c r="AC956"/>
      <c r="AD956"/>
      <c r="AE956"/>
      <c r="AF956" s="143"/>
      <c r="AG956"/>
      <c r="AH956"/>
    </row>
    <row r="957" spans="1:34" s="28" customFormat="1" ht="15">
      <c r="A957"/>
      <c r="B957" s="140"/>
      <c r="C957" s="139"/>
      <c r="D957" s="139"/>
      <c r="E957"/>
      <c r="F957"/>
      <c r="G957"/>
      <c r="H957"/>
      <c r="I957"/>
      <c r="J957"/>
      <c r="K957"/>
      <c r="L957"/>
      <c r="M957"/>
      <c r="N957"/>
      <c r="O957"/>
      <c r="P957"/>
      <c r="Q957"/>
      <c r="R957"/>
      <c r="S957"/>
      <c r="T957"/>
      <c r="U957"/>
      <c r="V957"/>
      <c r="W957"/>
      <c r="X957"/>
      <c r="Y957"/>
      <c r="Z957"/>
      <c r="AA957" s="144"/>
      <c r="AB957"/>
      <c r="AC957"/>
      <c r="AD957"/>
      <c r="AE957"/>
      <c r="AF957" s="143"/>
      <c r="AG957"/>
      <c r="AH957"/>
    </row>
    <row r="958" spans="1:34" s="28" customFormat="1" ht="15">
      <c r="A958"/>
      <c r="B958" s="140"/>
      <c r="C958" s="139"/>
      <c r="D958" s="139"/>
      <c r="E958"/>
      <c r="F958"/>
      <c r="G958"/>
      <c r="H958"/>
      <c r="I958"/>
      <c r="J958"/>
      <c r="K958"/>
      <c r="L958"/>
      <c r="M958"/>
      <c r="N958"/>
      <c r="O958"/>
      <c r="P958"/>
      <c r="Q958"/>
      <c r="R958"/>
      <c r="S958"/>
      <c r="T958"/>
      <c r="U958"/>
      <c r="V958"/>
      <c r="W958"/>
      <c r="X958"/>
      <c r="Y958"/>
      <c r="Z958"/>
      <c r="AA958" s="144"/>
      <c r="AB958"/>
      <c r="AC958"/>
      <c r="AD958"/>
      <c r="AE958"/>
      <c r="AF958" s="143"/>
      <c r="AG958"/>
      <c r="AH958"/>
    </row>
    <row r="959" spans="1:34" s="28" customFormat="1" ht="15">
      <c r="A959"/>
      <c r="B959" s="140"/>
      <c r="C959" s="139"/>
      <c r="D959" s="139"/>
      <c r="E959"/>
      <c r="F959"/>
      <c r="G959"/>
      <c r="H959"/>
      <c r="I959"/>
      <c r="J959"/>
      <c r="K959"/>
      <c r="L959"/>
      <c r="M959"/>
      <c r="N959"/>
      <c r="O959"/>
      <c r="P959"/>
      <c r="Q959"/>
      <c r="R959"/>
      <c r="S959"/>
      <c r="T959"/>
      <c r="U959"/>
      <c r="V959"/>
      <c r="W959"/>
      <c r="X959"/>
      <c r="Y959"/>
      <c r="Z959"/>
      <c r="AA959" s="144"/>
      <c r="AB959"/>
      <c r="AC959"/>
      <c r="AD959"/>
      <c r="AE959"/>
      <c r="AF959" s="143"/>
      <c r="AG959"/>
      <c r="AH959"/>
    </row>
    <row r="960" spans="1:34" s="28" customFormat="1" ht="15">
      <c r="A960"/>
      <c r="B960" s="140"/>
      <c r="C960" s="139"/>
      <c r="D960" s="139"/>
      <c r="E960"/>
      <c r="F960"/>
      <c r="G960"/>
      <c r="H960"/>
      <c r="I960"/>
      <c r="J960"/>
      <c r="K960"/>
      <c r="L960"/>
      <c r="M960"/>
      <c r="N960"/>
      <c r="O960"/>
      <c r="P960"/>
      <c r="Q960"/>
      <c r="R960"/>
      <c r="S960"/>
      <c r="T960"/>
      <c r="U960"/>
      <c r="V960"/>
      <c r="W960"/>
      <c r="X960"/>
      <c r="Y960"/>
      <c r="Z960"/>
      <c r="AA960" s="144"/>
      <c r="AB960"/>
      <c r="AC960"/>
      <c r="AD960"/>
      <c r="AE960"/>
      <c r="AF960" s="143"/>
      <c r="AG960"/>
      <c r="AH960"/>
    </row>
    <row r="961" spans="1:34" s="28" customFormat="1" ht="15">
      <c r="A961"/>
      <c r="B961" s="140"/>
      <c r="C961" s="139"/>
      <c r="D961" s="139"/>
      <c r="E961"/>
      <c r="F961"/>
      <c r="G961"/>
      <c r="H961"/>
      <c r="I961"/>
      <c r="J961"/>
      <c r="K961"/>
      <c r="L961"/>
      <c r="M961"/>
      <c r="N961"/>
      <c r="O961"/>
      <c r="P961"/>
      <c r="Q961"/>
      <c r="R961"/>
      <c r="S961"/>
      <c r="T961"/>
      <c r="U961"/>
      <c r="V961"/>
      <c r="W961"/>
      <c r="X961"/>
      <c r="Y961"/>
      <c r="Z961"/>
      <c r="AA961" s="144"/>
      <c r="AB961"/>
      <c r="AC961"/>
      <c r="AD961"/>
      <c r="AE961"/>
      <c r="AF961" s="143"/>
      <c r="AG961"/>
      <c r="AH961"/>
    </row>
    <row r="962" spans="1:34" s="28" customFormat="1" ht="15">
      <c r="A962"/>
      <c r="B962" s="140"/>
      <c r="C962" s="139"/>
      <c r="D962" s="139"/>
      <c r="E962"/>
      <c r="F962"/>
      <c r="G962"/>
      <c r="H962"/>
      <c r="I962"/>
      <c r="J962"/>
      <c r="K962"/>
      <c r="L962"/>
      <c r="M962"/>
      <c r="N962"/>
      <c r="O962"/>
      <c r="P962"/>
      <c r="Q962"/>
      <c r="R962"/>
      <c r="S962"/>
      <c r="T962"/>
      <c r="U962"/>
      <c r="V962"/>
      <c r="W962"/>
      <c r="X962"/>
      <c r="Y962"/>
      <c r="Z962"/>
      <c r="AA962" s="144"/>
      <c r="AB962"/>
      <c r="AC962"/>
      <c r="AD962"/>
      <c r="AE962"/>
      <c r="AF962" s="143"/>
      <c r="AG962"/>
      <c r="AH962"/>
    </row>
    <row r="963" spans="1:34" s="28" customFormat="1" ht="15">
      <c r="A963"/>
      <c r="B963" s="140"/>
      <c r="C963" s="139"/>
      <c r="D963" s="139"/>
      <c r="E963"/>
      <c r="F963"/>
      <c r="G963"/>
      <c r="H963"/>
      <c r="I963"/>
      <c r="J963"/>
      <c r="K963"/>
      <c r="L963"/>
      <c r="M963"/>
      <c r="N963"/>
      <c r="O963"/>
      <c r="P963"/>
      <c r="Q963"/>
      <c r="R963"/>
      <c r="S963"/>
      <c r="T963"/>
      <c r="U963"/>
      <c r="V963"/>
      <c r="W963"/>
      <c r="X963"/>
      <c r="Y963"/>
      <c r="Z963"/>
      <c r="AA963" s="144"/>
      <c r="AB963"/>
      <c r="AC963"/>
      <c r="AD963"/>
      <c r="AE963"/>
      <c r="AF963" s="143"/>
      <c r="AG963"/>
      <c r="AH963"/>
    </row>
    <row r="964" spans="1:34" s="28" customFormat="1" ht="15">
      <c r="A964"/>
      <c r="B964" s="140"/>
      <c r="C964" s="139"/>
      <c r="D964" s="139"/>
      <c r="E964"/>
      <c r="F964"/>
      <c r="G964"/>
      <c r="H964"/>
      <c r="I964"/>
      <c r="J964"/>
      <c r="K964"/>
      <c r="L964"/>
      <c r="M964"/>
      <c r="N964"/>
      <c r="O964"/>
      <c r="P964"/>
      <c r="Q964"/>
      <c r="R964"/>
      <c r="S964"/>
      <c r="T964"/>
      <c r="U964"/>
      <c r="V964"/>
      <c r="W964"/>
      <c r="X964"/>
      <c r="Y964"/>
      <c r="Z964"/>
      <c r="AA964" s="144"/>
      <c r="AB964"/>
      <c r="AC964"/>
      <c r="AD964"/>
      <c r="AE964"/>
      <c r="AF964" s="143"/>
      <c r="AG964"/>
      <c r="AH964"/>
    </row>
    <row r="965" spans="1:34" s="28" customFormat="1" ht="15">
      <c r="A965"/>
      <c r="B965" s="140"/>
      <c r="C965" s="139"/>
      <c r="D965" s="139"/>
      <c r="E965"/>
      <c r="F965"/>
      <c r="G965"/>
      <c r="H965"/>
      <c r="I965"/>
      <c r="J965"/>
      <c r="K965"/>
      <c r="L965"/>
      <c r="M965"/>
      <c r="N965"/>
      <c r="O965"/>
      <c r="P965"/>
      <c r="Q965"/>
      <c r="R965"/>
      <c r="S965"/>
      <c r="T965"/>
      <c r="U965"/>
      <c r="V965"/>
      <c r="W965"/>
      <c r="X965"/>
      <c r="Y965"/>
      <c r="Z965"/>
      <c r="AA965" s="144"/>
      <c r="AB965"/>
      <c r="AC965"/>
      <c r="AD965"/>
      <c r="AE965"/>
      <c r="AF965" s="143"/>
      <c r="AG965"/>
      <c r="AH965"/>
    </row>
    <row r="966" spans="1:34" s="28" customFormat="1" ht="15">
      <c r="A966"/>
      <c r="B966" s="140"/>
      <c r="C966" s="139"/>
      <c r="D966" s="139"/>
      <c r="E966"/>
      <c r="F966"/>
      <c r="G966"/>
      <c r="H966"/>
      <c r="I966"/>
      <c r="J966"/>
      <c r="K966"/>
      <c r="L966"/>
      <c r="M966"/>
      <c r="N966"/>
      <c r="O966"/>
      <c r="P966"/>
      <c r="Q966"/>
      <c r="R966"/>
      <c r="S966"/>
      <c r="T966"/>
      <c r="U966"/>
      <c r="V966"/>
      <c r="W966"/>
      <c r="X966"/>
      <c r="Y966"/>
      <c r="Z966"/>
      <c r="AA966" s="144"/>
      <c r="AB966"/>
      <c r="AC966"/>
      <c r="AD966"/>
      <c r="AE966"/>
      <c r="AF966" s="143"/>
      <c r="AG966"/>
      <c r="AH966"/>
    </row>
    <row r="967" spans="1:34" s="28" customFormat="1" ht="15">
      <c r="A967"/>
      <c r="B967" s="140"/>
      <c r="C967" s="139"/>
      <c r="D967" s="139"/>
      <c r="E967"/>
      <c r="F967"/>
      <c r="G967"/>
      <c r="H967"/>
      <c r="I967"/>
      <c r="J967"/>
      <c r="K967"/>
      <c r="L967"/>
      <c r="M967"/>
      <c r="N967"/>
      <c r="O967"/>
      <c r="P967"/>
      <c r="Q967"/>
      <c r="R967"/>
      <c r="S967"/>
      <c r="T967"/>
      <c r="U967"/>
      <c r="V967"/>
      <c r="W967"/>
      <c r="X967"/>
      <c r="Y967"/>
      <c r="Z967"/>
      <c r="AA967" s="144"/>
      <c r="AB967"/>
      <c r="AC967"/>
      <c r="AD967"/>
      <c r="AE967"/>
      <c r="AF967" s="143"/>
      <c r="AG967"/>
      <c r="AH967"/>
    </row>
    <row r="968" spans="1:34" s="28" customFormat="1" ht="15">
      <c r="A968"/>
      <c r="B968" s="140"/>
      <c r="C968" s="139"/>
      <c r="D968" s="139"/>
      <c r="E968"/>
      <c r="F968"/>
      <c r="G968"/>
      <c r="H968"/>
      <c r="I968"/>
      <c r="J968"/>
      <c r="K968"/>
      <c r="L968"/>
      <c r="M968"/>
      <c r="N968"/>
      <c r="O968"/>
      <c r="P968"/>
      <c r="Q968"/>
      <c r="R968"/>
      <c r="S968"/>
      <c r="T968"/>
      <c r="U968"/>
      <c r="V968"/>
      <c r="W968"/>
      <c r="X968"/>
      <c r="Y968"/>
      <c r="Z968"/>
      <c r="AA968" s="144"/>
      <c r="AB968"/>
      <c r="AC968"/>
      <c r="AD968"/>
      <c r="AE968"/>
      <c r="AF968" s="143"/>
      <c r="AG968"/>
      <c r="AH968"/>
    </row>
    <row r="969" spans="1:34" s="28" customFormat="1" ht="15">
      <c r="A969"/>
      <c r="B969" s="140"/>
      <c r="C969" s="139"/>
      <c r="D969" s="139"/>
      <c r="E969"/>
      <c r="F969"/>
      <c r="G969"/>
      <c r="H969"/>
      <c r="I969"/>
      <c r="J969"/>
      <c r="K969"/>
      <c r="L969"/>
      <c r="M969"/>
      <c r="N969"/>
      <c r="O969"/>
      <c r="P969"/>
      <c r="Q969"/>
      <c r="R969"/>
      <c r="S969"/>
      <c r="T969"/>
      <c r="U969"/>
      <c r="V969"/>
      <c r="W969"/>
      <c r="X969"/>
      <c r="Y969"/>
      <c r="Z969"/>
      <c r="AA969" s="144"/>
      <c r="AB969"/>
      <c r="AC969"/>
      <c r="AD969"/>
      <c r="AE969"/>
      <c r="AF969" s="143"/>
      <c r="AG969"/>
      <c r="AH969"/>
    </row>
    <row r="970" spans="1:34" s="28" customFormat="1" ht="15">
      <c r="A970"/>
      <c r="B970" s="140"/>
      <c r="C970" s="139"/>
      <c r="D970" s="139"/>
      <c r="E970"/>
      <c r="F970"/>
      <c r="G970"/>
      <c r="H970"/>
      <c r="I970"/>
      <c r="J970"/>
      <c r="K970"/>
      <c r="L970"/>
      <c r="M970"/>
      <c r="N970"/>
      <c r="O970"/>
      <c r="P970"/>
      <c r="Q970"/>
      <c r="R970"/>
      <c r="S970"/>
      <c r="T970"/>
      <c r="U970"/>
      <c r="V970"/>
      <c r="W970"/>
      <c r="X970"/>
      <c r="Y970"/>
      <c r="Z970"/>
      <c r="AA970" s="144"/>
      <c r="AB970"/>
      <c r="AC970"/>
      <c r="AD970"/>
      <c r="AE970"/>
      <c r="AF970" s="143"/>
      <c r="AG970"/>
      <c r="AH970"/>
    </row>
    <row r="971" spans="1:34" s="28" customFormat="1" ht="15">
      <c r="A971"/>
      <c r="B971" s="140"/>
      <c r="C971" s="139"/>
      <c r="D971" s="139"/>
      <c r="E971"/>
      <c r="F971"/>
      <c r="G971"/>
      <c r="H971"/>
      <c r="I971"/>
      <c r="J971"/>
      <c r="K971"/>
      <c r="L971"/>
      <c r="M971"/>
      <c r="N971"/>
      <c r="O971"/>
      <c r="P971"/>
      <c r="Q971"/>
      <c r="R971"/>
      <c r="S971"/>
      <c r="T971"/>
      <c r="U971"/>
      <c r="V971"/>
      <c r="W971"/>
      <c r="X971"/>
      <c r="Y971"/>
      <c r="Z971"/>
      <c r="AA971" s="144"/>
      <c r="AB971"/>
      <c r="AC971"/>
      <c r="AD971"/>
      <c r="AE971"/>
      <c r="AF971" s="143"/>
      <c r="AG971"/>
      <c r="AH971"/>
    </row>
    <row r="972" spans="1:34" s="28" customFormat="1" ht="15">
      <c r="A972"/>
      <c r="B972" s="140"/>
      <c r="C972" s="139"/>
      <c r="D972" s="139"/>
      <c r="E972"/>
      <c r="F972"/>
      <c r="G972"/>
      <c r="H972"/>
      <c r="I972"/>
      <c r="J972"/>
      <c r="K972"/>
      <c r="L972"/>
      <c r="M972"/>
      <c r="N972"/>
      <c r="O972"/>
      <c r="P972"/>
      <c r="Q972"/>
      <c r="R972"/>
      <c r="S972"/>
      <c r="T972"/>
      <c r="U972"/>
      <c r="V972"/>
      <c r="W972"/>
      <c r="X972"/>
      <c r="Y972"/>
      <c r="Z972"/>
      <c r="AA972" s="144"/>
      <c r="AB972"/>
      <c r="AC972"/>
      <c r="AD972"/>
      <c r="AE972"/>
      <c r="AF972" s="143"/>
      <c r="AG972"/>
      <c r="AH972"/>
    </row>
    <row r="973" spans="1:34" s="28" customFormat="1" ht="15">
      <c r="A973"/>
      <c r="B973" s="140"/>
      <c r="C973" s="139"/>
      <c r="D973" s="139"/>
      <c r="E973"/>
      <c r="F973"/>
      <c r="G973"/>
      <c r="H973"/>
      <c r="I973"/>
      <c r="J973"/>
      <c r="K973"/>
      <c r="L973"/>
      <c r="M973"/>
      <c r="N973"/>
      <c r="O973"/>
      <c r="P973"/>
      <c r="Q973"/>
      <c r="R973"/>
      <c r="S973"/>
      <c r="T973"/>
      <c r="U973"/>
      <c r="V973"/>
      <c r="W973"/>
      <c r="X973"/>
      <c r="Y973"/>
      <c r="Z973"/>
      <c r="AA973" s="144"/>
      <c r="AB973"/>
      <c r="AC973"/>
      <c r="AD973"/>
      <c r="AE973"/>
      <c r="AF973" s="143"/>
      <c r="AG973"/>
      <c r="AH973"/>
    </row>
    <row r="974" spans="1:34" s="28" customFormat="1" ht="15">
      <c r="A974"/>
      <c r="B974" s="140"/>
      <c r="C974" s="139"/>
      <c r="D974" s="139"/>
      <c r="E974"/>
      <c r="F974"/>
      <c r="G974"/>
      <c r="H974"/>
      <c r="I974"/>
      <c r="J974"/>
      <c r="K974"/>
      <c r="L974"/>
      <c r="M974"/>
      <c r="N974"/>
      <c r="O974"/>
      <c r="P974"/>
      <c r="Q974"/>
      <c r="R974"/>
      <c r="S974"/>
      <c r="T974"/>
      <c r="U974"/>
      <c r="V974"/>
      <c r="W974"/>
      <c r="X974"/>
      <c r="Y974"/>
      <c r="Z974"/>
      <c r="AA974" s="144"/>
      <c r="AB974"/>
      <c r="AC974"/>
      <c r="AD974"/>
      <c r="AE974"/>
      <c r="AF974" s="143"/>
      <c r="AG974"/>
      <c r="AH974"/>
    </row>
    <row r="975" spans="1:34" s="28" customFormat="1" ht="15">
      <c r="A975"/>
      <c r="B975" s="140"/>
      <c r="C975" s="139"/>
      <c r="D975" s="139"/>
      <c r="E975"/>
      <c r="F975"/>
      <c r="G975"/>
      <c r="H975"/>
      <c r="I975"/>
      <c r="J975"/>
      <c r="K975"/>
      <c r="L975"/>
      <c r="M975"/>
      <c r="N975"/>
      <c r="O975"/>
      <c r="P975"/>
      <c r="Q975"/>
      <c r="R975"/>
      <c r="S975"/>
      <c r="T975"/>
      <c r="U975"/>
      <c r="V975"/>
      <c r="W975"/>
      <c r="X975"/>
      <c r="Y975"/>
      <c r="Z975"/>
      <c r="AA975" s="144"/>
      <c r="AB975"/>
      <c r="AC975"/>
      <c r="AD975"/>
      <c r="AE975"/>
      <c r="AF975" s="143"/>
      <c r="AG975"/>
      <c r="AH975"/>
    </row>
    <row r="976" spans="1:34" s="28" customFormat="1" ht="15">
      <c r="A976"/>
      <c r="B976" s="140"/>
      <c r="C976" s="139"/>
      <c r="D976" s="139"/>
      <c r="E976"/>
      <c r="F976"/>
      <c r="G976"/>
      <c r="H976"/>
      <c r="I976"/>
      <c r="J976"/>
      <c r="K976"/>
      <c r="L976"/>
      <c r="M976"/>
      <c r="N976"/>
      <c r="O976"/>
      <c r="P976"/>
      <c r="Q976"/>
      <c r="R976"/>
      <c r="S976"/>
      <c r="T976"/>
      <c r="U976"/>
      <c r="V976"/>
      <c r="W976"/>
      <c r="X976"/>
      <c r="Y976"/>
      <c r="Z976"/>
      <c r="AA976" s="144"/>
      <c r="AB976"/>
      <c r="AC976"/>
      <c r="AD976"/>
      <c r="AE976"/>
      <c r="AF976" s="143"/>
      <c r="AG976"/>
      <c r="AH976"/>
    </row>
    <row r="977" spans="1:34" s="28" customFormat="1" ht="15">
      <c r="A977"/>
      <c r="B977" s="140"/>
      <c r="C977" s="139"/>
      <c r="D977" s="139"/>
      <c r="E977"/>
      <c r="F977"/>
      <c r="G977"/>
      <c r="H977"/>
      <c r="I977"/>
      <c r="J977"/>
      <c r="K977"/>
      <c r="L977"/>
      <c r="M977"/>
      <c r="N977"/>
      <c r="O977"/>
      <c r="P977"/>
      <c r="Q977"/>
      <c r="R977"/>
      <c r="S977"/>
      <c r="T977"/>
      <c r="U977"/>
      <c r="V977"/>
      <c r="W977"/>
      <c r="X977"/>
      <c r="Y977"/>
      <c r="Z977"/>
      <c r="AA977" s="144"/>
      <c r="AB977"/>
      <c r="AC977"/>
      <c r="AD977"/>
      <c r="AE977"/>
      <c r="AF977" s="143"/>
      <c r="AG977"/>
      <c r="AH977"/>
    </row>
    <row r="978" spans="1:34" s="28" customFormat="1" ht="15">
      <c r="A978"/>
      <c r="B978" s="140"/>
      <c r="C978" s="139"/>
      <c r="D978" s="139"/>
      <c r="E978"/>
      <c r="F978"/>
      <c r="G978"/>
      <c r="H978"/>
      <c r="I978"/>
      <c r="J978"/>
      <c r="K978"/>
      <c r="L978"/>
      <c r="M978"/>
      <c r="N978"/>
      <c r="O978"/>
      <c r="P978"/>
      <c r="Q978"/>
      <c r="R978"/>
      <c r="S978"/>
      <c r="T978"/>
      <c r="U978"/>
      <c r="V978"/>
      <c r="W978"/>
      <c r="X978"/>
      <c r="Y978"/>
      <c r="Z978"/>
      <c r="AA978" s="144"/>
      <c r="AB978"/>
      <c r="AC978"/>
      <c r="AD978"/>
      <c r="AE978"/>
      <c r="AF978" s="143"/>
      <c r="AG978"/>
      <c r="AH978"/>
    </row>
    <row r="979" spans="1:34" s="28" customFormat="1" ht="15">
      <c r="A979"/>
      <c r="B979" s="140"/>
      <c r="C979" s="139"/>
      <c r="D979" s="139"/>
      <c r="E979"/>
      <c r="F979"/>
      <c r="G979"/>
      <c r="H979"/>
      <c r="I979"/>
      <c r="J979"/>
      <c r="K979"/>
      <c r="L979"/>
      <c r="M979"/>
      <c r="N979"/>
      <c r="O979"/>
      <c r="P979"/>
      <c r="Q979"/>
      <c r="R979"/>
      <c r="S979"/>
      <c r="T979"/>
      <c r="U979"/>
      <c r="V979"/>
      <c r="W979"/>
      <c r="X979"/>
      <c r="Y979"/>
      <c r="Z979"/>
      <c r="AA979" s="144"/>
      <c r="AB979"/>
      <c r="AC979"/>
      <c r="AD979"/>
      <c r="AE979"/>
      <c r="AF979" s="143"/>
      <c r="AG979"/>
      <c r="AH979"/>
    </row>
    <row r="980" spans="1:34" s="28" customFormat="1" ht="15">
      <c r="A980"/>
      <c r="B980" s="140"/>
      <c r="C980" s="139"/>
      <c r="D980" s="139"/>
      <c r="E980"/>
      <c r="F980"/>
      <c r="G980"/>
      <c r="H980"/>
      <c r="I980"/>
      <c r="J980"/>
      <c r="K980"/>
      <c r="L980"/>
      <c r="M980"/>
      <c r="N980"/>
      <c r="O980"/>
      <c r="P980"/>
      <c r="Q980"/>
      <c r="R980"/>
      <c r="S980"/>
      <c r="T980"/>
      <c r="U980"/>
      <c r="V980"/>
      <c r="W980"/>
      <c r="X980"/>
      <c r="Y980"/>
      <c r="Z980"/>
      <c r="AA980" s="144"/>
      <c r="AB980"/>
      <c r="AC980"/>
      <c r="AD980"/>
      <c r="AE980"/>
      <c r="AF980" s="143"/>
      <c r="AG980"/>
      <c r="AH980"/>
    </row>
    <row r="981" spans="1:34" s="28" customFormat="1" ht="15">
      <c r="A981"/>
      <c r="B981" s="140"/>
      <c r="C981" s="139"/>
      <c r="D981" s="139"/>
      <c r="E981"/>
      <c r="F981"/>
      <c r="G981"/>
      <c r="H981"/>
      <c r="I981"/>
      <c r="J981"/>
      <c r="K981"/>
      <c r="L981"/>
      <c r="M981"/>
      <c r="N981"/>
      <c r="O981"/>
      <c r="P981"/>
      <c r="Q981"/>
      <c r="R981"/>
      <c r="S981"/>
      <c r="T981"/>
      <c r="U981"/>
      <c r="V981"/>
      <c r="W981"/>
      <c r="X981"/>
      <c r="Y981"/>
      <c r="Z981"/>
      <c r="AA981" s="144"/>
      <c r="AB981"/>
      <c r="AC981"/>
      <c r="AD981"/>
      <c r="AE981"/>
      <c r="AF981" s="143"/>
      <c r="AG981"/>
      <c r="AH981"/>
    </row>
    <row r="982" spans="1:34" s="28" customFormat="1" ht="15">
      <c r="A982"/>
      <c r="B982" s="140"/>
      <c r="C982" s="139"/>
      <c r="D982" s="139"/>
      <c r="E982"/>
      <c r="F982"/>
      <c r="G982"/>
      <c r="H982"/>
      <c r="I982"/>
      <c r="J982"/>
      <c r="K982"/>
      <c r="L982"/>
      <c r="M982"/>
      <c r="N982"/>
      <c r="O982"/>
      <c r="P982"/>
      <c r="Q982"/>
      <c r="R982"/>
      <c r="S982"/>
      <c r="T982"/>
      <c r="U982"/>
      <c r="V982"/>
      <c r="W982"/>
      <c r="X982"/>
      <c r="Y982"/>
      <c r="Z982"/>
      <c r="AA982" s="144"/>
      <c r="AB982"/>
      <c r="AC982"/>
      <c r="AD982"/>
      <c r="AE982"/>
      <c r="AF982" s="143"/>
      <c r="AG982"/>
      <c r="AH982"/>
    </row>
    <row r="983" spans="1:34" s="28" customFormat="1" ht="15">
      <c r="A983"/>
      <c r="B983" s="140"/>
      <c r="C983" s="139"/>
      <c r="D983" s="139"/>
      <c r="E983"/>
      <c r="F983"/>
      <c r="G983"/>
      <c r="H983"/>
      <c r="I983"/>
      <c r="J983"/>
      <c r="K983"/>
      <c r="L983"/>
      <c r="M983"/>
      <c r="N983"/>
      <c r="O983"/>
      <c r="P983"/>
      <c r="Q983"/>
      <c r="R983"/>
      <c r="S983"/>
      <c r="T983"/>
      <c r="U983"/>
      <c r="V983"/>
      <c r="W983"/>
      <c r="X983"/>
      <c r="Y983"/>
      <c r="Z983"/>
      <c r="AA983" s="144"/>
      <c r="AB983"/>
      <c r="AC983"/>
      <c r="AD983"/>
      <c r="AE983"/>
      <c r="AF983" s="143"/>
      <c r="AG983"/>
      <c r="AH983"/>
    </row>
    <row r="984" spans="1:34" s="28" customFormat="1" ht="15">
      <c r="A984"/>
      <c r="B984" s="140"/>
      <c r="C984" s="139"/>
      <c r="D984" s="139"/>
      <c r="E984"/>
      <c r="F984"/>
      <c r="G984"/>
      <c r="H984"/>
      <c r="I984"/>
      <c r="J984"/>
      <c r="K984"/>
      <c r="L984"/>
      <c r="M984"/>
      <c r="N984"/>
      <c r="O984"/>
      <c r="P984"/>
      <c r="Q984"/>
      <c r="R984"/>
      <c r="S984"/>
      <c r="T984"/>
      <c r="U984"/>
      <c r="V984"/>
      <c r="W984"/>
      <c r="X984"/>
      <c r="Y984"/>
      <c r="Z984"/>
      <c r="AA984" s="144"/>
      <c r="AB984"/>
      <c r="AC984"/>
      <c r="AD984"/>
      <c r="AE984"/>
      <c r="AF984" s="143"/>
      <c r="AG984"/>
      <c r="AH984"/>
    </row>
    <row r="985" spans="1:34" s="28" customFormat="1" ht="15">
      <c r="A985"/>
      <c r="B985" s="140"/>
      <c r="C985" s="139"/>
      <c r="D985" s="139"/>
      <c r="E985"/>
      <c r="F985"/>
      <c r="G985"/>
      <c r="H985"/>
      <c r="I985"/>
      <c r="J985"/>
      <c r="K985"/>
      <c r="L985"/>
      <c r="M985"/>
      <c r="N985"/>
      <c r="O985"/>
      <c r="P985"/>
      <c r="Q985"/>
      <c r="R985"/>
      <c r="S985"/>
      <c r="T985"/>
      <c r="U985"/>
      <c r="V985"/>
      <c r="W985"/>
      <c r="X985"/>
      <c r="Y985"/>
      <c r="Z985"/>
      <c r="AA985" s="144"/>
      <c r="AB985"/>
      <c r="AC985"/>
      <c r="AD985"/>
      <c r="AE985"/>
      <c r="AF985" s="143"/>
      <c r="AG985"/>
      <c r="AH985"/>
    </row>
    <row r="986" spans="1:34" s="28" customFormat="1" ht="15">
      <c r="A986"/>
      <c r="B986" s="140"/>
      <c r="C986" s="139"/>
      <c r="D986" s="139"/>
      <c r="E986"/>
      <c r="F986"/>
      <c r="G986"/>
      <c r="H986"/>
      <c r="I986"/>
      <c r="J986"/>
      <c r="K986"/>
      <c r="L986"/>
      <c r="M986"/>
      <c r="N986"/>
      <c r="O986"/>
      <c r="P986"/>
      <c r="Q986"/>
      <c r="R986"/>
      <c r="S986"/>
      <c r="T986"/>
      <c r="U986"/>
      <c r="V986"/>
      <c r="W986"/>
      <c r="X986"/>
      <c r="Y986"/>
      <c r="Z986"/>
      <c r="AA986" s="144"/>
      <c r="AB986"/>
      <c r="AC986"/>
      <c r="AD986"/>
      <c r="AE986"/>
      <c r="AF986" s="143"/>
      <c r="AG986"/>
      <c r="AH986"/>
    </row>
    <row r="987" spans="1:34" s="28" customFormat="1" ht="15">
      <c r="A987"/>
      <c r="B987" s="140"/>
      <c r="C987" s="139"/>
      <c r="D987" s="139"/>
      <c r="E987"/>
      <c r="F987"/>
      <c r="G987"/>
      <c r="H987"/>
      <c r="I987"/>
      <c r="J987"/>
      <c r="K987"/>
      <c r="L987"/>
      <c r="M987"/>
      <c r="N987"/>
      <c r="O987"/>
      <c r="P987"/>
      <c r="Q987"/>
      <c r="R987"/>
      <c r="S987"/>
      <c r="T987"/>
      <c r="U987"/>
      <c r="V987"/>
      <c r="W987"/>
      <c r="X987"/>
      <c r="Y987"/>
      <c r="Z987"/>
      <c r="AA987" s="144"/>
      <c r="AB987"/>
      <c r="AC987"/>
      <c r="AD987"/>
      <c r="AE987"/>
      <c r="AF987" s="143"/>
      <c r="AG987"/>
      <c r="AH987"/>
    </row>
    <row r="988" spans="1:34" s="28" customFormat="1" ht="15">
      <c r="A988"/>
      <c r="B988" s="140"/>
      <c r="C988" s="139"/>
      <c r="D988" s="139"/>
      <c r="E988"/>
      <c r="F988"/>
      <c r="G988"/>
      <c r="H988"/>
      <c r="I988"/>
      <c r="J988"/>
      <c r="K988"/>
      <c r="L988"/>
      <c r="M988"/>
      <c r="N988"/>
      <c r="O988"/>
      <c r="P988"/>
      <c r="Q988"/>
      <c r="R988"/>
      <c r="S988"/>
      <c r="T988"/>
      <c r="U988"/>
      <c r="V988"/>
      <c r="W988"/>
      <c r="X988"/>
      <c r="Y988"/>
      <c r="Z988"/>
      <c r="AA988" s="144"/>
      <c r="AB988"/>
      <c r="AC988"/>
      <c r="AD988"/>
      <c r="AE988"/>
      <c r="AF988" s="143"/>
      <c r="AG988"/>
      <c r="AH988"/>
    </row>
    <row r="989" spans="1:34" s="28" customFormat="1" ht="15">
      <c r="A989"/>
      <c r="B989" s="140"/>
      <c r="C989" s="139"/>
      <c r="D989" s="139"/>
      <c r="E989"/>
      <c r="F989"/>
      <c r="G989"/>
      <c r="H989"/>
      <c r="I989"/>
      <c r="J989"/>
      <c r="K989"/>
      <c r="L989"/>
      <c r="M989"/>
      <c r="N989"/>
      <c r="O989"/>
      <c r="P989"/>
      <c r="Q989"/>
      <c r="R989"/>
      <c r="S989"/>
      <c r="T989"/>
      <c r="U989"/>
      <c r="V989"/>
      <c r="W989"/>
      <c r="X989"/>
      <c r="Y989"/>
      <c r="Z989"/>
      <c r="AA989" s="144"/>
      <c r="AB989"/>
      <c r="AC989"/>
      <c r="AD989"/>
      <c r="AE989"/>
      <c r="AF989" s="143"/>
      <c r="AG989"/>
      <c r="AH989"/>
    </row>
    <row r="990" spans="1:34" s="28" customFormat="1" ht="15">
      <c r="A990"/>
      <c r="B990" s="140"/>
      <c r="C990" s="139"/>
      <c r="D990" s="139"/>
      <c r="E990"/>
      <c r="F990"/>
      <c r="G990"/>
      <c r="H990"/>
      <c r="I990"/>
      <c r="J990"/>
      <c r="K990"/>
      <c r="L990"/>
      <c r="M990"/>
      <c r="N990"/>
      <c r="O990"/>
      <c r="P990"/>
      <c r="Q990"/>
      <c r="R990"/>
      <c r="S990"/>
      <c r="T990"/>
      <c r="U990"/>
      <c r="V990"/>
      <c r="W990"/>
      <c r="X990"/>
      <c r="Y990"/>
      <c r="Z990"/>
      <c r="AA990" s="144"/>
      <c r="AB990"/>
      <c r="AC990"/>
      <c r="AD990"/>
      <c r="AE990"/>
      <c r="AF990" s="143"/>
      <c r="AG990"/>
      <c r="AH990"/>
    </row>
    <row r="991" spans="1:34" s="28" customFormat="1" ht="15">
      <c r="A991"/>
      <c r="B991" s="140"/>
      <c r="C991" s="139"/>
      <c r="D991" s="139"/>
      <c r="E991"/>
      <c r="F991"/>
      <c r="G991"/>
      <c r="H991"/>
      <c r="I991"/>
      <c r="J991"/>
      <c r="K991"/>
      <c r="L991"/>
      <c r="M991"/>
      <c r="N991"/>
      <c r="O991"/>
      <c r="P991"/>
      <c r="Q991"/>
      <c r="R991"/>
      <c r="S991"/>
      <c r="T991"/>
      <c r="U991"/>
      <c r="V991"/>
      <c r="W991"/>
      <c r="X991"/>
      <c r="Y991"/>
      <c r="Z991"/>
      <c r="AA991" s="144"/>
      <c r="AB991"/>
      <c r="AC991"/>
      <c r="AD991"/>
      <c r="AE991"/>
      <c r="AF991" s="143"/>
      <c r="AG991"/>
      <c r="AH991"/>
    </row>
    <row r="992" spans="1:34" s="28" customFormat="1" ht="15">
      <c r="A992"/>
      <c r="B992" s="140"/>
      <c r="C992" s="139"/>
      <c r="D992" s="139"/>
      <c r="E992"/>
      <c r="F992"/>
      <c r="G992"/>
      <c r="H992"/>
      <c r="I992"/>
      <c r="J992"/>
      <c r="K992"/>
      <c r="L992"/>
      <c r="M992"/>
      <c r="N992"/>
      <c r="O992"/>
      <c r="P992"/>
      <c r="Q992"/>
      <c r="R992"/>
      <c r="S992"/>
      <c r="T992"/>
      <c r="U992"/>
      <c r="V992"/>
      <c r="W992"/>
      <c r="X992"/>
      <c r="Y992"/>
      <c r="Z992"/>
      <c r="AA992" s="144"/>
      <c r="AB992"/>
      <c r="AC992"/>
      <c r="AD992"/>
      <c r="AE992"/>
      <c r="AF992" s="143"/>
      <c r="AG992"/>
      <c r="AH992"/>
    </row>
    <row r="993" spans="1:34" s="28" customFormat="1" ht="15">
      <c r="A993"/>
      <c r="B993" s="140"/>
      <c r="C993" s="139"/>
      <c r="D993" s="139"/>
      <c r="E993"/>
      <c r="F993"/>
      <c r="G993"/>
      <c r="H993"/>
      <c r="I993"/>
      <c r="J993"/>
      <c r="K993"/>
      <c r="L993"/>
      <c r="M993"/>
      <c r="N993"/>
      <c r="O993"/>
      <c r="P993"/>
      <c r="Q993"/>
      <c r="R993"/>
      <c r="S993"/>
      <c r="T993"/>
      <c r="U993"/>
      <c r="V993"/>
      <c r="W993"/>
      <c r="X993"/>
      <c r="Y993"/>
      <c r="Z993"/>
      <c r="AA993" s="144"/>
      <c r="AB993"/>
      <c r="AC993"/>
      <c r="AD993"/>
      <c r="AE993"/>
      <c r="AF993" s="143"/>
      <c r="AG993"/>
      <c r="AH993"/>
    </row>
    <row r="994" spans="1:34" s="28" customFormat="1" ht="15">
      <c r="A994"/>
      <c r="B994" s="140"/>
      <c r="C994" s="139"/>
      <c r="D994" s="139"/>
      <c r="E994"/>
      <c r="F994"/>
      <c r="G994"/>
      <c r="H994"/>
      <c r="I994"/>
      <c r="J994"/>
      <c r="K994"/>
      <c r="L994"/>
      <c r="M994"/>
      <c r="N994"/>
      <c r="O994"/>
      <c r="P994"/>
      <c r="Q994"/>
      <c r="R994"/>
      <c r="S994"/>
      <c r="T994"/>
      <c r="U994"/>
      <c r="V994"/>
      <c r="W994"/>
      <c r="X994"/>
      <c r="Y994"/>
      <c r="Z994"/>
      <c r="AA994" s="144"/>
      <c r="AB994"/>
      <c r="AC994"/>
      <c r="AD994"/>
      <c r="AE994"/>
      <c r="AF994" s="143"/>
      <c r="AG994"/>
      <c r="AH994"/>
    </row>
    <row r="995" spans="1:34" s="28" customFormat="1" ht="15">
      <c r="A995"/>
      <c r="B995" s="140"/>
      <c r="C995" s="139"/>
      <c r="D995" s="139"/>
      <c r="E995"/>
      <c r="F995"/>
      <c r="G995"/>
      <c r="H995"/>
      <c r="I995"/>
      <c r="J995"/>
      <c r="K995"/>
      <c r="L995"/>
      <c r="M995"/>
      <c r="N995"/>
      <c r="O995"/>
      <c r="P995"/>
      <c r="Q995"/>
      <c r="R995"/>
      <c r="S995"/>
      <c r="T995"/>
      <c r="U995"/>
      <c r="V995"/>
      <c r="W995"/>
      <c r="X995"/>
      <c r="Y995"/>
      <c r="Z995"/>
      <c r="AA995" s="144"/>
      <c r="AB995"/>
      <c r="AC995"/>
      <c r="AD995"/>
      <c r="AE995"/>
      <c r="AF995" s="143"/>
      <c r="AG995"/>
      <c r="AH995"/>
    </row>
    <row r="996" spans="1:34" s="28" customFormat="1" ht="15">
      <c r="A996"/>
      <c r="B996" s="140"/>
      <c r="C996" s="139"/>
      <c r="D996" s="139"/>
      <c r="E996"/>
      <c r="F996"/>
      <c r="G996"/>
      <c r="H996"/>
      <c r="I996"/>
      <c r="J996"/>
      <c r="K996"/>
      <c r="L996"/>
      <c r="M996"/>
      <c r="N996"/>
      <c r="O996"/>
      <c r="P996"/>
      <c r="Q996"/>
      <c r="R996"/>
      <c r="S996"/>
      <c r="T996"/>
      <c r="U996"/>
      <c r="V996"/>
      <c r="W996"/>
      <c r="X996"/>
      <c r="Y996"/>
      <c r="Z996"/>
      <c r="AA996" s="144"/>
      <c r="AB996"/>
      <c r="AC996"/>
      <c r="AD996"/>
      <c r="AE996"/>
      <c r="AF996" s="143"/>
      <c r="AG996"/>
      <c r="AH996"/>
    </row>
    <row r="997" spans="1:34" s="28" customFormat="1" ht="15">
      <c r="A997"/>
      <c r="B997" s="140"/>
      <c r="C997" s="139"/>
      <c r="D997" s="139"/>
      <c r="E997"/>
      <c r="F997"/>
      <c r="G997"/>
      <c r="H997"/>
      <c r="I997"/>
      <c r="J997"/>
      <c r="K997"/>
      <c r="L997"/>
      <c r="M997"/>
      <c r="N997"/>
      <c r="O997"/>
      <c r="P997"/>
      <c r="Q997"/>
      <c r="R997"/>
      <c r="S997"/>
      <c r="T997"/>
      <c r="U997"/>
      <c r="V997"/>
      <c r="W997"/>
      <c r="X997"/>
      <c r="Y997"/>
      <c r="Z997"/>
      <c r="AA997" s="144"/>
      <c r="AB997"/>
      <c r="AC997"/>
      <c r="AD997"/>
      <c r="AE997"/>
      <c r="AF997" s="143"/>
      <c r="AG997"/>
      <c r="AH997"/>
    </row>
    <row r="998" spans="1:34" s="28" customFormat="1" ht="15">
      <c r="A998"/>
      <c r="B998" s="140"/>
      <c r="C998" s="139"/>
      <c r="D998" s="139"/>
      <c r="E998"/>
      <c r="F998"/>
      <c r="G998"/>
      <c r="H998"/>
      <c r="I998"/>
      <c r="J998"/>
      <c r="K998"/>
      <c r="L998"/>
      <c r="M998"/>
      <c r="N998"/>
      <c r="O998"/>
      <c r="P998"/>
      <c r="Q998"/>
      <c r="R998"/>
      <c r="S998"/>
      <c r="T998"/>
      <c r="U998"/>
      <c r="V998"/>
      <c r="W998"/>
      <c r="X998"/>
      <c r="Y998"/>
      <c r="Z998"/>
      <c r="AA998" s="144"/>
      <c r="AB998"/>
      <c r="AC998"/>
      <c r="AD998"/>
      <c r="AE998"/>
      <c r="AF998" s="143"/>
      <c r="AG998"/>
      <c r="AH998"/>
    </row>
    <row r="999" spans="1:34" s="28" customFormat="1" ht="15">
      <c r="A999"/>
      <c r="B999" s="140"/>
      <c r="C999" s="139"/>
      <c r="D999" s="139"/>
      <c r="E999"/>
      <c r="F999"/>
      <c r="G999"/>
      <c r="H999"/>
      <c r="I999"/>
      <c r="J999"/>
      <c r="K999"/>
      <c r="L999"/>
      <c r="M999"/>
      <c r="N999"/>
      <c r="O999"/>
      <c r="P999"/>
      <c r="Q999"/>
      <c r="R999"/>
      <c r="S999"/>
      <c r="T999"/>
      <c r="U999"/>
      <c r="V999"/>
      <c r="W999"/>
      <c r="X999"/>
      <c r="Y999"/>
      <c r="Z999"/>
      <c r="AA999" s="144"/>
      <c r="AB999"/>
      <c r="AC999"/>
      <c r="AD999"/>
      <c r="AE999"/>
      <c r="AF999" s="143"/>
      <c r="AG999"/>
      <c r="AH999"/>
    </row>
    <row r="1000" spans="1:34" s="28" customFormat="1" ht="15">
      <c r="A1000"/>
      <c r="B1000" s="140"/>
      <c r="C1000" s="139"/>
      <c r="D1000" s="139"/>
      <c r="E1000"/>
      <c r="F1000"/>
      <c r="G1000"/>
      <c r="H1000"/>
      <c r="I1000"/>
      <c r="J1000"/>
      <c r="K1000"/>
      <c r="L1000"/>
      <c r="M1000"/>
      <c r="N1000"/>
      <c r="O1000"/>
      <c r="P1000"/>
      <c r="Q1000"/>
      <c r="R1000"/>
      <c r="S1000"/>
      <c r="T1000"/>
      <c r="U1000"/>
      <c r="V1000"/>
      <c r="W1000"/>
      <c r="X1000"/>
      <c r="Y1000"/>
      <c r="Z1000"/>
      <c r="AA1000" s="144"/>
      <c r="AB1000"/>
      <c r="AC1000"/>
      <c r="AD1000"/>
      <c r="AE1000"/>
      <c r="AF1000" s="143"/>
      <c r="AG1000"/>
      <c r="AH1000"/>
    </row>
    <row r="1001" spans="1:34" s="28" customFormat="1" ht="15">
      <c r="A1001"/>
      <c r="B1001" s="140"/>
      <c r="C1001" s="139"/>
      <c r="D1001" s="139"/>
      <c r="E1001"/>
      <c r="F1001"/>
      <c r="G1001"/>
      <c r="H1001"/>
      <c r="I1001"/>
      <c r="J1001"/>
      <c r="K1001"/>
      <c r="L1001"/>
      <c r="M1001"/>
      <c r="N1001"/>
      <c r="O1001"/>
      <c r="P1001"/>
      <c r="Q1001"/>
      <c r="R1001"/>
      <c r="S1001"/>
      <c r="T1001"/>
      <c r="U1001"/>
      <c r="V1001"/>
      <c r="W1001"/>
      <c r="X1001"/>
      <c r="Y1001"/>
      <c r="Z1001"/>
      <c r="AA1001" s="144"/>
      <c r="AB1001"/>
      <c r="AC1001"/>
      <c r="AD1001"/>
      <c r="AE1001"/>
      <c r="AF1001" s="143"/>
      <c r="AG1001"/>
      <c r="AH1001"/>
    </row>
    <row r="1002" spans="1:34" s="28" customFormat="1" ht="15">
      <c r="A1002"/>
      <c r="B1002" s="140"/>
      <c r="C1002" s="139"/>
      <c r="D1002" s="139"/>
      <c r="E1002"/>
      <c r="F1002"/>
      <c r="G1002"/>
      <c r="H1002"/>
      <c r="I1002"/>
      <c r="J1002"/>
      <c r="K1002"/>
      <c r="L1002"/>
      <c r="M1002"/>
      <c r="N1002"/>
      <c r="O1002"/>
      <c r="P1002"/>
      <c r="Q1002"/>
      <c r="R1002"/>
      <c r="S1002"/>
      <c r="T1002"/>
      <c r="U1002"/>
      <c r="V1002"/>
      <c r="W1002"/>
      <c r="X1002"/>
      <c r="Y1002"/>
      <c r="Z1002"/>
      <c r="AA1002" s="144"/>
      <c r="AB1002"/>
      <c r="AC1002"/>
      <c r="AD1002"/>
      <c r="AE1002"/>
      <c r="AF1002" s="143"/>
      <c r="AG1002"/>
      <c r="AH1002"/>
    </row>
    <row r="1003" spans="1:34" s="28" customFormat="1" ht="15">
      <c r="A1003"/>
      <c r="B1003" s="140"/>
      <c r="C1003" s="139"/>
      <c r="D1003" s="139"/>
      <c r="E1003"/>
      <c r="F1003"/>
      <c r="G1003"/>
      <c r="H1003"/>
      <c r="I1003"/>
      <c r="J1003"/>
      <c r="K1003"/>
      <c r="L1003"/>
      <c r="M1003"/>
      <c r="N1003"/>
      <c r="O1003"/>
      <c r="P1003"/>
      <c r="Q1003"/>
      <c r="R1003"/>
      <c r="S1003"/>
      <c r="T1003"/>
      <c r="U1003"/>
      <c r="V1003"/>
      <c r="W1003"/>
      <c r="X1003"/>
      <c r="Y1003"/>
      <c r="Z1003"/>
      <c r="AA1003" s="144"/>
      <c r="AB1003"/>
      <c r="AC1003"/>
      <c r="AD1003"/>
      <c r="AE1003"/>
      <c r="AF1003" s="143"/>
      <c r="AG1003"/>
      <c r="AH1003"/>
    </row>
    <row r="1004" spans="1:34" s="28" customFormat="1" ht="15">
      <c r="A1004"/>
      <c r="B1004" s="140"/>
      <c r="C1004" s="139"/>
      <c r="D1004" s="139"/>
      <c r="E1004"/>
      <c r="F1004"/>
      <c r="G1004"/>
      <c r="H1004"/>
      <c r="I1004"/>
      <c r="J1004"/>
      <c r="K1004"/>
      <c r="L1004"/>
      <c r="M1004"/>
      <c r="N1004"/>
      <c r="O1004"/>
      <c r="P1004"/>
      <c r="Q1004"/>
      <c r="R1004"/>
      <c r="S1004"/>
      <c r="T1004"/>
      <c r="U1004"/>
      <c r="V1004"/>
      <c r="W1004"/>
      <c r="X1004"/>
      <c r="Y1004"/>
      <c r="Z1004"/>
      <c r="AA1004" s="144"/>
      <c r="AB1004"/>
      <c r="AC1004"/>
      <c r="AD1004"/>
      <c r="AE1004"/>
      <c r="AF1004" s="143"/>
      <c r="AG1004"/>
      <c r="AH1004"/>
    </row>
    <row r="1005" spans="1:34" s="28" customFormat="1" ht="15">
      <c r="A1005"/>
      <c r="B1005" s="140"/>
      <c r="C1005" s="139"/>
      <c r="D1005" s="139"/>
      <c r="E1005"/>
      <c r="F1005"/>
      <c r="G1005"/>
      <c r="H1005"/>
      <c r="I1005"/>
      <c r="J1005"/>
      <c r="K1005"/>
      <c r="L1005"/>
      <c r="M1005"/>
      <c r="N1005"/>
      <c r="O1005"/>
      <c r="P1005"/>
      <c r="Q1005"/>
      <c r="R1005"/>
      <c r="S1005"/>
      <c r="T1005"/>
      <c r="U1005"/>
      <c r="V1005"/>
      <c r="W1005"/>
      <c r="X1005"/>
      <c r="Y1005"/>
      <c r="Z1005"/>
      <c r="AA1005" s="144"/>
      <c r="AB1005"/>
      <c r="AC1005"/>
      <c r="AD1005"/>
      <c r="AE1005"/>
      <c r="AF1005" s="143"/>
      <c r="AG1005"/>
      <c r="AH1005"/>
    </row>
    <row r="1006" spans="1:34" s="28" customFormat="1" ht="15">
      <c r="A1006"/>
      <c r="B1006" s="140"/>
      <c r="C1006" s="139"/>
      <c r="D1006" s="139"/>
      <c r="E1006"/>
      <c r="F1006"/>
      <c r="G1006"/>
      <c r="H1006"/>
      <c r="I1006"/>
      <c r="J1006"/>
      <c r="K1006"/>
      <c r="L1006"/>
      <c r="M1006"/>
      <c r="N1006"/>
      <c r="O1006"/>
      <c r="P1006"/>
      <c r="Q1006"/>
      <c r="R1006"/>
      <c r="S1006"/>
      <c r="T1006"/>
      <c r="U1006"/>
      <c r="V1006"/>
      <c r="W1006"/>
      <c r="X1006"/>
      <c r="Y1006"/>
      <c r="Z1006"/>
      <c r="AA1006" s="144"/>
      <c r="AB1006"/>
      <c r="AC1006"/>
      <c r="AD1006"/>
      <c r="AE1006"/>
      <c r="AF1006" s="143"/>
      <c r="AG1006"/>
      <c r="AH1006"/>
    </row>
    <row r="1007" spans="1:34" s="28" customFormat="1" ht="15">
      <c r="A1007"/>
      <c r="B1007" s="140"/>
      <c r="C1007" s="139"/>
      <c r="D1007" s="139"/>
      <c r="E1007"/>
      <c r="F1007"/>
      <c r="G1007"/>
      <c r="H1007"/>
      <c r="I1007"/>
      <c r="J1007"/>
      <c r="K1007"/>
      <c r="L1007"/>
      <c r="M1007"/>
      <c r="N1007"/>
      <c r="O1007"/>
      <c r="P1007"/>
      <c r="Q1007"/>
      <c r="R1007"/>
      <c r="S1007"/>
      <c r="T1007"/>
      <c r="U1007"/>
      <c r="V1007"/>
      <c r="W1007"/>
      <c r="X1007"/>
      <c r="Y1007"/>
      <c r="Z1007"/>
      <c r="AA1007" s="144"/>
      <c r="AB1007"/>
      <c r="AC1007"/>
      <c r="AD1007"/>
      <c r="AE1007"/>
      <c r="AF1007" s="143"/>
      <c r="AG1007"/>
      <c r="AH1007"/>
    </row>
    <row r="1008" spans="1:34" s="28" customFormat="1" ht="15">
      <c r="A1008"/>
      <c r="B1008" s="140"/>
      <c r="C1008" s="139"/>
      <c r="D1008" s="139"/>
      <c r="E1008"/>
      <c r="F1008"/>
      <c r="G1008"/>
      <c r="H1008"/>
      <c r="I1008"/>
      <c r="J1008"/>
      <c r="K1008"/>
      <c r="L1008"/>
      <c r="M1008"/>
      <c r="N1008"/>
      <c r="O1008"/>
      <c r="P1008"/>
      <c r="Q1008"/>
      <c r="R1008"/>
      <c r="S1008"/>
      <c r="T1008"/>
      <c r="U1008"/>
      <c r="V1008"/>
      <c r="W1008"/>
      <c r="X1008"/>
      <c r="Y1008"/>
      <c r="Z1008"/>
      <c r="AA1008" s="144"/>
      <c r="AB1008"/>
      <c r="AC1008"/>
      <c r="AD1008"/>
      <c r="AE1008"/>
      <c r="AF1008" s="143"/>
      <c r="AG1008"/>
      <c r="AH1008"/>
    </row>
    <row r="1009" spans="1:34" s="28" customFormat="1" ht="15">
      <c r="A1009"/>
      <c r="B1009" s="140"/>
      <c r="C1009" s="139"/>
      <c r="D1009" s="139"/>
      <c r="E1009"/>
      <c r="F1009"/>
      <c r="G1009"/>
      <c r="H1009"/>
      <c r="I1009"/>
      <c r="J1009"/>
      <c r="K1009"/>
      <c r="L1009"/>
      <c r="M1009"/>
      <c r="N1009"/>
      <c r="O1009"/>
      <c r="P1009"/>
      <c r="Q1009"/>
      <c r="R1009"/>
      <c r="S1009"/>
      <c r="T1009"/>
      <c r="U1009"/>
      <c r="V1009"/>
      <c r="W1009"/>
      <c r="X1009"/>
      <c r="Y1009"/>
      <c r="Z1009"/>
      <c r="AA1009" s="144"/>
      <c r="AB1009"/>
      <c r="AC1009"/>
      <c r="AD1009"/>
      <c r="AE1009"/>
      <c r="AF1009" s="143"/>
      <c r="AG1009"/>
      <c r="AH1009"/>
    </row>
    <row r="1010" spans="1:34" s="28" customFormat="1" ht="15">
      <c r="A1010"/>
      <c r="B1010" s="140"/>
      <c r="C1010" s="139"/>
      <c r="D1010" s="139"/>
      <c r="E1010"/>
      <c r="F1010"/>
      <c r="G1010"/>
      <c r="H1010"/>
      <c r="I1010"/>
      <c r="J1010"/>
      <c r="K1010"/>
      <c r="L1010"/>
      <c r="M1010"/>
      <c r="N1010"/>
      <c r="O1010"/>
      <c r="P1010"/>
      <c r="Q1010"/>
      <c r="R1010"/>
      <c r="S1010"/>
      <c r="T1010"/>
      <c r="U1010"/>
      <c r="V1010"/>
      <c r="W1010"/>
      <c r="X1010"/>
      <c r="Y1010"/>
      <c r="Z1010"/>
      <c r="AA1010" s="144"/>
      <c r="AB1010"/>
      <c r="AC1010"/>
      <c r="AD1010"/>
      <c r="AE1010"/>
      <c r="AF1010" s="143"/>
      <c r="AG1010"/>
      <c r="AH1010"/>
    </row>
    <row r="1011" spans="1:34" s="28" customFormat="1" ht="15">
      <c r="A1011"/>
      <c r="B1011" s="140"/>
      <c r="C1011" s="139"/>
      <c r="D1011" s="139"/>
      <c r="E1011"/>
      <c r="F1011"/>
      <c r="G1011"/>
      <c r="H1011"/>
      <c r="I1011"/>
      <c r="J1011"/>
      <c r="K1011"/>
      <c r="L1011"/>
      <c r="M1011"/>
      <c r="N1011"/>
      <c r="O1011"/>
      <c r="P1011"/>
      <c r="Q1011"/>
      <c r="R1011"/>
      <c r="S1011"/>
      <c r="T1011"/>
      <c r="U1011"/>
      <c r="V1011"/>
      <c r="W1011"/>
      <c r="X1011"/>
      <c r="Y1011"/>
      <c r="Z1011"/>
      <c r="AA1011" s="144"/>
      <c r="AB1011"/>
      <c r="AC1011"/>
      <c r="AD1011"/>
      <c r="AE1011"/>
      <c r="AF1011" s="143"/>
      <c r="AG1011"/>
      <c r="AH1011"/>
    </row>
    <row r="1012" spans="1:34" s="28" customFormat="1" ht="15">
      <c r="A1012"/>
      <c r="B1012" s="140"/>
      <c r="C1012" s="139"/>
      <c r="D1012" s="139"/>
      <c r="E1012"/>
      <c r="F1012"/>
      <c r="G1012"/>
      <c r="H1012"/>
      <c r="I1012"/>
      <c r="J1012"/>
      <c r="K1012"/>
      <c r="L1012"/>
      <c r="M1012"/>
      <c r="N1012"/>
      <c r="O1012"/>
      <c r="P1012"/>
      <c r="Q1012"/>
      <c r="R1012"/>
      <c r="S1012"/>
      <c r="T1012"/>
      <c r="U1012"/>
      <c r="V1012"/>
      <c r="W1012"/>
      <c r="X1012"/>
      <c r="Y1012"/>
      <c r="Z1012"/>
      <c r="AA1012" s="144"/>
      <c r="AB1012"/>
      <c r="AC1012"/>
      <c r="AD1012"/>
      <c r="AE1012"/>
      <c r="AF1012" s="143"/>
      <c r="AG1012"/>
      <c r="AH1012"/>
    </row>
    <row r="1013" spans="1:34" s="28" customFormat="1" ht="15">
      <c r="A1013"/>
      <c r="B1013" s="140"/>
      <c r="C1013" s="139"/>
      <c r="D1013" s="139"/>
      <c r="E1013"/>
      <c r="F1013"/>
      <c r="G1013"/>
      <c r="H1013"/>
      <c r="I1013"/>
      <c r="J1013"/>
      <c r="K1013"/>
      <c r="L1013"/>
      <c r="M1013"/>
      <c r="N1013"/>
      <c r="O1013"/>
      <c r="P1013"/>
      <c r="Q1013"/>
      <c r="R1013"/>
      <c r="S1013"/>
      <c r="T1013"/>
      <c r="U1013"/>
      <c r="V1013"/>
      <c r="W1013"/>
      <c r="X1013"/>
      <c r="Y1013"/>
      <c r="Z1013"/>
      <c r="AA1013" s="144"/>
      <c r="AB1013"/>
      <c r="AC1013"/>
      <c r="AD1013"/>
      <c r="AE1013"/>
      <c r="AF1013" s="143"/>
      <c r="AG1013"/>
      <c r="AH1013"/>
    </row>
    <row r="1014" spans="1:34" s="28" customFormat="1" ht="15">
      <c r="A1014"/>
      <c r="B1014" s="140"/>
      <c r="C1014" s="139"/>
      <c r="D1014" s="139"/>
      <c r="E1014"/>
      <c r="F1014"/>
      <c r="G1014"/>
      <c r="H1014"/>
      <c r="I1014"/>
      <c r="J1014"/>
      <c r="K1014"/>
      <c r="L1014"/>
      <c r="M1014"/>
      <c r="N1014"/>
      <c r="O1014"/>
      <c r="P1014"/>
      <c r="Q1014"/>
      <c r="R1014"/>
      <c r="S1014"/>
      <c r="T1014"/>
      <c r="U1014"/>
      <c r="V1014"/>
      <c r="W1014"/>
      <c r="X1014"/>
      <c r="Y1014"/>
      <c r="Z1014"/>
      <c r="AA1014" s="144"/>
      <c r="AB1014"/>
      <c r="AC1014"/>
      <c r="AD1014"/>
      <c r="AE1014"/>
      <c r="AF1014" s="143"/>
      <c r="AG1014"/>
      <c r="AH1014"/>
    </row>
    <row r="1015" spans="1:34" s="28" customFormat="1" ht="15">
      <c r="A1015"/>
      <c r="B1015" s="140"/>
      <c r="C1015" s="139"/>
      <c r="D1015" s="139"/>
      <c r="E1015"/>
      <c r="F1015"/>
      <c r="G1015"/>
      <c r="H1015"/>
      <c r="I1015"/>
      <c r="J1015"/>
      <c r="K1015"/>
      <c r="L1015"/>
      <c r="M1015"/>
      <c r="N1015"/>
      <c r="O1015"/>
      <c r="P1015"/>
      <c r="Q1015"/>
      <c r="R1015"/>
      <c r="S1015"/>
      <c r="T1015"/>
      <c r="U1015"/>
      <c r="V1015"/>
      <c r="W1015"/>
      <c r="X1015"/>
      <c r="Y1015"/>
      <c r="Z1015"/>
      <c r="AA1015" s="144"/>
      <c r="AB1015"/>
      <c r="AC1015"/>
      <c r="AD1015"/>
      <c r="AE1015"/>
      <c r="AF1015" s="143"/>
      <c r="AG1015"/>
      <c r="AH1015"/>
    </row>
    <row r="1016" spans="1:34" s="28" customFormat="1" ht="15">
      <c r="A1016"/>
      <c r="B1016" s="140"/>
      <c r="C1016" s="139"/>
      <c r="D1016" s="139"/>
      <c r="E1016"/>
      <c r="F1016"/>
      <c r="G1016"/>
      <c r="H1016"/>
      <c r="I1016"/>
      <c r="J1016"/>
      <c r="K1016"/>
      <c r="L1016"/>
      <c r="M1016"/>
      <c r="N1016"/>
      <c r="O1016"/>
      <c r="P1016"/>
      <c r="Q1016"/>
      <c r="R1016"/>
      <c r="S1016"/>
      <c r="T1016"/>
      <c r="U1016"/>
      <c r="V1016"/>
      <c r="W1016"/>
      <c r="X1016"/>
      <c r="Y1016"/>
      <c r="Z1016"/>
      <c r="AA1016" s="144"/>
      <c r="AB1016"/>
      <c r="AC1016"/>
      <c r="AD1016"/>
      <c r="AE1016"/>
      <c r="AF1016" s="143"/>
      <c r="AG1016"/>
      <c r="AH1016"/>
    </row>
    <row r="1017" spans="1:34" s="28" customFormat="1" ht="15">
      <c r="A1017"/>
      <c r="B1017" s="140"/>
      <c r="C1017" s="139"/>
      <c r="D1017" s="139"/>
      <c r="E1017"/>
      <c r="F1017"/>
      <c r="G1017"/>
      <c r="H1017"/>
      <c r="I1017"/>
      <c r="J1017"/>
      <c r="K1017"/>
      <c r="L1017"/>
      <c r="M1017"/>
      <c r="N1017"/>
      <c r="O1017"/>
      <c r="P1017"/>
      <c r="Q1017"/>
      <c r="R1017"/>
      <c r="S1017"/>
      <c r="T1017"/>
      <c r="U1017"/>
      <c r="V1017"/>
      <c r="W1017"/>
      <c r="X1017"/>
      <c r="Y1017"/>
      <c r="Z1017"/>
      <c r="AA1017" s="144"/>
      <c r="AB1017"/>
      <c r="AC1017"/>
      <c r="AD1017"/>
      <c r="AE1017"/>
      <c r="AF1017" s="143"/>
      <c r="AG1017"/>
      <c r="AH1017"/>
    </row>
    <row r="1018" spans="1:34" s="28" customFormat="1" ht="15">
      <c r="A1018"/>
      <c r="B1018" s="140"/>
      <c r="C1018" s="139"/>
      <c r="D1018" s="139"/>
      <c r="E1018"/>
      <c r="F1018"/>
      <c r="G1018"/>
      <c r="H1018"/>
      <c r="I1018"/>
      <c r="J1018"/>
      <c r="K1018"/>
      <c r="L1018"/>
      <c r="M1018"/>
      <c r="N1018"/>
      <c r="O1018"/>
      <c r="P1018"/>
      <c r="Q1018"/>
      <c r="R1018"/>
      <c r="S1018"/>
      <c r="T1018"/>
      <c r="U1018"/>
      <c r="V1018"/>
      <c r="W1018"/>
      <c r="X1018"/>
      <c r="Y1018"/>
      <c r="Z1018"/>
      <c r="AA1018" s="144"/>
      <c r="AB1018"/>
      <c r="AC1018"/>
      <c r="AD1018"/>
      <c r="AE1018"/>
      <c r="AF1018" s="143"/>
      <c r="AG1018"/>
      <c r="AH1018"/>
    </row>
    <row r="1019" spans="1:34" s="28" customFormat="1" ht="15">
      <c r="A1019"/>
      <c r="B1019" s="140"/>
      <c r="C1019" s="139"/>
      <c r="D1019" s="139"/>
      <c r="E1019"/>
      <c r="F1019"/>
      <c r="G1019"/>
      <c r="H1019"/>
      <c r="I1019"/>
      <c r="J1019"/>
      <c r="K1019"/>
      <c r="L1019"/>
      <c r="M1019"/>
      <c r="N1019"/>
      <c r="O1019"/>
      <c r="P1019"/>
      <c r="Q1019"/>
      <c r="R1019"/>
      <c r="S1019"/>
      <c r="T1019"/>
      <c r="U1019"/>
      <c r="V1019"/>
      <c r="W1019"/>
      <c r="X1019"/>
      <c r="Y1019"/>
      <c r="Z1019"/>
      <c r="AA1019" s="144"/>
      <c r="AB1019"/>
      <c r="AC1019"/>
      <c r="AD1019"/>
      <c r="AE1019"/>
      <c r="AF1019" s="143"/>
      <c r="AG1019"/>
      <c r="AH1019"/>
    </row>
    <row r="1020" spans="1:34" s="28" customFormat="1" ht="15">
      <c r="A1020"/>
      <c r="B1020" s="140"/>
      <c r="C1020" s="139"/>
      <c r="D1020" s="139"/>
      <c r="E1020"/>
      <c r="F1020"/>
      <c r="G1020"/>
      <c r="H1020"/>
      <c r="I1020"/>
      <c r="J1020"/>
      <c r="K1020"/>
      <c r="L1020"/>
      <c r="M1020"/>
      <c r="N1020"/>
      <c r="O1020"/>
      <c r="P1020"/>
      <c r="Q1020"/>
      <c r="R1020"/>
      <c r="S1020"/>
      <c r="T1020"/>
      <c r="U1020"/>
      <c r="V1020"/>
      <c r="W1020"/>
      <c r="X1020"/>
      <c r="Y1020"/>
      <c r="Z1020"/>
      <c r="AA1020" s="144"/>
      <c r="AB1020"/>
      <c r="AC1020"/>
      <c r="AD1020"/>
      <c r="AE1020"/>
      <c r="AF1020" s="143"/>
      <c r="AG1020"/>
      <c r="AH1020"/>
    </row>
    <row r="1021" spans="1:34" s="28" customFormat="1" ht="15">
      <c r="A1021"/>
      <c r="B1021" s="140"/>
      <c r="C1021" s="139"/>
      <c r="D1021" s="139"/>
      <c r="E1021"/>
      <c r="F1021"/>
      <c r="G1021"/>
      <c r="H1021"/>
      <c r="I1021"/>
      <c r="J1021"/>
      <c r="K1021"/>
      <c r="L1021"/>
      <c r="M1021"/>
      <c r="N1021"/>
      <c r="O1021"/>
      <c r="P1021"/>
      <c r="Q1021"/>
      <c r="R1021"/>
      <c r="S1021"/>
      <c r="T1021"/>
      <c r="U1021"/>
      <c r="V1021"/>
      <c r="W1021"/>
      <c r="X1021"/>
      <c r="Y1021"/>
      <c r="Z1021"/>
      <c r="AA1021" s="144"/>
      <c r="AB1021"/>
      <c r="AC1021"/>
      <c r="AD1021"/>
      <c r="AE1021"/>
      <c r="AF1021" s="143"/>
      <c r="AG1021"/>
      <c r="AH1021"/>
    </row>
    <row r="1022" spans="1:34" s="28" customFormat="1" ht="15">
      <c r="A1022"/>
      <c r="B1022" s="140"/>
      <c r="C1022" s="139"/>
      <c r="D1022" s="139"/>
      <c r="E1022"/>
      <c r="F1022"/>
      <c r="G1022"/>
      <c r="H1022"/>
      <c r="I1022"/>
      <c r="J1022"/>
      <c r="K1022"/>
      <c r="L1022"/>
      <c r="M1022"/>
      <c r="N1022"/>
      <c r="O1022"/>
      <c r="P1022"/>
      <c r="Q1022"/>
      <c r="R1022"/>
      <c r="S1022"/>
      <c r="T1022"/>
      <c r="U1022"/>
      <c r="V1022"/>
      <c r="W1022"/>
      <c r="X1022"/>
      <c r="Y1022"/>
      <c r="Z1022"/>
      <c r="AA1022" s="144"/>
      <c r="AB1022"/>
      <c r="AC1022"/>
      <c r="AD1022"/>
      <c r="AE1022"/>
      <c r="AF1022" s="143"/>
      <c r="AG1022"/>
      <c r="AH1022"/>
    </row>
    <row r="1023" spans="1:34" s="28" customFormat="1" ht="15">
      <c r="A1023"/>
      <c r="B1023" s="140"/>
      <c r="C1023" s="139"/>
      <c r="D1023" s="139"/>
      <c r="E1023"/>
      <c r="F1023"/>
      <c r="G1023"/>
      <c r="H1023"/>
      <c r="I1023"/>
      <c r="J1023"/>
      <c r="K1023"/>
      <c r="L1023"/>
      <c r="M1023"/>
      <c r="N1023"/>
      <c r="O1023"/>
      <c r="P1023"/>
      <c r="Q1023"/>
      <c r="R1023"/>
      <c r="S1023"/>
      <c r="T1023"/>
      <c r="U1023"/>
      <c r="V1023"/>
      <c r="W1023"/>
      <c r="X1023"/>
      <c r="Y1023"/>
      <c r="Z1023"/>
      <c r="AA1023" s="144"/>
      <c r="AB1023"/>
      <c r="AC1023"/>
      <c r="AD1023"/>
      <c r="AE1023"/>
      <c r="AF1023" s="143"/>
      <c r="AG1023"/>
      <c r="AH1023"/>
    </row>
    <row r="1024" spans="1:34" s="28" customFormat="1" ht="15">
      <c r="A1024"/>
      <c r="B1024" s="140"/>
      <c r="C1024" s="139"/>
      <c r="D1024" s="139"/>
      <c r="E1024"/>
      <c r="F1024"/>
      <c r="G1024"/>
      <c r="H1024"/>
      <c r="I1024"/>
      <c r="J1024"/>
      <c r="K1024"/>
      <c r="L1024"/>
      <c r="M1024"/>
      <c r="N1024"/>
      <c r="O1024"/>
      <c r="P1024"/>
      <c r="Q1024"/>
      <c r="R1024"/>
      <c r="S1024"/>
      <c r="T1024"/>
      <c r="U1024"/>
      <c r="V1024"/>
      <c r="W1024"/>
      <c r="X1024"/>
      <c r="Y1024"/>
      <c r="Z1024"/>
      <c r="AA1024" s="144"/>
      <c r="AB1024"/>
      <c r="AC1024"/>
      <c r="AD1024"/>
      <c r="AE1024"/>
      <c r="AF1024" s="143"/>
      <c r="AG1024"/>
      <c r="AH1024"/>
    </row>
    <row r="1025" spans="1:34" s="28" customFormat="1" ht="15">
      <c r="A1025"/>
      <c r="B1025" s="140"/>
      <c r="C1025" s="139"/>
      <c r="D1025" s="139"/>
      <c r="E1025"/>
      <c r="F1025"/>
      <c r="G1025"/>
      <c r="H1025"/>
      <c r="I1025"/>
      <c r="J1025"/>
      <c r="K1025"/>
      <c r="L1025"/>
      <c r="M1025"/>
      <c r="N1025"/>
      <c r="O1025"/>
      <c r="P1025"/>
      <c r="Q1025"/>
      <c r="R1025"/>
      <c r="S1025"/>
      <c r="T1025"/>
      <c r="U1025"/>
      <c r="V1025"/>
      <c r="W1025"/>
      <c r="X1025"/>
      <c r="Y1025"/>
      <c r="Z1025"/>
      <c r="AA1025" s="144"/>
      <c r="AB1025"/>
      <c r="AC1025"/>
      <c r="AD1025"/>
      <c r="AE1025"/>
      <c r="AF1025" s="143"/>
      <c r="AG1025"/>
      <c r="AH1025"/>
    </row>
    <row r="1026" spans="1:34" s="28" customFormat="1" ht="15">
      <c r="A1026"/>
      <c r="B1026" s="140"/>
      <c r="C1026" s="139"/>
      <c r="D1026" s="139"/>
      <c r="E1026"/>
      <c r="F1026"/>
      <c r="G1026"/>
      <c r="H1026"/>
      <c r="I1026"/>
      <c r="J1026"/>
      <c r="K1026"/>
      <c r="L1026"/>
      <c r="M1026"/>
      <c r="N1026"/>
      <c r="O1026"/>
      <c r="P1026"/>
      <c r="Q1026"/>
      <c r="R1026"/>
      <c r="S1026"/>
      <c r="T1026"/>
      <c r="U1026"/>
      <c r="V1026"/>
      <c r="W1026"/>
      <c r="X1026"/>
      <c r="Y1026"/>
      <c r="Z1026"/>
      <c r="AA1026" s="144"/>
      <c r="AB1026"/>
      <c r="AC1026"/>
      <c r="AD1026"/>
      <c r="AE1026"/>
      <c r="AF1026" s="143"/>
      <c r="AG1026"/>
      <c r="AH1026"/>
    </row>
    <row r="1027" spans="1:34" s="28" customFormat="1" ht="15">
      <c r="A1027"/>
      <c r="B1027" s="140"/>
      <c r="C1027" s="139"/>
      <c r="D1027" s="139"/>
      <c r="E1027"/>
      <c r="F1027"/>
      <c r="G1027"/>
      <c r="H1027"/>
      <c r="I1027"/>
      <c r="J1027"/>
      <c r="K1027"/>
      <c r="L1027"/>
      <c r="M1027"/>
      <c r="N1027"/>
      <c r="O1027"/>
      <c r="P1027"/>
      <c r="Q1027"/>
      <c r="R1027"/>
      <c r="S1027"/>
      <c r="T1027"/>
      <c r="U1027"/>
      <c r="V1027"/>
      <c r="W1027"/>
      <c r="X1027"/>
      <c r="Y1027"/>
      <c r="Z1027"/>
      <c r="AA1027" s="144"/>
      <c r="AB1027"/>
      <c r="AC1027"/>
      <c r="AD1027"/>
      <c r="AE1027"/>
      <c r="AF1027" s="143"/>
      <c r="AG1027"/>
      <c r="AH1027"/>
    </row>
    <row r="1028" spans="1:34" s="28" customFormat="1" ht="15">
      <c r="A1028"/>
      <c r="B1028" s="140"/>
      <c r="C1028" s="139"/>
      <c r="D1028" s="139"/>
      <c r="E1028"/>
      <c r="F1028"/>
      <c r="G1028"/>
      <c r="H1028"/>
      <c r="I1028"/>
      <c r="J1028"/>
      <c r="K1028"/>
      <c r="L1028"/>
      <c r="M1028"/>
      <c r="N1028"/>
      <c r="O1028"/>
      <c r="P1028"/>
      <c r="Q1028"/>
      <c r="R1028"/>
      <c r="S1028"/>
      <c r="T1028"/>
      <c r="U1028"/>
      <c r="V1028"/>
      <c r="W1028"/>
      <c r="X1028"/>
      <c r="Y1028"/>
      <c r="Z1028"/>
      <c r="AA1028" s="144"/>
      <c r="AB1028"/>
      <c r="AC1028"/>
      <c r="AD1028"/>
      <c r="AE1028"/>
      <c r="AF1028" s="143"/>
      <c r="AG1028"/>
      <c r="AH1028"/>
    </row>
    <row r="1029" spans="1:34" s="28" customFormat="1" ht="15">
      <c r="A1029"/>
      <c r="B1029" s="140"/>
      <c r="C1029" s="139"/>
      <c r="D1029" s="139"/>
      <c r="E1029"/>
      <c r="F1029"/>
      <c r="G1029"/>
      <c r="H1029"/>
      <c r="I1029"/>
      <c r="J1029"/>
      <c r="K1029"/>
      <c r="L1029"/>
      <c r="M1029"/>
      <c r="N1029"/>
      <c r="O1029"/>
      <c r="P1029"/>
      <c r="Q1029"/>
      <c r="R1029"/>
      <c r="S1029"/>
      <c r="T1029"/>
      <c r="U1029"/>
      <c r="V1029"/>
      <c r="W1029"/>
      <c r="X1029"/>
      <c r="Y1029"/>
      <c r="Z1029"/>
      <c r="AA1029" s="144"/>
      <c r="AB1029"/>
      <c r="AC1029"/>
      <c r="AD1029"/>
      <c r="AE1029"/>
      <c r="AF1029" s="143"/>
      <c r="AG1029"/>
      <c r="AH1029"/>
    </row>
    <row r="1030" spans="1:34" s="28" customFormat="1" ht="15">
      <c r="A1030"/>
      <c r="B1030" s="140"/>
      <c r="C1030" s="139"/>
      <c r="D1030" s="139"/>
      <c r="E1030"/>
      <c r="F1030"/>
      <c r="G1030"/>
      <c r="H1030"/>
      <c r="I1030"/>
      <c r="J1030"/>
      <c r="K1030"/>
      <c r="L1030"/>
      <c r="M1030"/>
      <c r="N1030"/>
      <c r="O1030"/>
      <c r="P1030"/>
      <c r="Q1030"/>
      <c r="R1030"/>
      <c r="S1030"/>
      <c r="T1030"/>
      <c r="U1030"/>
      <c r="V1030"/>
      <c r="W1030"/>
      <c r="X1030"/>
      <c r="Y1030"/>
      <c r="Z1030"/>
      <c r="AA1030" s="144"/>
      <c r="AB1030"/>
      <c r="AC1030"/>
      <c r="AD1030"/>
      <c r="AE1030"/>
      <c r="AF1030" s="143"/>
      <c r="AG1030"/>
      <c r="AH1030"/>
    </row>
    <row r="1031" spans="1:34" s="28" customFormat="1" ht="15">
      <c r="A1031"/>
      <c r="B1031" s="140"/>
      <c r="C1031" s="139"/>
      <c r="D1031" s="139"/>
      <c r="E1031"/>
      <c r="F1031"/>
      <c r="G1031"/>
      <c r="H1031"/>
      <c r="I1031"/>
      <c r="J1031"/>
      <c r="K1031"/>
      <c r="L1031"/>
      <c r="M1031"/>
      <c r="N1031"/>
      <c r="O1031"/>
      <c r="P1031"/>
      <c r="Q1031"/>
      <c r="R1031"/>
      <c r="S1031"/>
      <c r="T1031"/>
      <c r="U1031"/>
      <c r="V1031"/>
      <c r="W1031"/>
      <c r="X1031"/>
      <c r="Y1031"/>
      <c r="Z1031"/>
      <c r="AA1031" s="144"/>
      <c r="AB1031"/>
      <c r="AC1031"/>
      <c r="AD1031"/>
      <c r="AE1031"/>
      <c r="AF1031" s="143"/>
      <c r="AG1031"/>
      <c r="AH1031"/>
    </row>
    <row r="1032" spans="1:34" s="28" customFormat="1" ht="15">
      <c r="A1032"/>
      <c r="B1032" s="140"/>
      <c r="C1032" s="139"/>
      <c r="D1032" s="139"/>
      <c r="E1032"/>
      <c r="F1032"/>
      <c r="G1032"/>
      <c r="H1032"/>
      <c r="I1032"/>
      <c r="J1032"/>
      <c r="K1032"/>
      <c r="L1032"/>
      <c r="M1032"/>
      <c r="N1032"/>
      <c r="O1032"/>
      <c r="P1032"/>
      <c r="Q1032"/>
      <c r="R1032"/>
      <c r="S1032"/>
      <c r="T1032"/>
      <c r="U1032"/>
      <c r="V1032"/>
      <c r="W1032"/>
      <c r="X1032"/>
      <c r="Y1032"/>
      <c r="Z1032"/>
      <c r="AA1032" s="144"/>
      <c r="AB1032"/>
      <c r="AC1032"/>
      <c r="AD1032"/>
      <c r="AE1032"/>
      <c r="AF1032" s="143"/>
      <c r="AG1032"/>
      <c r="AH1032"/>
    </row>
    <row r="1033" spans="1:34" s="28" customFormat="1" ht="15">
      <c r="A1033"/>
      <c r="B1033" s="140"/>
      <c r="C1033" s="139"/>
      <c r="D1033" s="139"/>
      <c r="E1033"/>
      <c r="F1033"/>
      <c r="G1033"/>
      <c r="H1033"/>
      <c r="I1033"/>
      <c r="J1033"/>
      <c r="K1033"/>
      <c r="L1033"/>
      <c r="M1033"/>
      <c r="N1033"/>
      <c r="O1033"/>
      <c r="P1033"/>
      <c r="Q1033"/>
      <c r="R1033"/>
      <c r="S1033"/>
      <c r="T1033"/>
      <c r="U1033"/>
      <c r="V1033"/>
      <c r="W1033"/>
      <c r="X1033"/>
      <c r="Y1033"/>
      <c r="Z1033"/>
      <c r="AA1033" s="144"/>
      <c r="AB1033"/>
      <c r="AC1033"/>
      <c r="AD1033"/>
      <c r="AE1033"/>
      <c r="AF1033" s="143"/>
      <c r="AG1033"/>
      <c r="AH1033"/>
    </row>
    <row r="1034" spans="1:34" s="28" customFormat="1" ht="15">
      <c r="A1034"/>
      <c r="B1034" s="140"/>
      <c r="C1034" s="139"/>
      <c r="D1034" s="139"/>
      <c r="E1034"/>
      <c r="F1034"/>
      <c r="G1034"/>
      <c r="H1034"/>
      <c r="I1034"/>
      <c r="J1034"/>
      <c r="K1034"/>
      <c r="L1034"/>
      <c r="M1034"/>
      <c r="N1034"/>
      <c r="O1034"/>
      <c r="P1034"/>
      <c r="Q1034"/>
      <c r="R1034"/>
      <c r="S1034"/>
      <c r="T1034"/>
      <c r="U1034"/>
      <c r="V1034"/>
      <c r="W1034"/>
      <c r="X1034"/>
      <c r="Y1034"/>
      <c r="Z1034"/>
      <c r="AA1034" s="144"/>
      <c r="AB1034"/>
      <c r="AC1034"/>
      <c r="AD1034"/>
      <c r="AE1034"/>
      <c r="AF1034" s="143"/>
      <c r="AG1034"/>
      <c r="AH1034"/>
    </row>
    <row r="1035" spans="1:34" s="28" customFormat="1" ht="15">
      <c r="A1035"/>
      <c r="B1035" s="140"/>
      <c r="C1035" s="139"/>
      <c r="D1035" s="139"/>
      <c r="E1035"/>
      <c r="F1035"/>
      <c r="G1035"/>
      <c r="H1035"/>
      <c r="I1035"/>
      <c r="J1035"/>
      <c r="K1035"/>
      <c r="L1035"/>
      <c r="M1035"/>
      <c r="N1035"/>
      <c r="O1035"/>
      <c r="P1035"/>
      <c r="Q1035"/>
      <c r="R1035"/>
      <c r="S1035"/>
      <c r="T1035"/>
      <c r="U1035"/>
      <c r="V1035"/>
      <c r="W1035"/>
      <c r="X1035"/>
      <c r="Y1035"/>
      <c r="Z1035"/>
      <c r="AA1035" s="144"/>
      <c r="AB1035"/>
      <c r="AC1035"/>
      <c r="AD1035"/>
      <c r="AE1035"/>
      <c r="AF1035" s="143"/>
      <c r="AG1035"/>
      <c r="AH1035"/>
    </row>
    <row r="1036" spans="1:34" s="28" customFormat="1" ht="15">
      <c r="A1036"/>
      <c r="B1036" s="140"/>
      <c r="C1036" s="139"/>
      <c r="D1036" s="139"/>
      <c r="E1036"/>
      <c r="F1036"/>
      <c r="G1036"/>
      <c r="H1036"/>
      <c r="I1036"/>
      <c r="J1036"/>
      <c r="K1036"/>
      <c r="L1036"/>
      <c r="M1036"/>
      <c r="N1036"/>
      <c r="O1036"/>
      <c r="P1036"/>
      <c r="Q1036"/>
      <c r="R1036"/>
      <c r="S1036"/>
      <c r="T1036"/>
      <c r="U1036"/>
      <c r="V1036"/>
      <c r="W1036"/>
      <c r="X1036"/>
      <c r="Y1036"/>
      <c r="Z1036"/>
      <c r="AA1036" s="144"/>
      <c r="AB1036"/>
      <c r="AC1036"/>
      <c r="AD1036"/>
      <c r="AE1036"/>
      <c r="AF1036" s="143"/>
      <c r="AG1036"/>
      <c r="AH1036"/>
    </row>
    <row r="1037" spans="1:34" s="28" customFormat="1" ht="15">
      <c r="A1037"/>
      <c r="B1037" s="140"/>
      <c r="C1037" s="139"/>
      <c r="D1037" s="139"/>
      <c r="E1037"/>
      <c r="F1037"/>
      <c r="G1037"/>
      <c r="H1037"/>
      <c r="I1037"/>
      <c r="J1037"/>
      <c r="K1037"/>
      <c r="L1037"/>
      <c r="M1037"/>
      <c r="N1037"/>
      <c r="O1037"/>
      <c r="P1037"/>
      <c r="Q1037"/>
      <c r="R1037"/>
      <c r="S1037"/>
      <c r="T1037"/>
      <c r="U1037"/>
      <c r="V1037"/>
      <c r="W1037"/>
      <c r="X1037"/>
      <c r="Y1037"/>
      <c r="Z1037"/>
      <c r="AA1037" s="144"/>
      <c r="AB1037"/>
      <c r="AC1037"/>
      <c r="AD1037"/>
      <c r="AE1037"/>
      <c r="AF1037" s="143"/>
      <c r="AG1037"/>
      <c r="AH1037"/>
    </row>
    <row r="1038" spans="1:34" s="28" customFormat="1" ht="15">
      <c r="A1038"/>
      <c r="B1038" s="140"/>
      <c r="C1038" s="139"/>
      <c r="D1038" s="139"/>
      <c r="E1038"/>
      <c r="F1038"/>
      <c r="G1038"/>
      <c r="H1038"/>
      <c r="I1038"/>
      <c r="J1038"/>
      <c r="K1038"/>
      <c r="L1038"/>
      <c r="M1038"/>
      <c r="N1038"/>
      <c r="O1038"/>
      <c r="P1038"/>
      <c r="Q1038"/>
      <c r="R1038"/>
      <c r="S1038"/>
      <c r="T1038"/>
      <c r="U1038"/>
      <c r="V1038"/>
      <c r="W1038"/>
      <c r="X1038"/>
      <c r="Y1038"/>
      <c r="Z1038"/>
      <c r="AA1038" s="144"/>
      <c r="AB1038"/>
      <c r="AC1038"/>
      <c r="AD1038"/>
      <c r="AE1038"/>
      <c r="AF1038" s="143"/>
      <c r="AG1038"/>
      <c r="AH1038"/>
    </row>
    <row r="1039" spans="1:34" s="28" customFormat="1" ht="15">
      <c r="A1039"/>
      <c r="B1039" s="140"/>
      <c r="C1039" s="139"/>
      <c r="D1039" s="139"/>
      <c r="E1039"/>
      <c r="F1039"/>
      <c r="G1039"/>
      <c r="H1039"/>
      <c r="I1039"/>
      <c r="J1039"/>
      <c r="K1039"/>
      <c r="L1039"/>
      <c r="M1039"/>
      <c r="N1039"/>
      <c r="O1039"/>
      <c r="P1039"/>
      <c r="Q1039"/>
      <c r="R1039"/>
      <c r="S1039"/>
      <c r="T1039"/>
      <c r="U1039"/>
      <c r="V1039"/>
      <c r="W1039"/>
      <c r="X1039"/>
      <c r="Y1039"/>
      <c r="Z1039"/>
      <c r="AA1039" s="144"/>
      <c r="AB1039"/>
      <c r="AC1039"/>
      <c r="AD1039"/>
      <c r="AE1039"/>
      <c r="AF1039" s="143"/>
      <c r="AG1039"/>
      <c r="AH1039"/>
    </row>
    <row r="1040" spans="1:34" s="28" customFormat="1" ht="15">
      <c r="A1040"/>
      <c r="B1040" s="140"/>
      <c r="C1040" s="139"/>
      <c r="D1040" s="139"/>
      <c r="E1040"/>
      <c r="F1040"/>
      <c r="G1040"/>
      <c r="H1040"/>
      <c r="I1040"/>
      <c r="J1040"/>
      <c r="K1040"/>
      <c r="L1040"/>
      <c r="M1040"/>
      <c r="N1040"/>
      <c r="O1040"/>
      <c r="P1040"/>
      <c r="Q1040"/>
      <c r="R1040"/>
      <c r="S1040"/>
      <c r="T1040"/>
      <c r="U1040"/>
      <c r="V1040"/>
      <c r="W1040"/>
      <c r="X1040"/>
      <c r="Y1040"/>
      <c r="Z1040"/>
      <c r="AA1040" s="144"/>
      <c r="AB1040"/>
      <c r="AC1040"/>
      <c r="AD1040"/>
      <c r="AE1040"/>
      <c r="AF1040" s="143"/>
      <c r="AG1040"/>
      <c r="AH1040"/>
    </row>
    <row r="1041" spans="1:34" s="28" customFormat="1" ht="15">
      <c r="A1041"/>
      <c r="B1041" s="140"/>
      <c r="C1041" s="139"/>
      <c r="D1041" s="139"/>
      <c r="E1041"/>
      <c r="F1041"/>
      <c r="G1041"/>
      <c r="H1041"/>
      <c r="I1041"/>
      <c r="J1041"/>
      <c r="K1041"/>
      <c r="L1041"/>
      <c r="M1041"/>
      <c r="N1041"/>
      <c r="O1041"/>
      <c r="P1041"/>
      <c r="Q1041"/>
      <c r="R1041"/>
      <c r="S1041"/>
      <c r="T1041"/>
      <c r="U1041"/>
      <c r="V1041"/>
      <c r="W1041"/>
      <c r="X1041"/>
      <c r="Y1041"/>
      <c r="Z1041"/>
      <c r="AA1041" s="144"/>
      <c r="AB1041"/>
      <c r="AC1041"/>
      <c r="AD1041"/>
      <c r="AE1041"/>
      <c r="AF1041" s="143"/>
      <c r="AG1041"/>
      <c r="AH1041"/>
    </row>
    <row r="1042" spans="1:34" s="28" customFormat="1" ht="15">
      <c r="A1042"/>
      <c r="B1042" s="140"/>
      <c r="C1042" s="139"/>
      <c r="D1042" s="139"/>
      <c r="E1042"/>
      <c r="F1042"/>
      <c r="G1042"/>
      <c r="H1042"/>
      <c r="I1042"/>
      <c r="J1042"/>
      <c r="K1042"/>
      <c r="L1042"/>
      <c r="M1042"/>
      <c r="N1042"/>
      <c r="O1042"/>
      <c r="P1042"/>
      <c r="Q1042"/>
      <c r="R1042"/>
      <c r="S1042"/>
      <c r="T1042"/>
      <c r="U1042"/>
      <c r="V1042"/>
      <c r="W1042"/>
      <c r="X1042"/>
      <c r="Y1042"/>
      <c r="Z1042"/>
      <c r="AA1042" s="144"/>
      <c r="AB1042"/>
      <c r="AC1042"/>
      <c r="AD1042"/>
      <c r="AE1042"/>
      <c r="AF1042" s="143"/>
      <c r="AG1042"/>
      <c r="AH1042"/>
    </row>
    <row r="1043" spans="1:34" s="28" customFormat="1" ht="15">
      <c r="A1043"/>
      <c r="B1043" s="140"/>
      <c r="C1043" s="139"/>
      <c r="D1043" s="139"/>
      <c r="E1043"/>
      <c r="F1043"/>
      <c r="G1043"/>
      <c r="H1043"/>
      <c r="I1043"/>
      <c r="J1043"/>
      <c r="K1043"/>
      <c r="L1043"/>
      <c r="M1043"/>
      <c r="N1043"/>
      <c r="O1043"/>
      <c r="P1043"/>
      <c r="Q1043"/>
      <c r="R1043"/>
      <c r="S1043"/>
      <c r="T1043"/>
      <c r="U1043"/>
      <c r="V1043"/>
      <c r="W1043"/>
      <c r="X1043"/>
      <c r="Y1043"/>
      <c r="Z1043"/>
      <c r="AA1043" s="144"/>
      <c r="AB1043"/>
      <c r="AC1043"/>
      <c r="AD1043"/>
      <c r="AE1043"/>
      <c r="AF1043" s="143"/>
      <c r="AG1043"/>
      <c r="AH1043"/>
    </row>
    <row r="1044" spans="1:34" s="28" customFormat="1" ht="15">
      <c r="A1044"/>
      <c r="B1044" s="140"/>
      <c r="C1044" s="139"/>
      <c r="D1044" s="139"/>
      <c r="E1044"/>
      <c r="F1044"/>
      <c r="G1044"/>
      <c r="H1044"/>
      <c r="I1044"/>
      <c r="J1044"/>
      <c r="K1044"/>
      <c r="L1044"/>
      <c r="M1044"/>
      <c r="N1044"/>
      <c r="O1044"/>
      <c r="P1044"/>
      <c r="Q1044"/>
      <c r="R1044"/>
      <c r="S1044"/>
      <c r="T1044"/>
      <c r="U1044"/>
      <c r="V1044"/>
      <c r="W1044"/>
      <c r="X1044"/>
      <c r="Y1044"/>
      <c r="Z1044"/>
      <c r="AA1044" s="144"/>
      <c r="AB1044"/>
      <c r="AC1044"/>
      <c r="AD1044"/>
      <c r="AE1044"/>
      <c r="AF1044" s="143"/>
      <c r="AG1044"/>
      <c r="AH1044"/>
    </row>
    <row r="1045" spans="1:34" s="28" customFormat="1" ht="15">
      <c r="A1045"/>
      <c r="B1045" s="140"/>
      <c r="C1045" s="139"/>
      <c r="D1045" s="139"/>
      <c r="E1045"/>
      <c r="F1045"/>
      <c r="G1045"/>
      <c r="H1045"/>
      <c r="I1045"/>
      <c r="J1045"/>
      <c r="K1045"/>
      <c r="L1045"/>
      <c r="M1045"/>
      <c r="N1045"/>
      <c r="O1045"/>
      <c r="P1045"/>
      <c r="Q1045"/>
      <c r="R1045"/>
      <c r="S1045"/>
      <c r="T1045"/>
      <c r="U1045"/>
      <c r="V1045"/>
      <c r="W1045"/>
      <c r="X1045"/>
      <c r="Y1045"/>
      <c r="Z1045"/>
      <c r="AA1045" s="144"/>
      <c r="AB1045"/>
      <c r="AC1045"/>
      <c r="AD1045"/>
      <c r="AE1045"/>
      <c r="AF1045" s="143"/>
      <c r="AG1045"/>
      <c r="AH1045"/>
    </row>
    <row r="1046" spans="1:34" s="28" customFormat="1" ht="15">
      <c r="A1046"/>
      <c r="B1046" s="140"/>
      <c r="C1046" s="139"/>
      <c r="D1046" s="139"/>
      <c r="E1046"/>
      <c r="F1046"/>
      <c r="G1046"/>
      <c r="H1046"/>
      <c r="I1046"/>
      <c r="J1046"/>
      <c r="K1046"/>
      <c r="L1046"/>
      <c r="M1046"/>
      <c r="N1046"/>
      <c r="O1046"/>
      <c r="P1046"/>
      <c r="Q1046"/>
      <c r="R1046"/>
      <c r="S1046"/>
      <c r="T1046"/>
      <c r="U1046"/>
      <c r="V1046"/>
      <c r="W1046"/>
      <c r="X1046"/>
      <c r="Y1046"/>
      <c r="Z1046"/>
      <c r="AA1046" s="144"/>
      <c r="AB1046"/>
      <c r="AC1046"/>
      <c r="AD1046"/>
      <c r="AE1046"/>
      <c r="AF1046" s="143"/>
      <c r="AG1046"/>
      <c r="AH1046"/>
    </row>
    <row r="1047" spans="1:34" s="28" customFormat="1" ht="15">
      <c r="A1047"/>
      <c r="B1047" s="140"/>
      <c r="C1047" s="139"/>
      <c r="D1047" s="139"/>
      <c r="E1047"/>
      <c r="F1047"/>
      <c r="G1047"/>
      <c r="H1047"/>
      <c r="I1047"/>
      <c r="J1047"/>
      <c r="K1047"/>
      <c r="L1047"/>
      <c r="M1047"/>
      <c r="N1047"/>
      <c r="O1047"/>
      <c r="P1047"/>
      <c r="Q1047"/>
      <c r="R1047"/>
      <c r="S1047"/>
      <c r="T1047"/>
      <c r="U1047"/>
      <c r="V1047"/>
      <c r="W1047"/>
      <c r="X1047"/>
      <c r="Y1047"/>
      <c r="Z1047"/>
      <c r="AA1047" s="144"/>
      <c r="AB1047"/>
      <c r="AC1047"/>
      <c r="AD1047"/>
      <c r="AE1047"/>
      <c r="AF1047" s="143"/>
      <c r="AG1047"/>
      <c r="AH1047"/>
    </row>
    <row r="1048" spans="1:34" s="28" customFormat="1" ht="15">
      <c r="A1048"/>
      <c r="B1048" s="140"/>
      <c r="C1048" s="139"/>
      <c r="D1048" s="139"/>
      <c r="E1048"/>
      <c r="F1048"/>
      <c r="G1048"/>
      <c r="H1048"/>
      <c r="I1048"/>
      <c r="J1048"/>
      <c r="K1048"/>
      <c r="L1048"/>
      <c r="M1048"/>
      <c r="N1048"/>
      <c r="O1048"/>
      <c r="P1048"/>
      <c r="Q1048"/>
      <c r="R1048"/>
      <c r="S1048"/>
      <c r="T1048"/>
      <c r="U1048"/>
      <c r="V1048"/>
      <c r="W1048"/>
      <c r="X1048"/>
      <c r="Y1048"/>
      <c r="Z1048"/>
      <c r="AA1048" s="144"/>
      <c r="AB1048"/>
      <c r="AC1048"/>
      <c r="AD1048"/>
      <c r="AE1048"/>
      <c r="AF1048" s="143"/>
      <c r="AG1048"/>
      <c r="AH1048"/>
    </row>
    <row r="1049" spans="1:34" s="28" customFormat="1" ht="15">
      <c r="A1049"/>
      <c r="B1049" s="140"/>
      <c r="C1049" s="139"/>
      <c r="D1049" s="139"/>
      <c r="E1049"/>
      <c r="F1049"/>
      <c r="G1049"/>
      <c r="H1049"/>
      <c r="I1049"/>
      <c r="J1049"/>
      <c r="K1049"/>
      <c r="L1049"/>
      <c r="M1049"/>
      <c r="N1049"/>
      <c r="O1049"/>
      <c r="P1049"/>
      <c r="Q1049"/>
      <c r="R1049"/>
      <c r="S1049"/>
      <c r="T1049"/>
      <c r="U1049"/>
      <c r="V1049"/>
      <c r="W1049"/>
      <c r="X1049"/>
      <c r="Y1049"/>
      <c r="Z1049"/>
      <c r="AA1049" s="144"/>
      <c r="AB1049"/>
      <c r="AC1049"/>
      <c r="AD1049"/>
      <c r="AE1049"/>
      <c r="AF1049" s="143"/>
      <c r="AG1049"/>
      <c r="AH1049"/>
    </row>
    <row r="1050" spans="1:34" s="28" customFormat="1" ht="15">
      <c r="A1050"/>
      <c r="B1050" s="140"/>
      <c r="C1050" s="139"/>
      <c r="D1050" s="139"/>
      <c r="E1050"/>
      <c r="F1050"/>
      <c r="G1050"/>
      <c r="H1050"/>
      <c r="I1050"/>
      <c r="J1050"/>
      <c r="K1050"/>
      <c r="L1050"/>
      <c r="M1050"/>
      <c r="N1050"/>
      <c r="O1050"/>
      <c r="P1050"/>
      <c r="Q1050"/>
      <c r="R1050"/>
      <c r="S1050"/>
      <c r="T1050"/>
      <c r="U1050"/>
      <c r="V1050"/>
      <c r="W1050"/>
      <c r="X1050"/>
      <c r="Y1050"/>
      <c r="Z1050"/>
      <c r="AA1050" s="144"/>
      <c r="AB1050"/>
      <c r="AC1050"/>
      <c r="AD1050"/>
      <c r="AE1050"/>
      <c r="AF1050" s="143"/>
      <c r="AG1050"/>
      <c r="AH1050"/>
    </row>
    <row r="1051" spans="1:34" s="28" customFormat="1" ht="15">
      <c r="A1051"/>
      <c r="B1051" s="140"/>
      <c r="C1051" s="139"/>
      <c r="D1051" s="139"/>
      <c r="E1051"/>
      <c r="F1051"/>
      <c r="G1051"/>
      <c r="H1051"/>
      <c r="I1051"/>
      <c r="J1051"/>
      <c r="K1051"/>
      <c r="L1051"/>
      <c r="M1051"/>
      <c r="N1051"/>
      <c r="O1051"/>
      <c r="P1051"/>
      <c r="Q1051"/>
      <c r="R1051"/>
      <c r="S1051"/>
      <c r="T1051"/>
      <c r="U1051"/>
      <c r="V1051"/>
      <c r="W1051"/>
      <c r="X1051"/>
      <c r="Y1051"/>
      <c r="Z1051"/>
      <c r="AA1051" s="144"/>
      <c r="AB1051"/>
      <c r="AC1051"/>
      <c r="AD1051"/>
      <c r="AE1051"/>
      <c r="AF1051" s="143"/>
      <c r="AG1051"/>
      <c r="AH1051"/>
    </row>
    <row r="1052" spans="1:34" s="28" customFormat="1" ht="15">
      <c r="A1052"/>
      <c r="B1052" s="140"/>
      <c r="C1052" s="139"/>
      <c r="D1052" s="139"/>
      <c r="E1052"/>
      <c r="F1052"/>
      <c r="G1052"/>
      <c r="H1052"/>
      <c r="I1052"/>
      <c r="J1052"/>
      <c r="K1052"/>
      <c r="L1052"/>
      <c r="M1052"/>
      <c r="N1052"/>
      <c r="O1052"/>
      <c r="P1052"/>
      <c r="Q1052"/>
      <c r="R1052"/>
      <c r="S1052"/>
      <c r="T1052"/>
      <c r="U1052"/>
      <c r="V1052"/>
      <c r="W1052"/>
      <c r="X1052"/>
      <c r="Y1052"/>
      <c r="Z1052"/>
      <c r="AA1052" s="144"/>
      <c r="AB1052"/>
      <c r="AC1052"/>
      <c r="AD1052"/>
      <c r="AE1052"/>
      <c r="AF1052" s="143"/>
      <c r="AG1052"/>
      <c r="AH1052"/>
    </row>
    <row r="1053" spans="1:34" s="28" customFormat="1" ht="15">
      <c r="A1053"/>
      <c r="B1053" s="140"/>
      <c r="C1053" s="139"/>
      <c r="D1053" s="139"/>
      <c r="E1053"/>
      <c r="F1053"/>
      <c r="G1053"/>
      <c r="H1053"/>
      <c r="I1053"/>
      <c r="J1053"/>
      <c r="K1053"/>
      <c r="L1053"/>
      <c r="M1053"/>
      <c r="N1053"/>
      <c r="O1053"/>
      <c r="P1053"/>
      <c r="Q1053"/>
      <c r="R1053"/>
      <c r="S1053"/>
      <c r="T1053"/>
      <c r="U1053"/>
      <c r="V1053"/>
      <c r="W1053"/>
      <c r="X1053"/>
      <c r="Y1053"/>
      <c r="Z1053"/>
      <c r="AA1053" s="144"/>
      <c r="AB1053"/>
      <c r="AC1053"/>
      <c r="AD1053"/>
      <c r="AE1053"/>
      <c r="AF1053" s="143"/>
      <c r="AG1053"/>
      <c r="AH1053"/>
    </row>
    <row r="1054" spans="1:34" s="28" customFormat="1" ht="15">
      <c r="A1054"/>
      <c r="B1054" s="140"/>
      <c r="C1054" s="139"/>
      <c r="D1054" s="139"/>
      <c r="E1054"/>
      <c r="F1054"/>
      <c r="G1054"/>
      <c r="H1054"/>
      <c r="I1054"/>
      <c r="J1054"/>
      <c r="K1054"/>
      <c r="L1054"/>
      <c r="M1054"/>
      <c r="N1054"/>
      <c r="O1054"/>
      <c r="P1054"/>
      <c r="Q1054"/>
      <c r="R1054"/>
      <c r="S1054"/>
      <c r="T1054"/>
      <c r="U1054"/>
      <c r="V1054"/>
      <c r="W1054"/>
      <c r="X1054"/>
      <c r="Y1054"/>
      <c r="Z1054"/>
      <c r="AA1054" s="144"/>
      <c r="AB1054"/>
      <c r="AC1054"/>
      <c r="AD1054"/>
      <c r="AE1054"/>
      <c r="AF1054" s="143"/>
      <c r="AG1054"/>
      <c r="AH1054"/>
    </row>
    <row r="1055" spans="1:34" s="28" customFormat="1" ht="15">
      <c r="A1055"/>
      <c r="B1055" s="140"/>
      <c r="C1055" s="139"/>
      <c r="D1055" s="139"/>
      <c r="E1055"/>
      <c r="F1055"/>
      <c r="G1055"/>
      <c r="H1055"/>
      <c r="I1055"/>
      <c r="J1055"/>
      <c r="K1055"/>
      <c r="L1055"/>
      <c r="M1055"/>
      <c r="N1055"/>
      <c r="O1055"/>
      <c r="P1055"/>
      <c r="Q1055"/>
      <c r="R1055"/>
      <c r="S1055"/>
      <c r="T1055"/>
      <c r="U1055"/>
      <c r="V1055"/>
      <c r="W1055"/>
      <c r="X1055"/>
      <c r="Y1055"/>
      <c r="Z1055"/>
      <c r="AA1055" s="144"/>
      <c r="AB1055"/>
      <c r="AC1055"/>
      <c r="AD1055"/>
      <c r="AE1055"/>
      <c r="AF1055" s="143"/>
      <c r="AG1055"/>
      <c r="AH1055"/>
    </row>
    <row r="1056" spans="1:34" s="28" customFormat="1" ht="15">
      <c r="A1056"/>
      <c r="B1056" s="140"/>
      <c r="C1056" s="139"/>
      <c r="D1056" s="139"/>
      <c r="E1056"/>
      <c r="F1056"/>
      <c r="G1056"/>
      <c r="H1056"/>
      <c r="I1056"/>
      <c r="J1056"/>
      <c r="K1056"/>
      <c r="L1056"/>
      <c r="M1056"/>
      <c r="N1056"/>
      <c r="O1056"/>
      <c r="P1056"/>
      <c r="Q1056"/>
      <c r="R1056"/>
      <c r="S1056"/>
      <c r="T1056"/>
      <c r="U1056"/>
      <c r="V1056"/>
      <c r="W1056"/>
      <c r="X1056"/>
      <c r="Y1056"/>
      <c r="Z1056"/>
      <c r="AA1056" s="144"/>
      <c r="AB1056"/>
      <c r="AC1056"/>
      <c r="AD1056"/>
      <c r="AE1056"/>
      <c r="AF1056" s="143"/>
      <c r="AG1056"/>
      <c r="AH1056"/>
    </row>
    <row r="1057" spans="1:34" s="28" customFormat="1" ht="15">
      <c r="A1057"/>
      <c r="B1057" s="140"/>
      <c r="C1057" s="139"/>
      <c r="D1057" s="139"/>
      <c r="E1057"/>
      <c r="F1057"/>
      <c r="G1057"/>
      <c r="H1057"/>
      <c r="I1057"/>
      <c r="J1057"/>
      <c r="K1057"/>
      <c r="L1057"/>
      <c r="M1057"/>
      <c r="N1057"/>
      <c r="O1057"/>
      <c r="P1057"/>
      <c r="Q1057"/>
      <c r="R1057"/>
      <c r="S1057"/>
      <c r="T1057"/>
      <c r="U1057"/>
      <c r="V1057"/>
      <c r="W1057"/>
      <c r="X1057"/>
      <c r="Y1057"/>
      <c r="Z1057"/>
      <c r="AA1057" s="144"/>
      <c r="AB1057"/>
      <c r="AC1057"/>
      <c r="AD1057"/>
      <c r="AE1057"/>
      <c r="AF1057" s="143"/>
      <c r="AG1057"/>
      <c r="AH1057"/>
    </row>
    <row r="1058" spans="1:34" s="28" customFormat="1" ht="15">
      <c r="A1058"/>
      <c r="B1058" s="140"/>
      <c r="C1058" s="139"/>
      <c r="D1058" s="139"/>
      <c r="E1058"/>
      <c r="F1058"/>
      <c r="G1058"/>
      <c r="H1058"/>
      <c r="I1058"/>
      <c r="J1058"/>
      <c r="K1058"/>
      <c r="L1058"/>
      <c r="M1058"/>
      <c r="N1058"/>
      <c r="O1058"/>
      <c r="P1058"/>
      <c r="Q1058"/>
      <c r="R1058"/>
      <c r="S1058"/>
      <c r="T1058"/>
      <c r="U1058"/>
      <c r="V1058"/>
      <c r="W1058"/>
      <c r="X1058"/>
      <c r="Y1058"/>
      <c r="Z1058"/>
      <c r="AA1058" s="144"/>
      <c r="AB1058"/>
      <c r="AC1058"/>
      <c r="AD1058"/>
      <c r="AE1058"/>
      <c r="AF1058" s="143"/>
      <c r="AG1058"/>
      <c r="AH1058"/>
    </row>
    <row r="1059" spans="1:34" s="28" customFormat="1" ht="15">
      <c r="A1059"/>
      <c r="B1059" s="140"/>
      <c r="C1059" s="139"/>
      <c r="D1059" s="139"/>
      <c r="E1059"/>
      <c r="F1059"/>
      <c r="G1059"/>
      <c r="H1059"/>
      <c r="I1059"/>
      <c r="J1059"/>
      <c r="K1059"/>
      <c r="L1059"/>
      <c r="M1059"/>
      <c r="N1059"/>
      <c r="O1059"/>
      <c r="P1059"/>
      <c r="Q1059"/>
      <c r="R1059"/>
      <c r="S1059"/>
      <c r="T1059"/>
      <c r="U1059"/>
      <c r="V1059"/>
      <c r="W1059"/>
      <c r="X1059"/>
      <c r="Y1059"/>
      <c r="Z1059"/>
      <c r="AA1059" s="144"/>
      <c r="AB1059"/>
      <c r="AC1059"/>
      <c r="AD1059"/>
      <c r="AE1059"/>
      <c r="AF1059" s="143"/>
      <c r="AG1059"/>
      <c r="AH1059"/>
    </row>
    <row r="1060" spans="1:34" s="28" customFormat="1" ht="15">
      <c r="A1060"/>
      <c r="B1060" s="140"/>
      <c r="C1060" s="139"/>
      <c r="D1060" s="139"/>
      <c r="E1060"/>
      <c r="F1060"/>
      <c r="G1060"/>
      <c r="H1060"/>
      <c r="I1060"/>
      <c r="J1060"/>
      <c r="K1060"/>
      <c r="L1060"/>
      <c r="M1060"/>
      <c r="N1060"/>
      <c r="O1060"/>
      <c r="P1060"/>
      <c r="Q1060"/>
      <c r="R1060"/>
      <c r="S1060"/>
      <c r="T1060"/>
      <c r="U1060"/>
      <c r="V1060"/>
      <c r="W1060"/>
      <c r="X1060"/>
      <c r="Y1060"/>
      <c r="Z1060"/>
      <c r="AA1060" s="144"/>
      <c r="AB1060"/>
      <c r="AC1060"/>
      <c r="AD1060"/>
      <c r="AE1060"/>
      <c r="AF1060" s="143"/>
      <c r="AG1060"/>
      <c r="AH1060"/>
    </row>
    <row r="1061" spans="1:34" s="28" customFormat="1" ht="15">
      <c r="A1061"/>
      <c r="B1061" s="140"/>
      <c r="C1061" s="139"/>
      <c r="D1061" s="139"/>
      <c r="E1061"/>
      <c r="F1061"/>
      <c r="G1061"/>
      <c r="H1061"/>
      <c r="I1061"/>
      <c r="J1061"/>
      <c r="K1061"/>
      <c r="L1061"/>
      <c r="M1061"/>
      <c r="N1061"/>
      <c r="O1061"/>
      <c r="P1061"/>
      <c r="Q1061"/>
      <c r="R1061"/>
      <c r="S1061"/>
      <c r="T1061"/>
      <c r="U1061"/>
      <c r="V1061"/>
      <c r="W1061"/>
      <c r="X1061"/>
      <c r="Y1061"/>
      <c r="Z1061"/>
      <c r="AA1061" s="144"/>
      <c r="AB1061"/>
      <c r="AC1061"/>
      <c r="AD1061"/>
      <c r="AE1061"/>
      <c r="AF1061" s="143"/>
      <c r="AG1061"/>
      <c r="AH1061"/>
    </row>
    <row r="1062" spans="1:34" s="28" customFormat="1" ht="15">
      <c r="A1062"/>
      <c r="B1062" s="140"/>
      <c r="C1062" s="139"/>
      <c r="D1062" s="139"/>
      <c r="E1062"/>
      <c r="F1062"/>
      <c r="G1062"/>
      <c r="H1062"/>
      <c r="I1062"/>
      <c r="J1062"/>
      <c r="K1062"/>
      <c r="L1062"/>
      <c r="M1062"/>
      <c r="N1062"/>
      <c r="O1062"/>
      <c r="P1062"/>
      <c r="Q1062"/>
      <c r="R1062"/>
      <c r="S1062"/>
      <c r="T1062"/>
      <c r="U1062"/>
      <c r="V1062"/>
      <c r="W1062"/>
      <c r="X1062"/>
      <c r="Y1062"/>
      <c r="Z1062"/>
      <c r="AA1062" s="144"/>
      <c r="AB1062"/>
      <c r="AC1062"/>
      <c r="AD1062"/>
      <c r="AE1062"/>
      <c r="AF1062" s="143"/>
      <c r="AG1062"/>
      <c r="AH1062"/>
    </row>
    <row r="1063" spans="1:34" s="28" customFormat="1" ht="15">
      <c r="A1063"/>
      <c r="B1063" s="140"/>
      <c r="C1063" s="139"/>
      <c r="D1063" s="139"/>
      <c r="E1063"/>
      <c r="F1063"/>
      <c r="G1063"/>
      <c r="H1063"/>
      <c r="I1063"/>
      <c r="J1063"/>
      <c r="K1063"/>
      <c r="L1063"/>
      <c r="M1063"/>
      <c r="N1063"/>
      <c r="O1063"/>
      <c r="P1063"/>
      <c r="Q1063"/>
      <c r="R1063"/>
      <c r="S1063"/>
      <c r="T1063"/>
      <c r="U1063"/>
      <c r="V1063"/>
      <c r="W1063"/>
      <c r="X1063"/>
      <c r="Y1063"/>
      <c r="Z1063"/>
      <c r="AA1063" s="144"/>
      <c r="AB1063"/>
      <c r="AC1063"/>
      <c r="AD1063"/>
      <c r="AE1063"/>
      <c r="AF1063" s="143"/>
      <c r="AG1063"/>
      <c r="AH1063"/>
    </row>
    <row r="1064" spans="1:34" s="28" customFormat="1" ht="15">
      <c r="A1064"/>
      <c r="B1064" s="140"/>
      <c r="C1064" s="139"/>
      <c r="D1064" s="139"/>
      <c r="E1064"/>
      <c r="F1064"/>
      <c r="G1064"/>
      <c r="H1064"/>
      <c r="I1064"/>
      <c r="J1064"/>
      <c r="K1064"/>
      <c r="L1064"/>
      <c r="M1064"/>
      <c r="N1064"/>
      <c r="O1064"/>
      <c r="P1064"/>
      <c r="Q1064"/>
      <c r="R1064"/>
      <c r="S1064"/>
      <c r="T1064"/>
      <c r="U1064"/>
      <c r="V1064"/>
      <c r="W1064"/>
      <c r="X1064"/>
      <c r="Y1064"/>
      <c r="Z1064"/>
      <c r="AA1064" s="144"/>
      <c r="AB1064"/>
      <c r="AC1064"/>
      <c r="AD1064"/>
      <c r="AE1064"/>
      <c r="AF1064" s="143"/>
      <c r="AG1064"/>
      <c r="AH1064"/>
    </row>
    <row r="1065" spans="1:34" s="28" customFormat="1" ht="15">
      <c r="A1065"/>
      <c r="B1065" s="140"/>
      <c r="C1065" s="139"/>
      <c r="D1065" s="139"/>
      <c r="E1065"/>
      <c r="F1065"/>
      <c r="G1065"/>
      <c r="H1065"/>
      <c r="I1065"/>
      <c r="J1065"/>
      <c r="K1065"/>
      <c r="L1065"/>
      <c r="M1065"/>
      <c r="N1065"/>
      <c r="O1065"/>
      <c r="P1065"/>
      <c r="Q1065"/>
      <c r="R1065"/>
      <c r="S1065"/>
      <c r="T1065"/>
      <c r="U1065"/>
      <c r="V1065"/>
      <c r="W1065"/>
      <c r="X1065"/>
      <c r="Y1065"/>
      <c r="Z1065"/>
      <c r="AA1065" s="144"/>
      <c r="AB1065"/>
      <c r="AC1065"/>
      <c r="AD1065"/>
      <c r="AE1065"/>
      <c r="AF1065" s="143"/>
      <c r="AG1065"/>
      <c r="AH1065"/>
    </row>
    <row r="1066" spans="1:34" s="28" customFormat="1" ht="15">
      <c r="A1066"/>
      <c r="B1066" s="140"/>
      <c r="C1066" s="139"/>
      <c r="D1066" s="139"/>
      <c r="E1066"/>
      <c r="F1066"/>
      <c r="G1066"/>
      <c r="H1066"/>
      <c r="I1066"/>
      <c r="J1066"/>
      <c r="K1066"/>
      <c r="L1066"/>
      <c r="M1066"/>
      <c r="N1066"/>
      <c r="O1066"/>
      <c r="P1066"/>
      <c r="Q1066"/>
      <c r="R1066"/>
      <c r="S1066"/>
      <c r="T1066"/>
      <c r="U1066"/>
      <c r="V1066"/>
      <c r="W1066"/>
      <c r="X1066"/>
      <c r="Y1066"/>
      <c r="Z1066"/>
      <c r="AA1066" s="144"/>
      <c r="AB1066"/>
      <c r="AC1066"/>
      <c r="AD1066"/>
      <c r="AE1066"/>
      <c r="AF1066" s="143"/>
      <c r="AG1066"/>
      <c r="AH1066"/>
    </row>
    <row r="1067" spans="1:34" s="28" customFormat="1" ht="15">
      <c r="A1067"/>
      <c r="B1067" s="140"/>
      <c r="C1067" s="139"/>
      <c r="D1067" s="139"/>
      <c r="E1067"/>
      <c r="F1067"/>
      <c r="G1067"/>
      <c r="H1067"/>
      <c r="I1067"/>
      <c r="J1067"/>
      <c r="K1067"/>
      <c r="L1067"/>
      <c r="M1067"/>
      <c r="N1067"/>
      <c r="O1067"/>
      <c r="P1067"/>
      <c r="Q1067"/>
      <c r="R1067"/>
      <c r="S1067"/>
      <c r="T1067"/>
      <c r="U1067"/>
      <c r="V1067"/>
      <c r="W1067"/>
      <c r="X1067"/>
      <c r="Y1067"/>
      <c r="Z1067"/>
      <c r="AA1067" s="144"/>
      <c r="AB1067"/>
      <c r="AC1067"/>
      <c r="AD1067"/>
      <c r="AE1067"/>
      <c r="AF1067" s="143"/>
      <c r="AG1067"/>
      <c r="AH1067"/>
    </row>
    <row r="1068" spans="1:34" s="28" customFormat="1" ht="15">
      <c r="A1068"/>
      <c r="B1068" s="140"/>
      <c r="C1068" s="139"/>
      <c r="D1068" s="139"/>
      <c r="E1068"/>
      <c r="F1068"/>
      <c r="G1068"/>
      <c r="H1068"/>
      <c r="I1068"/>
      <c r="J1068"/>
      <c r="K1068"/>
      <c r="L1068"/>
      <c r="M1068"/>
      <c r="N1068"/>
      <c r="O1068"/>
      <c r="P1068"/>
      <c r="Q1068"/>
      <c r="R1068"/>
      <c r="S1068"/>
      <c r="T1068"/>
      <c r="U1068"/>
      <c r="V1068"/>
      <c r="W1068"/>
      <c r="X1068"/>
      <c r="Y1068"/>
      <c r="Z1068"/>
      <c r="AA1068" s="144"/>
      <c r="AB1068"/>
      <c r="AC1068"/>
      <c r="AD1068"/>
      <c r="AE1068"/>
      <c r="AF1068" s="143"/>
      <c r="AG1068"/>
      <c r="AH1068"/>
    </row>
    <row r="1069" spans="1:34" s="28" customFormat="1" ht="15">
      <c r="A1069"/>
      <c r="B1069" s="140"/>
      <c r="C1069" s="139"/>
      <c r="D1069" s="139"/>
      <c r="E1069"/>
      <c r="F1069"/>
      <c r="G1069"/>
      <c r="H1069"/>
      <c r="I1069"/>
      <c r="J1069"/>
      <c r="K1069"/>
      <c r="L1069"/>
      <c r="M1069"/>
      <c r="N1069"/>
      <c r="O1069"/>
      <c r="P1069"/>
      <c r="Q1069"/>
      <c r="R1069"/>
      <c r="S1069"/>
      <c r="T1069"/>
      <c r="U1069"/>
      <c r="V1069"/>
      <c r="W1069"/>
      <c r="X1069"/>
      <c r="Y1069"/>
      <c r="Z1069"/>
      <c r="AA1069" s="144"/>
      <c r="AB1069"/>
      <c r="AC1069"/>
      <c r="AD1069"/>
      <c r="AE1069"/>
      <c r="AF1069" s="143"/>
      <c r="AG1069"/>
      <c r="AH1069"/>
    </row>
    <row r="1070" spans="1:34" s="28" customFormat="1" ht="15">
      <c r="A1070"/>
      <c r="B1070" s="140"/>
      <c r="C1070" s="139"/>
      <c r="D1070" s="139"/>
      <c r="E1070"/>
      <c r="F1070"/>
      <c r="G1070"/>
      <c r="H1070"/>
      <c r="I1070"/>
      <c r="J1070"/>
      <c r="K1070"/>
      <c r="L1070"/>
      <c r="M1070"/>
      <c r="N1070"/>
      <c r="O1070"/>
      <c r="P1070"/>
      <c r="Q1070"/>
      <c r="R1070"/>
      <c r="S1070"/>
      <c r="T1070"/>
      <c r="U1070"/>
      <c r="V1070"/>
      <c r="W1070"/>
      <c r="X1070"/>
      <c r="Y1070"/>
      <c r="Z1070"/>
      <c r="AA1070" s="144"/>
      <c r="AB1070"/>
      <c r="AC1070"/>
      <c r="AD1070"/>
      <c r="AE1070"/>
      <c r="AF1070" s="143"/>
      <c r="AG1070"/>
      <c r="AH1070"/>
    </row>
    <row r="1071" spans="1:34" s="28" customFormat="1" ht="15">
      <c r="A1071"/>
      <c r="B1071" s="140"/>
      <c r="C1071" s="139"/>
      <c r="D1071" s="139"/>
      <c r="E1071"/>
      <c r="F1071"/>
      <c r="G1071"/>
      <c r="H1071"/>
      <c r="I1071"/>
      <c r="J1071"/>
      <c r="K1071"/>
      <c r="L1071"/>
      <c r="M1071"/>
      <c r="N1071"/>
      <c r="O1071"/>
      <c r="P1071"/>
      <c r="Q1071"/>
      <c r="R1071"/>
      <c r="S1071"/>
      <c r="T1071"/>
      <c r="U1071"/>
      <c r="V1071"/>
      <c r="W1071"/>
      <c r="X1071"/>
      <c r="Y1071"/>
      <c r="Z1071"/>
      <c r="AA1071" s="144"/>
      <c r="AB1071"/>
      <c r="AC1071"/>
      <c r="AD1071"/>
      <c r="AE1071"/>
      <c r="AF1071" s="143"/>
      <c r="AG1071"/>
      <c r="AH1071"/>
    </row>
    <row r="1072" spans="1:34" s="28" customFormat="1" ht="15">
      <c r="A1072"/>
      <c r="B1072" s="140"/>
      <c r="C1072" s="139"/>
      <c r="D1072" s="139"/>
      <c r="E1072"/>
      <c r="F1072"/>
      <c r="G1072"/>
      <c r="H1072"/>
      <c r="I1072"/>
      <c r="J1072"/>
      <c r="K1072"/>
      <c r="L1072"/>
      <c r="M1072"/>
      <c r="N1072"/>
      <c r="O1072"/>
      <c r="P1072"/>
      <c r="Q1072"/>
      <c r="R1072"/>
      <c r="S1072"/>
      <c r="T1072"/>
      <c r="U1072"/>
      <c r="V1072"/>
      <c r="W1072"/>
      <c r="X1072"/>
      <c r="Y1072"/>
      <c r="Z1072"/>
      <c r="AA1072" s="144"/>
      <c r="AB1072"/>
      <c r="AC1072"/>
      <c r="AD1072"/>
      <c r="AE1072"/>
      <c r="AF1072" s="143"/>
      <c r="AG1072"/>
      <c r="AH1072"/>
    </row>
    <row r="1073" spans="1:34" s="28" customFormat="1" ht="15">
      <c r="A1073"/>
      <c r="B1073" s="140"/>
      <c r="C1073" s="139"/>
      <c r="D1073" s="139"/>
      <c r="E1073"/>
      <c r="F1073"/>
      <c r="G1073"/>
      <c r="H1073"/>
      <c r="I1073"/>
      <c r="J1073"/>
      <c r="K1073"/>
      <c r="L1073"/>
      <c r="M1073"/>
      <c r="N1073"/>
      <c r="O1073"/>
      <c r="P1073"/>
      <c r="Q1073"/>
      <c r="R1073"/>
      <c r="S1073"/>
      <c r="T1073"/>
      <c r="U1073"/>
      <c r="V1073"/>
      <c r="W1073"/>
      <c r="X1073"/>
      <c r="Y1073"/>
      <c r="Z1073"/>
      <c r="AA1073" s="144"/>
      <c r="AB1073"/>
      <c r="AC1073"/>
      <c r="AD1073"/>
      <c r="AE1073"/>
      <c r="AF1073" s="143"/>
      <c r="AG1073"/>
      <c r="AH1073"/>
    </row>
    <row r="1074" spans="1:34" s="28" customFormat="1" ht="15">
      <c r="A1074"/>
      <c r="B1074" s="140"/>
      <c r="C1074" s="139"/>
      <c r="D1074" s="139"/>
      <c r="E1074"/>
      <c r="F1074"/>
      <c r="G1074"/>
      <c r="H1074"/>
      <c r="I1074"/>
      <c r="J1074"/>
      <c r="K1074"/>
      <c r="L1074"/>
      <c r="M1074"/>
      <c r="N1074"/>
      <c r="O1074"/>
      <c r="P1074"/>
      <c r="Q1074"/>
      <c r="R1074"/>
      <c r="S1074"/>
      <c r="T1074"/>
      <c r="U1074"/>
      <c r="V1074"/>
      <c r="W1074"/>
      <c r="X1074"/>
      <c r="Y1074"/>
      <c r="Z1074"/>
      <c r="AA1074" s="144"/>
      <c r="AB1074"/>
      <c r="AC1074"/>
      <c r="AD1074"/>
      <c r="AE1074"/>
      <c r="AF1074" s="143"/>
      <c r="AG1074"/>
      <c r="AH1074"/>
    </row>
    <row r="1075" spans="1:34" s="28" customFormat="1" ht="15">
      <c r="A1075"/>
      <c r="B1075" s="140"/>
      <c r="C1075" s="139"/>
      <c r="D1075" s="139"/>
      <c r="E1075"/>
      <c r="F1075"/>
      <c r="G1075"/>
      <c r="H1075"/>
      <c r="I1075"/>
      <c r="J1075"/>
      <c r="K1075"/>
      <c r="L1075"/>
      <c r="M1075"/>
      <c r="N1075"/>
      <c r="O1075"/>
      <c r="P1075"/>
      <c r="Q1075"/>
      <c r="R1075"/>
      <c r="S1075"/>
      <c r="T1075"/>
      <c r="U1075"/>
      <c r="V1075"/>
      <c r="W1075"/>
      <c r="X1075"/>
      <c r="Y1075"/>
      <c r="Z1075"/>
      <c r="AA1075" s="144"/>
      <c r="AB1075"/>
      <c r="AC1075"/>
      <c r="AD1075"/>
      <c r="AE1075"/>
      <c r="AF1075" s="143"/>
      <c r="AG1075"/>
      <c r="AH1075"/>
    </row>
    <row r="1076" spans="1:34" s="28" customFormat="1" ht="15">
      <c r="A1076"/>
      <c r="B1076" s="140"/>
      <c r="C1076" s="139"/>
      <c r="D1076" s="139"/>
      <c r="E1076"/>
      <c r="F1076"/>
      <c r="G1076"/>
      <c r="H1076"/>
      <c r="I1076"/>
      <c r="J1076"/>
      <c r="K1076"/>
      <c r="L1076"/>
      <c r="M1076"/>
      <c r="N1076"/>
      <c r="O1076"/>
      <c r="P1076"/>
      <c r="Q1076"/>
      <c r="R1076"/>
      <c r="S1076"/>
      <c r="T1076"/>
      <c r="U1076"/>
      <c r="V1076"/>
      <c r="W1076"/>
      <c r="X1076"/>
      <c r="Y1076"/>
      <c r="Z1076"/>
      <c r="AA1076" s="144"/>
      <c r="AB1076"/>
      <c r="AC1076"/>
      <c r="AD1076"/>
      <c r="AE1076"/>
      <c r="AF1076" s="143"/>
      <c r="AG1076"/>
      <c r="AH1076"/>
    </row>
    <row r="1077" spans="1:34" s="28" customFormat="1" ht="15">
      <c r="A1077"/>
      <c r="B1077" s="140"/>
      <c r="C1077" s="139"/>
      <c r="D1077" s="139"/>
      <c r="E1077"/>
      <c r="F1077"/>
      <c r="G1077"/>
      <c r="H1077"/>
      <c r="I1077"/>
      <c r="J1077"/>
      <c r="K1077"/>
      <c r="L1077"/>
      <c r="M1077"/>
      <c r="N1077"/>
      <c r="O1077"/>
      <c r="P1077"/>
      <c r="Q1077"/>
      <c r="R1077"/>
      <c r="S1077"/>
      <c r="T1077"/>
      <c r="U1077"/>
      <c r="V1077"/>
      <c r="W1077"/>
      <c r="X1077"/>
      <c r="Y1077"/>
      <c r="Z1077"/>
      <c r="AA1077" s="144"/>
      <c r="AB1077"/>
      <c r="AC1077"/>
      <c r="AD1077"/>
      <c r="AE1077"/>
      <c r="AF1077" s="143"/>
      <c r="AG1077"/>
      <c r="AH1077"/>
    </row>
    <row r="1078" spans="1:34" s="28" customFormat="1" ht="15">
      <c r="A1078"/>
      <c r="B1078" s="140"/>
      <c r="C1078" s="139"/>
      <c r="D1078" s="139"/>
      <c r="E1078"/>
      <c r="F1078"/>
      <c r="G1078"/>
      <c r="H1078"/>
      <c r="I1078"/>
      <c r="J1078"/>
      <c r="K1078"/>
      <c r="L1078"/>
      <c r="M1078"/>
      <c r="N1078"/>
      <c r="O1078"/>
      <c r="P1078"/>
      <c r="Q1078"/>
      <c r="R1078"/>
      <c r="S1078"/>
      <c r="T1078"/>
      <c r="U1078"/>
      <c r="V1078"/>
      <c r="W1078"/>
      <c r="X1078"/>
      <c r="Y1078"/>
      <c r="Z1078"/>
      <c r="AA1078" s="144"/>
      <c r="AB1078"/>
      <c r="AC1078"/>
      <c r="AD1078"/>
      <c r="AE1078"/>
      <c r="AF1078" s="143"/>
      <c r="AG1078"/>
      <c r="AH1078"/>
    </row>
    <row r="1079" spans="1:34" s="28" customFormat="1" ht="15">
      <c r="A1079"/>
      <c r="B1079" s="140"/>
      <c r="C1079" s="139"/>
      <c r="D1079" s="139"/>
      <c r="E1079"/>
      <c r="F1079"/>
      <c r="G1079"/>
      <c r="H1079"/>
      <c r="I1079"/>
      <c r="J1079"/>
      <c r="K1079"/>
      <c r="L1079"/>
      <c r="M1079"/>
      <c r="N1079"/>
      <c r="O1079"/>
      <c r="P1079"/>
      <c r="Q1079"/>
      <c r="R1079"/>
      <c r="S1079"/>
      <c r="T1079"/>
      <c r="U1079"/>
      <c r="V1079"/>
      <c r="W1079"/>
      <c r="X1079"/>
      <c r="Y1079"/>
      <c r="Z1079"/>
      <c r="AA1079" s="144"/>
      <c r="AB1079"/>
      <c r="AC1079"/>
      <c r="AD1079"/>
      <c r="AE1079"/>
      <c r="AF1079" s="143"/>
      <c r="AG1079"/>
      <c r="AH1079"/>
    </row>
    <row r="1080" spans="1:34" s="28" customFormat="1" ht="15">
      <c r="A1080"/>
      <c r="B1080" s="140"/>
      <c r="C1080" s="139"/>
      <c r="D1080" s="139"/>
      <c r="E1080"/>
      <c r="F1080"/>
      <c r="G1080"/>
      <c r="H1080"/>
      <c r="I1080"/>
      <c r="J1080"/>
      <c r="K1080"/>
      <c r="L1080"/>
      <c r="M1080"/>
      <c r="N1080"/>
      <c r="O1080"/>
      <c r="P1080"/>
      <c r="Q1080"/>
      <c r="R1080"/>
      <c r="S1080"/>
      <c r="T1080"/>
      <c r="U1080"/>
      <c r="V1080"/>
      <c r="W1080"/>
      <c r="X1080"/>
      <c r="Y1080"/>
      <c r="Z1080"/>
      <c r="AA1080" s="144"/>
      <c r="AB1080"/>
      <c r="AC1080"/>
      <c r="AD1080"/>
      <c r="AE1080"/>
      <c r="AF1080" s="143"/>
      <c r="AG1080"/>
      <c r="AH1080"/>
    </row>
    <row r="1081" spans="1:34" s="28" customFormat="1" ht="15">
      <c r="A1081"/>
      <c r="B1081" s="140"/>
      <c r="C1081" s="139"/>
      <c r="D1081" s="139"/>
      <c r="E1081"/>
      <c r="F1081"/>
      <c r="G1081"/>
      <c r="H1081"/>
      <c r="I1081"/>
      <c r="J1081"/>
      <c r="K1081"/>
      <c r="L1081"/>
      <c r="M1081"/>
      <c r="N1081"/>
      <c r="O1081"/>
      <c r="P1081"/>
      <c r="Q1081"/>
      <c r="R1081"/>
      <c r="S1081"/>
      <c r="T1081"/>
      <c r="U1081"/>
      <c r="V1081"/>
      <c r="W1081"/>
      <c r="X1081"/>
      <c r="Y1081"/>
      <c r="Z1081"/>
      <c r="AA1081" s="144"/>
      <c r="AB1081"/>
      <c r="AC1081"/>
      <c r="AD1081"/>
      <c r="AE1081"/>
      <c r="AF1081" s="143"/>
      <c r="AG1081"/>
      <c r="AH1081"/>
    </row>
    <row r="1082" spans="1:34" s="28" customFormat="1" ht="15">
      <c r="A1082"/>
      <c r="B1082" s="140"/>
      <c r="C1082" s="139"/>
      <c r="D1082" s="139"/>
      <c r="E1082"/>
      <c r="F1082"/>
      <c r="G1082"/>
      <c r="H1082"/>
      <c r="I1082"/>
      <c r="J1082"/>
      <c r="K1082"/>
      <c r="L1082"/>
      <c r="M1082"/>
      <c r="N1082"/>
      <c r="O1082"/>
      <c r="P1082"/>
      <c r="Q1082"/>
      <c r="R1082"/>
      <c r="S1082"/>
      <c r="T1082"/>
      <c r="U1082"/>
      <c r="V1082"/>
      <c r="W1082"/>
      <c r="X1082"/>
      <c r="Y1082"/>
      <c r="Z1082"/>
      <c r="AA1082" s="144"/>
      <c r="AB1082"/>
      <c r="AC1082"/>
      <c r="AD1082"/>
      <c r="AE1082"/>
      <c r="AF1082" s="143"/>
      <c r="AG1082"/>
      <c r="AH1082"/>
    </row>
    <row r="1083" spans="1:34" s="28" customFormat="1" ht="15">
      <c r="A1083"/>
      <c r="B1083" s="140"/>
      <c r="C1083" s="139"/>
      <c r="D1083" s="139"/>
      <c r="E1083"/>
      <c r="F1083"/>
      <c r="G1083"/>
      <c r="H1083"/>
      <c r="I1083"/>
      <c r="J1083"/>
      <c r="K1083"/>
      <c r="L1083"/>
      <c r="M1083"/>
      <c r="N1083"/>
      <c r="O1083"/>
      <c r="P1083"/>
      <c r="Q1083"/>
      <c r="R1083"/>
      <c r="S1083"/>
      <c r="T1083"/>
      <c r="U1083"/>
      <c r="V1083"/>
      <c r="W1083"/>
      <c r="X1083"/>
      <c r="Y1083"/>
      <c r="Z1083"/>
      <c r="AA1083" s="144"/>
      <c r="AB1083"/>
      <c r="AC1083"/>
      <c r="AD1083"/>
      <c r="AE1083"/>
      <c r="AF1083" s="143"/>
      <c r="AG1083"/>
      <c r="AH1083"/>
    </row>
    <row r="1084" spans="1:34" s="28" customFormat="1" ht="15">
      <c r="A1084"/>
      <c r="B1084" s="140"/>
      <c r="C1084" s="139"/>
      <c r="D1084" s="139"/>
      <c r="E1084"/>
      <c r="F1084"/>
      <c r="G1084"/>
      <c r="H1084"/>
      <c r="I1084"/>
      <c r="J1084"/>
      <c r="K1084"/>
      <c r="L1084"/>
      <c r="M1084"/>
      <c r="N1084"/>
      <c r="O1084"/>
      <c r="P1084"/>
      <c r="Q1084"/>
      <c r="R1084"/>
      <c r="S1084"/>
      <c r="T1084"/>
      <c r="U1084"/>
      <c r="V1084"/>
      <c r="W1084"/>
      <c r="X1084"/>
      <c r="Y1084"/>
      <c r="Z1084"/>
      <c r="AA1084" s="144"/>
      <c r="AB1084"/>
      <c r="AC1084"/>
      <c r="AD1084"/>
      <c r="AE1084"/>
      <c r="AF1084" s="143"/>
      <c r="AG1084"/>
      <c r="AH1084"/>
    </row>
    <row r="1085" spans="1:34" s="28" customFormat="1" ht="15">
      <c r="A1085"/>
      <c r="B1085" s="140"/>
      <c r="C1085" s="139"/>
      <c r="D1085" s="139"/>
      <c r="E1085"/>
      <c r="F1085"/>
      <c r="G1085"/>
      <c r="H1085"/>
      <c r="I1085"/>
      <c r="J1085"/>
      <c r="K1085"/>
      <c r="L1085"/>
      <c r="M1085"/>
      <c r="N1085"/>
      <c r="O1085"/>
      <c r="P1085"/>
      <c r="Q1085"/>
      <c r="R1085"/>
      <c r="S1085"/>
      <c r="T1085"/>
      <c r="U1085"/>
      <c r="V1085"/>
      <c r="W1085"/>
      <c r="X1085"/>
      <c r="Y1085"/>
      <c r="Z1085"/>
      <c r="AA1085" s="144"/>
      <c r="AB1085"/>
      <c r="AC1085"/>
      <c r="AD1085"/>
      <c r="AE1085"/>
      <c r="AF1085" s="143"/>
      <c r="AG1085"/>
      <c r="AH1085"/>
    </row>
    <row r="1086" spans="1:34" s="28" customFormat="1" ht="15">
      <c r="A1086"/>
      <c r="B1086" s="140"/>
      <c r="C1086" s="139"/>
      <c r="D1086" s="139"/>
      <c r="E1086"/>
      <c r="F1086"/>
      <c r="G1086"/>
      <c r="H1086"/>
      <c r="I1086"/>
      <c r="J1086"/>
      <c r="K1086"/>
      <c r="L1086"/>
      <c r="M1086"/>
      <c r="N1086"/>
      <c r="O1086"/>
      <c r="P1086"/>
      <c r="Q1086"/>
      <c r="R1086"/>
      <c r="S1086"/>
      <c r="T1086"/>
      <c r="U1086"/>
      <c r="V1086"/>
      <c r="W1086"/>
      <c r="X1086"/>
      <c r="Y1086"/>
      <c r="Z1086"/>
      <c r="AA1086" s="144"/>
      <c r="AB1086"/>
      <c r="AC1086"/>
      <c r="AD1086"/>
      <c r="AE1086"/>
      <c r="AF1086" s="143"/>
      <c r="AG1086"/>
      <c r="AH1086"/>
    </row>
    <row r="1087" spans="1:34" s="28" customFormat="1" ht="15">
      <c r="A1087"/>
      <c r="B1087" s="140"/>
      <c r="C1087" s="139"/>
      <c r="D1087" s="139"/>
      <c r="E1087"/>
      <c r="F1087"/>
      <c r="G1087"/>
      <c r="H1087"/>
      <c r="I1087"/>
      <c r="J1087"/>
      <c r="K1087"/>
      <c r="L1087"/>
      <c r="M1087"/>
      <c r="N1087"/>
      <c r="O1087"/>
      <c r="P1087"/>
      <c r="Q1087"/>
      <c r="R1087"/>
      <c r="S1087"/>
      <c r="T1087"/>
      <c r="U1087"/>
      <c r="V1087"/>
      <c r="W1087"/>
      <c r="X1087"/>
      <c r="Y1087"/>
      <c r="Z1087"/>
      <c r="AA1087" s="144"/>
      <c r="AB1087"/>
      <c r="AC1087"/>
      <c r="AD1087"/>
      <c r="AE1087"/>
      <c r="AF1087" s="143"/>
      <c r="AG1087"/>
      <c r="AH1087"/>
    </row>
    <row r="1088" spans="1:34" s="28" customFormat="1" ht="15">
      <c r="A1088"/>
      <c r="B1088" s="140"/>
      <c r="C1088" s="139"/>
      <c r="D1088" s="139"/>
      <c r="E1088"/>
      <c r="F1088"/>
      <c r="G1088"/>
      <c r="H1088"/>
      <c r="I1088"/>
      <c r="J1088"/>
      <c r="K1088"/>
      <c r="L1088"/>
      <c r="M1088"/>
      <c r="N1088"/>
      <c r="O1088"/>
      <c r="P1088"/>
      <c r="Q1088"/>
      <c r="R1088"/>
      <c r="S1088"/>
      <c r="T1088"/>
      <c r="U1088"/>
      <c r="V1088"/>
      <c r="W1088"/>
      <c r="X1088"/>
      <c r="Y1088"/>
      <c r="Z1088"/>
      <c r="AA1088" s="144"/>
      <c r="AB1088"/>
      <c r="AC1088"/>
      <c r="AD1088"/>
      <c r="AE1088"/>
      <c r="AF1088" s="143"/>
      <c r="AG1088"/>
      <c r="AH1088"/>
    </row>
    <row r="1089" spans="1:34" s="28" customFormat="1" ht="15">
      <c r="A1089"/>
      <c r="B1089" s="140"/>
      <c r="C1089" s="139"/>
      <c r="D1089" s="139"/>
      <c r="E1089"/>
      <c r="F1089"/>
      <c r="G1089"/>
      <c r="H1089"/>
      <c r="I1089"/>
      <c r="J1089"/>
      <c r="K1089"/>
      <c r="L1089"/>
      <c r="M1089"/>
      <c r="N1089"/>
      <c r="O1089"/>
      <c r="P1089"/>
      <c r="Q1089"/>
      <c r="R1089"/>
      <c r="S1089"/>
      <c r="T1089"/>
      <c r="U1089"/>
      <c r="V1089"/>
      <c r="W1089"/>
      <c r="X1089"/>
      <c r="Y1089"/>
      <c r="Z1089"/>
      <c r="AA1089" s="144"/>
      <c r="AB1089"/>
      <c r="AC1089"/>
      <c r="AD1089"/>
      <c r="AE1089"/>
      <c r="AF1089" s="143"/>
      <c r="AG1089"/>
      <c r="AH1089"/>
    </row>
    <row r="1090" spans="1:34" s="28" customFormat="1" ht="15">
      <c r="A1090"/>
      <c r="B1090" s="140"/>
      <c r="C1090" s="139"/>
      <c r="D1090" s="139"/>
      <c r="E1090"/>
      <c r="F1090"/>
      <c r="G1090"/>
      <c r="H1090"/>
      <c r="I1090"/>
      <c r="J1090"/>
      <c r="K1090"/>
      <c r="L1090"/>
      <c r="M1090"/>
      <c r="N1090"/>
      <c r="O1090"/>
      <c r="P1090"/>
      <c r="Q1090"/>
      <c r="R1090"/>
      <c r="S1090"/>
      <c r="T1090"/>
      <c r="U1090"/>
      <c r="V1090"/>
      <c r="W1090"/>
      <c r="X1090"/>
      <c r="Y1090"/>
      <c r="Z1090"/>
      <c r="AA1090" s="144"/>
      <c r="AB1090"/>
      <c r="AC1090"/>
      <c r="AD1090"/>
      <c r="AE1090"/>
      <c r="AF1090" s="143"/>
      <c r="AG1090"/>
      <c r="AH1090"/>
    </row>
    <row r="1091" spans="1:34" s="28" customFormat="1" ht="15">
      <c r="A1091"/>
      <c r="B1091" s="140"/>
      <c r="C1091" s="139"/>
      <c r="D1091" s="139"/>
      <c r="E1091"/>
      <c r="F1091"/>
      <c r="G1091"/>
      <c r="H1091"/>
      <c r="I1091"/>
      <c r="J1091"/>
      <c r="K1091"/>
      <c r="L1091"/>
      <c r="M1091"/>
      <c r="N1091"/>
      <c r="O1091"/>
      <c r="P1091"/>
      <c r="Q1091"/>
      <c r="R1091"/>
      <c r="S1091"/>
      <c r="T1091"/>
      <c r="U1091"/>
      <c r="V1091"/>
      <c r="W1091"/>
      <c r="X1091"/>
      <c r="Y1091"/>
      <c r="Z1091"/>
      <c r="AA1091" s="144"/>
      <c r="AB1091"/>
      <c r="AC1091"/>
      <c r="AD1091"/>
      <c r="AE1091"/>
      <c r="AF1091" s="143"/>
      <c r="AG1091"/>
      <c r="AH1091"/>
    </row>
    <row r="1092" spans="1:34" s="28" customFormat="1" ht="15">
      <c r="A1092"/>
      <c r="B1092" s="140"/>
      <c r="C1092" s="139"/>
      <c r="D1092" s="139"/>
      <c r="E1092"/>
      <c r="F1092"/>
      <c r="G1092"/>
      <c r="H1092"/>
      <c r="I1092"/>
      <c r="J1092"/>
      <c r="K1092"/>
      <c r="L1092"/>
      <c r="M1092"/>
      <c r="N1092"/>
      <c r="O1092"/>
      <c r="P1092"/>
      <c r="Q1092"/>
      <c r="R1092"/>
      <c r="S1092"/>
      <c r="T1092"/>
      <c r="U1092"/>
      <c r="V1092"/>
      <c r="W1092"/>
      <c r="X1092"/>
      <c r="Y1092"/>
      <c r="Z1092"/>
      <c r="AA1092" s="144"/>
      <c r="AB1092"/>
      <c r="AC1092"/>
      <c r="AD1092"/>
      <c r="AE1092"/>
      <c r="AF1092" s="143"/>
      <c r="AG1092"/>
      <c r="AH1092"/>
    </row>
    <row r="1093" spans="1:34" s="28" customFormat="1" ht="15">
      <c r="A1093"/>
      <c r="B1093" s="140"/>
      <c r="C1093" s="139"/>
      <c r="D1093" s="139"/>
      <c r="E1093"/>
      <c r="F1093"/>
      <c r="G1093"/>
      <c r="H1093"/>
      <c r="I1093"/>
      <c r="J1093"/>
      <c r="K1093"/>
      <c r="L1093"/>
      <c r="M1093"/>
      <c r="N1093"/>
      <c r="O1093"/>
      <c r="P1093"/>
      <c r="Q1093"/>
      <c r="R1093"/>
      <c r="S1093"/>
      <c r="T1093"/>
      <c r="U1093"/>
      <c r="V1093"/>
      <c r="W1093"/>
      <c r="X1093"/>
      <c r="Y1093"/>
      <c r="Z1093"/>
      <c r="AA1093" s="144"/>
      <c r="AB1093"/>
      <c r="AC1093"/>
      <c r="AD1093"/>
      <c r="AE1093"/>
      <c r="AF1093" s="143"/>
      <c r="AG1093"/>
      <c r="AH1093"/>
    </row>
    <row r="1094" spans="1:34" s="28" customFormat="1" ht="15">
      <c r="A1094"/>
      <c r="B1094" s="140"/>
      <c r="C1094" s="139"/>
      <c r="D1094" s="139"/>
      <c r="E1094"/>
      <c r="F1094"/>
      <c r="G1094"/>
      <c r="H1094"/>
      <c r="I1094"/>
      <c r="J1094"/>
      <c r="K1094"/>
      <c r="L1094"/>
      <c r="M1094"/>
      <c r="N1094"/>
      <c r="O1094"/>
      <c r="P1094"/>
      <c r="Q1094"/>
      <c r="R1094"/>
      <c r="S1094"/>
      <c r="T1094"/>
      <c r="U1094"/>
      <c r="V1094"/>
      <c r="W1094"/>
      <c r="X1094"/>
      <c r="Y1094"/>
      <c r="Z1094"/>
      <c r="AA1094" s="144"/>
      <c r="AB1094"/>
      <c r="AC1094"/>
      <c r="AD1094"/>
      <c r="AE1094"/>
      <c r="AF1094" s="143"/>
      <c r="AG1094"/>
      <c r="AH1094"/>
    </row>
    <row r="1095" spans="1:34" s="28" customFormat="1" ht="15">
      <c r="A1095"/>
      <c r="B1095" s="140"/>
      <c r="C1095" s="139"/>
      <c r="D1095" s="139"/>
      <c r="E1095"/>
      <c r="F1095"/>
      <c r="G1095"/>
      <c r="H1095"/>
      <c r="I1095"/>
      <c r="J1095"/>
      <c r="K1095"/>
      <c r="L1095"/>
      <c r="M1095"/>
      <c r="N1095"/>
      <c r="O1095"/>
      <c r="P1095"/>
      <c r="Q1095"/>
      <c r="R1095"/>
      <c r="S1095"/>
      <c r="T1095"/>
      <c r="U1095"/>
      <c r="V1095"/>
      <c r="W1095"/>
      <c r="X1095"/>
      <c r="Y1095"/>
      <c r="Z1095"/>
      <c r="AA1095" s="144"/>
      <c r="AB1095"/>
      <c r="AC1095"/>
      <c r="AD1095"/>
      <c r="AE1095"/>
      <c r="AF1095" s="143"/>
      <c r="AG1095"/>
      <c r="AH1095"/>
    </row>
    <row r="1096" spans="1:34" s="28" customFormat="1" ht="15">
      <c r="A1096"/>
      <c r="B1096" s="140"/>
      <c r="C1096" s="139"/>
      <c r="D1096" s="139"/>
      <c r="E1096"/>
      <c r="F1096"/>
      <c r="G1096"/>
      <c r="H1096"/>
      <c r="I1096"/>
      <c r="J1096"/>
      <c r="K1096"/>
      <c r="L1096"/>
      <c r="M1096"/>
      <c r="N1096"/>
      <c r="O1096"/>
      <c r="P1096"/>
      <c r="Q1096"/>
      <c r="R1096"/>
      <c r="S1096"/>
      <c r="T1096"/>
      <c r="U1096"/>
      <c r="V1096"/>
      <c r="W1096"/>
      <c r="X1096"/>
      <c r="Y1096"/>
      <c r="Z1096"/>
      <c r="AA1096" s="144"/>
      <c r="AB1096"/>
      <c r="AC1096"/>
      <c r="AD1096"/>
      <c r="AE1096"/>
      <c r="AF1096" s="143"/>
      <c r="AG1096"/>
      <c r="AH1096"/>
    </row>
    <row r="1097" spans="1:34" s="28" customFormat="1" ht="15">
      <c r="A1097"/>
      <c r="B1097" s="140"/>
      <c r="C1097" s="139"/>
      <c r="D1097" s="139"/>
      <c r="E1097"/>
      <c r="F1097"/>
      <c r="G1097"/>
      <c r="H1097"/>
      <c r="I1097"/>
      <c r="J1097"/>
      <c r="K1097"/>
      <c r="L1097"/>
      <c r="M1097"/>
      <c r="N1097"/>
      <c r="O1097"/>
      <c r="P1097"/>
      <c r="Q1097"/>
      <c r="R1097"/>
      <c r="S1097"/>
      <c r="T1097"/>
      <c r="U1097"/>
      <c r="V1097"/>
      <c r="W1097"/>
      <c r="X1097"/>
      <c r="Y1097"/>
      <c r="Z1097"/>
      <c r="AA1097" s="144"/>
      <c r="AB1097"/>
      <c r="AC1097"/>
      <c r="AD1097"/>
      <c r="AE1097"/>
      <c r="AF1097" s="143"/>
      <c r="AG1097"/>
      <c r="AH1097"/>
    </row>
    <row r="1098" spans="1:34" s="28" customFormat="1" ht="15">
      <c r="A1098"/>
      <c r="B1098" s="140"/>
      <c r="C1098" s="139"/>
      <c r="D1098" s="139"/>
      <c r="E1098"/>
      <c r="F1098"/>
      <c r="G1098"/>
      <c r="H1098"/>
      <c r="I1098"/>
      <c r="J1098"/>
      <c r="K1098"/>
      <c r="L1098"/>
      <c r="M1098"/>
      <c r="N1098"/>
      <c r="O1098"/>
      <c r="P1098"/>
      <c r="Q1098"/>
      <c r="R1098"/>
      <c r="S1098"/>
      <c r="T1098"/>
      <c r="U1098"/>
      <c r="V1098"/>
      <c r="W1098"/>
      <c r="X1098"/>
      <c r="Y1098"/>
      <c r="Z1098"/>
      <c r="AA1098" s="144"/>
      <c r="AB1098"/>
      <c r="AC1098"/>
      <c r="AD1098"/>
      <c r="AE1098"/>
      <c r="AF1098" s="143"/>
      <c r="AG1098"/>
      <c r="AH1098"/>
    </row>
    <row r="1099" spans="1:34" s="28" customFormat="1" ht="15">
      <c r="A1099"/>
      <c r="B1099" s="140"/>
      <c r="C1099" s="139"/>
      <c r="D1099" s="139"/>
      <c r="E1099"/>
      <c r="F1099"/>
      <c r="G1099"/>
      <c r="H1099"/>
      <c r="I1099"/>
      <c r="J1099"/>
      <c r="K1099"/>
      <c r="L1099"/>
      <c r="M1099"/>
      <c r="N1099"/>
      <c r="O1099"/>
      <c r="P1099"/>
      <c r="Q1099"/>
      <c r="R1099"/>
      <c r="S1099"/>
      <c r="T1099"/>
      <c r="U1099"/>
      <c r="V1099"/>
      <c r="W1099"/>
      <c r="X1099"/>
      <c r="Y1099"/>
      <c r="Z1099"/>
      <c r="AA1099" s="144"/>
      <c r="AB1099"/>
      <c r="AC1099"/>
      <c r="AD1099"/>
      <c r="AE1099"/>
      <c r="AF1099" s="143"/>
      <c r="AG1099"/>
      <c r="AH1099"/>
    </row>
    <row r="1100" spans="1:34" s="28" customFormat="1" ht="15">
      <c r="A1100"/>
      <c r="B1100" s="140"/>
      <c r="C1100" s="139"/>
      <c r="D1100" s="139"/>
      <c r="E1100"/>
      <c r="F1100"/>
      <c r="G1100"/>
      <c r="H1100"/>
      <c r="I1100"/>
      <c r="J1100"/>
      <c r="K1100"/>
      <c r="L1100"/>
      <c r="M1100"/>
      <c r="N1100"/>
      <c r="O1100"/>
      <c r="P1100"/>
      <c r="Q1100"/>
      <c r="R1100"/>
      <c r="S1100"/>
      <c r="T1100"/>
      <c r="U1100"/>
      <c r="V1100"/>
      <c r="W1100"/>
      <c r="X1100"/>
      <c r="Y1100"/>
      <c r="Z1100"/>
      <c r="AA1100" s="144"/>
      <c r="AB1100"/>
      <c r="AC1100"/>
      <c r="AD1100"/>
      <c r="AE1100"/>
      <c r="AF1100" s="143"/>
      <c r="AG1100"/>
      <c r="AH1100"/>
    </row>
    <row r="1101" spans="1:34" s="28" customFormat="1" ht="15">
      <c r="A1101"/>
      <c r="B1101" s="140"/>
      <c r="C1101" s="139"/>
      <c r="D1101" s="139"/>
      <c r="E1101"/>
      <c r="F1101"/>
      <c r="G1101"/>
      <c r="H1101"/>
      <c r="I1101"/>
      <c r="J1101"/>
      <c r="K1101"/>
      <c r="L1101"/>
      <c r="M1101"/>
      <c r="N1101"/>
      <c r="O1101"/>
      <c r="P1101"/>
      <c r="Q1101"/>
      <c r="R1101"/>
      <c r="S1101"/>
      <c r="T1101"/>
      <c r="U1101"/>
      <c r="V1101"/>
      <c r="W1101"/>
      <c r="X1101"/>
      <c r="Y1101"/>
      <c r="Z1101"/>
      <c r="AA1101" s="144"/>
      <c r="AB1101"/>
      <c r="AC1101"/>
      <c r="AD1101"/>
      <c r="AE1101"/>
      <c r="AF1101" s="143"/>
      <c r="AG1101"/>
      <c r="AH1101"/>
    </row>
    <row r="1102" spans="1:34" s="28" customFormat="1" ht="15">
      <c r="A1102"/>
      <c r="B1102" s="140"/>
      <c r="C1102" s="139"/>
      <c r="D1102" s="139"/>
      <c r="E1102"/>
      <c r="F1102"/>
      <c r="G1102"/>
      <c r="H1102"/>
      <c r="I1102"/>
      <c r="J1102"/>
      <c r="K1102"/>
      <c r="L1102"/>
      <c r="M1102"/>
      <c r="N1102"/>
      <c r="O1102"/>
      <c r="P1102"/>
      <c r="Q1102"/>
      <c r="R1102"/>
      <c r="S1102"/>
      <c r="T1102"/>
      <c r="U1102"/>
      <c r="V1102"/>
      <c r="W1102"/>
      <c r="X1102"/>
      <c r="Y1102"/>
      <c r="Z1102"/>
      <c r="AA1102" s="144"/>
      <c r="AB1102"/>
      <c r="AC1102"/>
      <c r="AD1102"/>
      <c r="AE1102"/>
      <c r="AF1102" s="143"/>
      <c r="AG1102"/>
      <c r="AH1102"/>
    </row>
    <row r="1103" spans="1:34" s="28" customFormat="1" ht="15">
      <c r="A1103"/>
      <c r="B1103" s="140"/>
      <c r="C1103" s="139"/>
      <c r="D1103" s="139"/>
      <c r="E1103"/>
      <c r="F1103"/>
      <c r="G1103"/>
      <c r="H1103"/>
      <c r="I1103"/>
      <c r="J1103"/>
      <c r="K1103"/>
      <c r="L1103"/>
      <c r="M1103"/>
      <c r="N1103"/>
      <c r="O1103"/>
      <c r="P1103"/>
      <c r="Q1103"/>
      <c r="R1103"/>
      <c r="S1103"/>
      <c r="T1103"/>
      <c r="U1103"/>
      <c r="V1103"/>
      <c r="W1103"/>
      <c r="X1103"/>
      <c r="Y1103"/>
      <c r="Z1103"/>
      <c r="AA1103" s="144"/>
      <c r="AB1103"/>
      <c r="AC1103"/>
      <c r="AD1103"/>
      <c r="AE1103"/>
      <c r="AF1103" s="143"/>
      <c r="AG1103"/>
      <c r="AH1103"/>
    </row>
    <row r="1104" spans="1:34" s="28" customFormat="1" ht="15">
      <c r="A1104"/>
      <c r="B1104" s="140"/>
      <c r="C1104" s="139"/>
      <c r="D1104" s="139"/>
      <c r="E1104"/>
      <c r="F1104"/>
      <c r="G1104"/>
      <c r="H1104"/>
      <c r="I1104"/>
      <c r="J1104"/>
      <c r="K1104"/>
      <c r="L1104"/>
      <c r="M1104"/>
      <c r="N1104"/>
      <c r="O1104"/>
      <c r="P1104"/>
      <c r="Q1104"/>
      <c r="R1104"/>
      <c r="S1104"/>
      <c r="T1104"/>
      <c r="U1104"/>
      <c r="V1104"/>
      <c r="W1104"/>
      <c r="X1104"/>
      <c r="Y1104"/>
      <c r="Z1104"/>
      <c r="AA1104" s="144"/>
      <c r="AB1104"/>
      <c r="AC1104"/>
      <c r="AD1104"/>
      <c r="AE1104"/>
      <c r="AF1104" s="143"/>
      <c r="AG1104"/>
      <c r="AH1104"/>
    </row>
    <row r="1105" spans="1:34" s="28" customFormat="1" ht="15">
      <c r="A1105"/>
      <c r="B1105" s="140"/>
      <c r="C1105" s="139"/>
      <c r="D1105" s="139"/>
      <c r="E1105"/>
      <c r="F1105"/>
      <c r="G1105"/>
      <c r="H1105"/>
      <c r="I1105"/>
      <c r="J1105"/>
      <c r="K1105"/>
      <c r="L1105"/>
      <c r="M1105"/>
      <c r="N1105"/>
      <c r="O1105"/>
      <c r="P1105"/>
      <c r="Q1105"/>
      <c r="R1105"/>
      <c r="S1105"/>
      <c r="T1105"/>
      <c r="U1105"/>
      <c r="V1105"/>
      <c r="W1105"/>
      <c r="X1105"/>
      <c r="Y1105"/>
      <c r="Z1105"/>
      <c r="AA1105" s="144"/>
      <c r="AB1105"/>
      <c r="AC1105"/>
      <c r="AD1105"/>
      <c r="AE1105"/>
      <c r="AF1105" s="143"/>
      <c r="AG1105"/>
      <c r="AH1105"/>
    </row>
    <row r="1106" spans="1:34" s="28" customFormat="1" ht="15">
      <c r="A1106"/>
      <c r="B1106" s="140"/>
      <c r="C1106" s="139"/>
      <c r="D1106" s="139"/>
      <c r="E1106"/>
      <c r="F1106"/>
      <c r="G1106"/>
      <c r="H1106"/>
      <c r="I1106"/>
      <c r="J1106"/>
      <c r="K1106"/>
      <c r="L1106"/>
      <c r="M1106"/>
      <c r="N1106"/>
      <c r="O1106"/>
      <c r="P1106"/>
      <c r="Q1106"/>
      <c r="R1106"/>
      <c r="S1106"/>
      <c r="T1106"/>
      <c r="U1106"/>
      <c r="V1106"/>
      <c r="W1106"/>
      <c r="X1106"/>
      <c r="Y1106"/>
      <c r="Z1106"/>
      <c r="AA1106" s="144"/>
      <c r="AB1106"/>
      <c r="AC1106"/>
      <c r="AD1106"/>
      <c r="AE1106"/>
      <c r="AF1106" s="143"/>
      <c r="AG1106"/>
      <c r="AH1106"/>
    </row>
    <row r="1107" spans="1:34" s="28" customFormat="1" ht="15">
      <c r="A1107"/>
      <c r="B1107" s="140"/>
      <c r="C1107" s="139"/>
      <c r="D1107" s="139"/>
      <c r="E1107"/>
      <c r="F1107"/>
      <c r="G1107"/>
      <c r="H1107"/>
      <c r="I1107"/>
      <c r="J1107"/>
      <c r="K1107"/>
      <c r="L1107"/>
      <c r="M1107"/>
      <c r="N1107"/>
      <c r="O1107"/>
      <c r="P1107"/>
      <c r="Q1107"/>
      <c r="R1107"/>
      <c r="S1107"/>
      <c r="T1107"/>
      <c r="U1107"/>
      <c r="V1107"/>
      <c r="W1107"/>
      <c r="X1107"/>
      <c r="Y1107"/>
      <c r="Z1107"/>
      <c r="AA1107" s="144"/>
      <c r="AB1107"/>
      <c r="AC1107"/>
      <c r="AD1107"/>
      <c r="AE1107"/>
      <c r="AF1107" s="143"/>
      <c r="AG1107"/>
      <c r="AH1107"/>
    </row>
    <row r="1108" spans="1:34" s="28" customFormat="1" ht="15">
      <c r="A1108"/>
      <c r="B1108" s="140"/>
      <c r="C1108" s="139"/>
      <c r="D1108" s="139"/>
      <c r="E1108"/>
      <c r="F1108"/>
      <c r="G1108"/>
      <c r="H1108"/>
      <c r="I1108"/>
      <c r="J1108"/>
      <c r="K1108"/>
      <c r="L1108"/>
      <c r="M1108"/>
      <c r="N1108"/>
      <c r="O1108"/>
      <c r="P1108"/>
      <c r="Q1108"/>
      <c r="R1108"/>
      <c r="S1108"/>
      <c r="T1108"/>
      <c r="U1108"/>
      <c r="V1108"/>
      <c r="W1108"/>
      <c r="X1108"/>
      <c r="Y1108"/>
      <c r="Z1108"/>
      <c r="AA1108" s="144"/>
      <c r="AB1108"/>
      <c r="AC1108"/>
      <c r="AD1108"/>
      <c r="AE1108"/>
      <c r="AF1108" s="143"/>
      <c r="AG1108"/>
      <c r="AH1108"/>
    </row>
    <row r="1109" spans="1:34" s="28" customFormat="1" ht="15">
      <c r="A1109"/>
      <c r="B1109" s="140"/>
      <c r="C1109" s="139"/>
      <c r="D1109" s="139"/>
      <c r="E1109"/>
      <c r="F1109"/>
      <c r="G1109"/>
      <c r="H1109"/>
      <c r="I1109"/>
      <c r="J1109"/>
      <c r="K1109"/>
      <c r="L1109"/>
      <c r="M1109"/>
      <c r="N1109"/>
      <c r="O1109"/>
      <c r="P1109"/>
      <c r="Q1109"/>
      <c r="R1109"/>
      <c r="S1109"/>
      <c r="T1109"/>
      <c r="U1109"/>
      <c r="V1109"/>
      <c r="W1109"/>
      <c r="X1109"/>
      <c r="Y1109"/>
      <c r="Z1109"/>
      <c r="AA1109" s="144"/>
      <c r="AB1109"/>
      <c r="AC1109"/>
      <c r="AD1109"/>
      <c r="AE1109"/>
      <c r="AF1109" s="143"/>
      <c r="AG1109"/>
      <c r="AH1109"/>
    </row>
    <row r="1110" spans="1:34" s="28" customFormat="1" ht="15">
      <c r="A1110"/>
      <c r="B1110" s="140"/>
      <c r="C1110" s="139"/>
      <c r="D1110" s="139"/>
      <c r="E1110"/>
      <c r="F1110"/>
      <c r="G1110"/>
      <c r="H1110"/>
      <c r="I1110"/>
      <c r="J1110"/>
      <c r="K1110"/>
      <c r="L1110"/>
      <c r="M1110"/>
      <c r="N1110"/>
      <c r="O1110"/>
      <c r="P1110"/>
      <c r="Q1110"/>
      <c r="R1110"/>
      <c r="S1110"/>
      <c r="T1110"/>
      <c r="U1110"/>
      <c r="V1110"/>
      <c r="W1110"/>
      <c r="X1110"/>
      <c r="Y1110"/>
      <c r="Z1110"/>
      <c r="AA1110" s="144"/>
      <c r="AB1110"/>
      <c r="AC1110"/>
      <c r="AD1110"/>
      <c r="AE1110"/>
      <c r="AF1110" s="143"/>
      <c r="AG1110"/>
      <c r="AH1110"/>
    </row>
    <row r="1111" spans="1:34" s="28" customFormat="1" ht="15">
      <c r="A1111"/>
      <c r="B1111" s="140"/>
      <c r="C1111" s="139"/>
      <c r="D1111" s="139"/>
      <c r="E1111"/>
      <c r="F1111"/>
      <c r="G1111"/>
      <c r="H1111"/>
      <c r="I1111"/>
      <c r="J1111"/>
      <c r="K1111"/>
      <c r="L1111"/>
      <c r="M1111"/>
      <c r="N1111"/>
      <c r="O1111"/>
      <c r="P1111"/>
      <c r="Q1111"/>
      <c r="R1111"/>
      <c r="S1111"/>
      <c r="T1111"/>
      <c r="U1111"/>
      <c r="V1111"/>
      <c r="W1111"/>
      <c r="X1111"/>
      <c r="Y1111"/>
      <c r="Z1111"/>
      <c r="AA1111" s="144"/>
      <c r="AB1111"/>
      <c r="AC1111"/>
      <c r="AD1111"/>
      <c r="AE1111"/>
      <c r="AF1111" s="143"/>
      <c r="AG1111"/>
      <c r="AH1111"/>
    </row>
    <row r="1112" spans="1:34" s="28" customFormat="1" ht="15">
      <c r="A1112"/>
      <c r="B1112" s="140"/>
      <c r="C1112" s="139"/>
      <c r="D1112" s="139"/>
      <c r="E1112"/>
      <c r="F1112"/>
      <c r="G1112"/>
      <c r="H1112"/>
      <c r="I1112"/>
      <c r="J1112"/>
      <c r="K1112"/>
      <c r="L1112"/>
      <c r="M1112"/>
      <c r="N1112"/>
      <c r="O1112"/>
      <c r="P1112"/>
      <c r="Q1112"/>
      <c r="R1112"/>
      <c r="S1112"/>
      <c r="T1112"/>
      <c r="U1112"/>
      <c r="V1112"/>
      <c r="W1112"/>
      <c r="X1112"/>
      <c r="Y1112"/>
      <c r="Z1112"/>
      <c r="AA1112" s="144"/>
      <c r="AB1112"/>
      <c r="AC1112"/>
      <c r="AD1112"/>
      <c r="AE1112"/>
      <c r="AF1112" s="143"/>
      <c r="AG1112"/>
      <c r="AH1112"/>
    </row>
    <row r="1113" spans="1:34" s="28" customFormat="1" ht="15">
      <c r="A1113"/>
      <c r="B1113" s="140"/>
      <c r="C1113" s="139"/>
      <c r="D1113" s="139"/>
      <c r="E1113"/>
      <c r="F1113"/>
      <c r="G1113"/>
      <c r="H1113"/>
      <c r="I1113"/>
      <c r="J1113"/>
      <c r="K1113"/>
      <c r="L1113"/>
      <c r="M1113"/>
      <c r="N1113"/>
      <c r="O1113"/>
      <c r="P1113"/>
      <c r="Q1113"/>
      <c r="R1113"/>
      <c r="S1113"/>
      <c r="T1113"/>
      <c r="U1113"/>
      <c r="V1113"/>
      <c r="W1113"/>
      <c r="X1113"/>
      <c r="Y1113"/>
      <c r="Z1113"/>
      <c r="AA1113" s="144"/>
      <c r="AB1113"/>
      <c r="AC1113"/>
      <c r="AD1113"/>
      <c r="AE1113"/>
      <c r="AF1113" s="143"/>
      <c r="AG1113"/>
      <c r="AH1113"/>
    </row>
    <row r="1114" spans="1:34" s="28" customFormat="1" ht="15">
      <c r="A1114"/>
      <c r="B1114" s="140"/>
      <c r="C1114" s="139"/>
      <c r="D1114" s="139"/>
      <c r="E1114"/>
      <c r="F1114"/>
      <c r="G1114"/>
      <c r="H1114"/>
      <c r="I1114"/>
      <c r="J1114"/>
      <c r="K1114"/>
      <c r="L1114"/>
      <c r="M1114"/>
      <c r="N1114"/>
      <c r="O1114"/>
      <c r="P1114"/>
      <c r="Q1114"/>
      <c r="R1114"/>
      <c r="S1114"/>
      <c r="T1114"/>
      <c r="U1114"/>
      <c r="V1114"/>
      <c r="W1114"/>
      <c r="X1114"/>
      <c r="Y1114"/>
      <c r="Z1114"/>
      <c r="AA1114" s="144"/>
      <c r="AB1114"/>
      <c r="AC1114"/>
      <c r="AD1114"/>
      <c r="AE1114"/>
      <c r="AF1114" s="143"/>
      <c r="AG1114"/>
      <c r="AH1114"/>
    </row>
    <row r="1115" spans="1:34" s="28" customFormat="1" ht="15">
      <c r="A1115"/>
      <c r="B1115" s="140"/>
      <c r="C1115" s="139"/>
      <c r="D1115" s="139"/>
      <c r="E1115"/>
      <c r="F1115"/>
      <c r="G1115"/>
      <c r="H1115"/>
      <c r="I1115"/>
      <c r="J1115"/>
      <c r="K1115"/>
      <c r="L1115"/>
      <c r="M1115"/>
      <c r="N1115"/>
      <c r="O1115"/>
      <c r="P1115"/>
      <c r="Q1115"/>
      <c r="R1115"/>
      <c r="S1115"/>
      <c r="T1115"/>
      <c r="U1115"/>
      <c r="V1115"/>
      <c r="W1115"/>
      <c r="X1115"/>
      <c r="Y1115"/>
      <c r="Z1115"/>
      <c r="AA1115" s="144"/>
      <c r="AB1115"/>
      <c r="AC1115"/>
      <c r="AD1115"/>
      <c r="AE1115"/>
      <c r="AF1115" s="143"/>
      <c r="AG1115"/>
      <c r="AH1115"/>
    </row>
    <row r="1116" spans="1:34" s="28" customFormat="1" ht="15">
      <c r="A1116"/>
      <c r="B1116" s="140"/>
      <c r="C1116" s="139"/>
      <c r="D1116" s="139"/>
      <c r="E1116"/>
      <c r="F1116"/>
      <c r="G1116"/>
      <c r="H1116"/>
      <c r="I1116"/>
      <c r="J1116"/>
      <c r="K1116"/>
      <c r="L1116"/>
      <c r="M1116"/>
      <c r="N1116"/>
      <c r="O1116"/>
      <c r="P1116"/>
      <c r="Q1116"/>
      <c r="R1116"/>
      <c r="S1116"/>
      <c r="T1116"/>
      <c r="U1116"/>
      <c r="V1116"/>
      <c r="W1116"/>
      <c r="X1116"/>
      <c r="Y1116"/>
      <c r="Z1116"/>
      <c r="AA1116" s="144"/>
      <c r="AB1116"/>
      <c r="AC1116"/>
      <c r="AD1116"/>
      <c r="AE1116"/>
      <c r="AF1116" s="143"/>
      <c r="AG1116"/>
      <c r="AH1116"/>
    </row>
    <row r="1117" spans="1:34" s="28" customFormat="1" ht="15">
      <c r="A1117"/>
      <c r="B1117" s="140"/>
      <c r="C1117" s="139"/>
      <c r="D1117" s="139"/>
      <c r="E1117"/>
      <c r="F1117"/>
      <c r="G1117"/>
      <c r="H1117"/>
      <c r="I1117"/>
      <c r="J1117"/>
      <c r="K1117"/>
      <c r="L1117"/>
      <c r="M1117"/>
      <c r="N1117"/>
      <c r="O1117"/>
      <c r="P1117"/>
      <c r="Q1117"/>
      <c r="R1117"/>
      <c r="S1117"/>
      <c r="T1117"/>
      <c r="U1117"/>
      <c r="V1117"/>
      <c r="W1117"/>
      <c r="X1117"/>
      <c r="Y1117"/>
      <c r="Z1117"/>
      <c r="AA1117" s="144"/>
      <c r="AB1117"/>
      <c r="AC1117"/>
      <c r="AD1117"/>
      <c r="AE1117"/>
      <c r="AF1117" s="143"/>
      <c r="AG1117"/>
      <c r="AH1117"/>
    </row>
    <row r="1118" spans="1:34" s="28" customFormat="1" ht="15">
      <c r="A1118"/>
      <c r="B1118" s="140"/>
      <c r="C1118" s="139"/>
      <c r="D1118" s="139"/>
      <c r="E1118"/>
      <c r="F1118"/>
      <c r="G1118"/>
      <c r="H1118"/>
      <c r="I1118"/>
      <c r="J1118"/>
      <c r="K1118"/>
      <c r="L1118"/>
      <c r="M1118"/>
      <c r="N1118"/>
      <c r="O1118"/>
      <c r="P1118"/>
      <c r="Q1118"/>
      <c r="R1118"/>
      <c r="S1118"/>
      <c r="T1118"/>
      <c r="U1118"/>
      <c r="V1118"/>
      <c r="W1118"/>
      <c r="X1118"/>
      <c r="Y1118"/>
      <c r="Z1118"/>
      <c r="AA1118" s="144"/>
      <c r="AB1118"/>
      <c r="AC1118"/>
      <c r="AD1118"/>
      <c r="AE1118"/>
      <c r="AF1118" s="143"/>
      <c r="AG1118"/>
      <c r="AH1118"/>
    </row>
    <row r="1119" spans="1:34" s="28" customFormat="1" ht="15">
      <c r="A1119"/>
      <c r="B1119" s="140"/>
      <c r="C1119" s="139"/>
      <c r="D1119" s="139"/>
      <c r="E1119"/>
      <c r="F1119"/>
      <c r="G1119"/>
      <c r="H1119"/>
      <c r="I1119"/>
      <c r="J1119"/>
      <c r="K1119"/>
      <c r="L1119"/>
      <c r="M1119"/>
      <c r="N1119"/>
      <c r="O1119"/>
      <c r="P1119"/>
      <c r="Q1119"/>
      <c r="R1119"/>
      <c r="S1119"/>
      <c r="T1119"/>
      <c r="U1119"/>
      <c r="V1119"/>
      <c r="W1119"/>
      <c r="X1119"/>
      <c r="Y1119"/>
      <c r="Z1119"/>
      <c r="AA1119" s="144"/>
      <c r="AB1119"/>
      <c r="AC1119"/>
      <c r="AD1119"/>
      <c r="AE1119"/>
      <c r="AF1119" s="143"/>
      <c r="AG1119"/>
      <c r="AH1119"/>
    </row>
    <row r="1120" spans="1:34" s="28" customFormat="1" ht="15">
      <c r="A1120"/>
      <c r="B1120" s="140"/>
      <c r="C1120" s="139"/>
      <c r="D1120" s="139"/>
      <c r="E1120"/>
      <c r="F1120"/>
      <c r="G1120"/>
      <c r="H1120"/>
      <c r="I1120"/>
      <c r="J1120"/>
      <c r="K1120"/>
      <c r="L1120"/>
      <c r="M1120"/>
      <c r="N1120"/>
      <c r="O1120"/>
      <c r="P1120"/>
      <c r="Q1120"/>
      <c r="R1120"/>
      <c r="S1120"/>
      <c r="T1120"/>
      <c r="U1120"/>
      <c r="V1120"/>
      <c r="W1120"/>
      <c r="X1120"/>
      <c r="Y1120"/>
      <c r="Z1120"/>
      <c r="AA1120" s="144"/>
      <c r="AB1120"/>
      <c r="AC1120"/>
      <c r="AD1120"/>
      <c r="AE1120"/>
      <c r="AF1120" s="143"/>
      <c r="AG1120"/>
      <c r="AH1120"/>
    </row>
    <row r="1121" spans="1:34" s="28" customFormat="1" ht="15">
      <c r="A1121"/>
      <c r="B1121" s="140"/>
      <c r="C1121" s="139"/>
      <c r="D1121" s="139"/>
      <c r="E1121"/>
      <c r="F1121"/>
      <c r="G1121"/>
      <c r="H1121"/>
      <c r="I1121"/>
      <c r="J1121"/>
      <c r="K1121"/>
      <c r="L1121"/>
      <c r="M1121"/>
      <c r="N1121"/>
      <c r="O1121"/>
      <c r="P1121"/>
      <c r="Q1121"/>
      <c r="R1121"/>
      <c r="S1121"/>
      <c r="T1121"/>
      <c r="U1121"/>
      <c r="V1121"/>
      <c r="W1121"/>
      <c r="X1121"/>
      <c r="Y1121"/>
      <c r="Z1121"/>
      <c r="AA1121" s="144"/>
      <c r="AB1121"/>
      <c r="AC1121"/>
      <c r="AD1121"/>
      <c r="AE1121"/>
      <c r="AF1121" s="143"/>
      <c r="AG1121"/>
      <c r="AH1121"/>
    </row>
    <row r="1122" spans="1:34" s="28" customFormat="1" ht="15">
      <c r="A1122"/>
      <c r="B1122" s="140"/>
      <c r="C1122" s="139"/>
      <c r="D1122" s="139"/>
      <c r="E1122"/>
      <c r="F1122"/>
      <c r="G1122"/>
      <c r="H1122"/>
      <c r="I1122"/>
      <c r="J1122"/>
      <c r="K1122"/>
      <c r="L1122"/>
      <c r="M1122"/>
      <c r="N1122"/>
      <c r="O1122"/>
      <c r="P1122"/>
      <c r="Q1122"/>
      <c r="R1122"/>
      <c r="S1122"/>
      <c r="T1122"/>
      <c r="U1122"/>
      <c r="V1122"/>
      <c r="W1122"/>
      <c r="X1122"/>
      <c r="Y1122"/>
      <c r="Z1122"/>
      <c r="AA1122" s="144"/>
      <c r="AB1122"/>
      <c r="AC1122"/>
      <c r="AD1122"/>
      <c r="AE1122"/>
      <c r="AF1122" s="143"/>
      <c r="AG1122"/>
      <c r="AH1122"/>
    </row>
    <row r="1123" spans="1:34" s="28" customFormat="1" ht="15">
      <c r="A1123"/>
      <c r="B1123" s="140"/>
      <c r="C1123" s="139"/>
      <c r="D1123" s="139"/>
      <c r="E1123"/>
      <c r="F1123"/>
      <c r="G1123"/>
      <c r="H1123"/>
      <c r="I1123"/>
      <c r="J1123"/>
      <c r="K1123"/>
      <c r="L1123"/>
      <c r="M1123"/>
      <c r="N1123"/>
      <c r="O1123"/>
      <c r="P1123"/>
      <c r="Q1123"/>
      <c r="R1123"/>
      <c r="S1123"/>
      <c r="T1123"/>
      <c r="U1123"/>
      <c r="V1123"/>
      <c r="W1123"/>
      <c r="X1123"/>
      <c r="Y1123"/>
      <c r="Z1123"/>
      <c r="AA1123" s="144"/>
      <c r="AB1123"/>
      <c r="AC1123"/>
      <c r="AD1123"/>
      <c r="AE1123"/>
      <c r="AF1123" s="143"/>
      <c r="AG1123"/>
      <c r="AH1123"/>
    </row>
    <row r="1124" spans="1:34" s="28" customFormat="1" ht="15">
      <c r="A1124"/>
      <c r="B1124" s="140"/>
      <c r="C1124" s="139"/>
      <c r="D1124" s="139"/>
      <c r="E1124"/>
      <c r="F1124"/>
      <c r="G1124"/>
      <c r="H1124"/>
      <c r="I1124"/>
      <c r="J1124"/>
      <c r="K1124"/>
      <c r="L1124"/>
      <c r="M1124"/>
      <c r="N1124"/>
      <c r="O1124"/>
      <c r="P1124"/>
      <c r="Q1124"/>
      <c r="R1124"/>
      <c r="S1124"/>
      <c r="T1124"/>
      <c r="U1124"/>
      <c r="V1124"/>
      <c r="W1124"/>
      <c r="X1124"/>
      <c r="Y1124"/>
      <c r="Z1124"/>
      <c r="AA1124" s="144"/>
      <c r="AB1124"/>
      <c r="AC1124"/>
      <c r="AD1124"/>
      <c r="AE1124"/>
      <c r="AF1124" s="143"/>
      <c r="AG1124"/>
      <c r="AH1124"/>
    </row>
    <row r="1125" spans="1:34" s="28" customFormat="1" ht="15">
      <c r="A1125"/>
      <c r="B1125" s="140"/>
      <c r="C1125" s="139"/>
      <c r="D1125" s="139"/>
      <c r="E1125"/>
      <c r="F1125"/>
      <c r="G1125"/>
      <c r="H1125"/>
      <c r="I1125"/>
      <c r="J1125"/>
      <c r="K1125"/>
      <c r="L1125"/>
      <c r="M1125"/>
      <c r="N1125"/>
      <c r="O1125"/>
      <c r="P1125"/>
      <c r="Q1125"/>
      <c r="R1125"/>
      <c r="S1125"/>
      <c r="T1125"/>
      <c r="U1125"/>
      <c r="V1125"/>
      <c r="W1125"/>
      <c r="X1125"/>
      <c r="Y1125"/>
      <c r="Z1125"/>
      <c r="AA1125" s="144"/>
      <c r="AB1125"/>
      <c r="AC1125"/>
      <c r="AD1125"/>
      <c r="AE1125"/>
      <c r="AF1125" s="143"/>
      <c r="AG1125"/>
      <c r="AH1125"/>
    </row>
    <row r="1126" spans="1:34" s="28" customFormat="1" ht="15">
      <c r="A1126"/>
      <c r="B1126" s="140"/>
      <c r="C1126" s="139"/>
      <c r="D1126" s="139"/>
      <c r="E1126"/>
      <c r="F1126"/>
      <c r="G1126"/>
      <c r="H1126"/>
      <c r="I1126"/>
      <c r="J1126"/>
      <c r="K1126"/>
      <c r="L1126"/>
      <c r="M1126"/>
      <c r="N1126"/>
      <c r="O1126"/>
      <c r="P1126"/>
      <c r="Q1126"/>
      <c r="R1126"/>
      <c r="S1126"/>
      <c r="T1126"/>
      <c r="U1126"/>
      <c r="V1126"/>
      <c r="W1126"/>
      <c r="X1126"/>
      <c r="Y1126"/>
      <c r="Z1126"/>
      <c r="AA1126" s="144"/>
      <c r="AB1126"/>
      <c r="AC1126"/>
      <c r="AD1126"/>
      <c r="AE1126"/>
      <c r="AF1126" s="143"/>
      <c r="AG1126"/>
      <c r="AH1126"/>
    </row>
    <row r="1127" spans="1:34" s="28" customFormat="1" ht="15">
      <c r="A1127"/>
      <c r="B1127" s="140"/>
      <c r="C1127" s="139"/>
      <c r="D1127" s="139"/>
      <c r="E1127"/>
      <c r="F1127"/>
      <c r="G1127"/>
      <c r="H1127"/>
      <c r="I1127"/>
      <c r="J1127"/>
      <c r="K1127"/>
      <c r="L1127"/>
      <c r="M1127"/>
      <c r="N1127"/>
      <c r="O1127"/>
      <c r="P1127"/>
      <c r="Q1127"/>
      <c r="R1127"/>
      <c r="S1127"/>
      <c r="T1127"/>
      <c r="U1127"/>
      <c r="V1127"/>
      <c r="W1127"/>
      <c r="X1127"/>
      <c r="Y1127"/>
      <c r="Z1127"/>
      <c r="AA1127" s="144"/>
      <c r="AB1127"/>
      <c r="AC1127"/>
      <c r="AD1127"/>
      <c r="AE1127"/>
      <c r="AF1127" s="143"/>
      <c r="AG1127"/>
      <c r="AH1127"/>
    </row>
    <row r="1128" spans="1:34" s="28" customFormat="1" ht="15">
      <c r="A1128"/>
      <c r="B1128" s="140"/>
      <c r="C1128" s="139"/>
      <c r="D1128" s="139"/>
      <c r="E1128"/>
      <c r="F1128"/>
      <c r="G1128"/>
      <c r="H1128"/>
      <c r="I1128"/>
      <c r="J1128"/>
      <c r="K1128"/>
      <c r="L1128"/>
      <c r="M1128"/>
      <c r="N1128"/>
      <c r="O1128"/>
      <c r="P1128"/>
      <c r="Q1128"/>
      <c r="R1128"/>
      <c r="S1128"/>
      <c r="T1128"/>
      <c r="U1128"/>
      <c r="V1128"/>
      <c r="W1128"/>
      <c r="X1128"/>
      <c r="Y1128"/>
      <c r="Z1128"/>
      <c r="AA1128" s="144"/>
      <c r="AB1128"/>
      <c r="AC1128"/>
      <c r="AD1128"/>
      <c r="AE1128"/>
      <c r="AF1128" s="143"/>
      <c r="AG1128"/>
      <c r="AH1128"/>
    </row>
    <row r="1129" spans="1:34" s="28" customFormat="1" ht="15">
      <c r="A1129"/>
      <c r="B1129" s="140"/>
      <c r="C1129" s="139"/>
      <c r="D1129" s="139"/>
      <c r="E1129"/>
      <c r="F1129"/>
      <c r="G1129"/>
      <c r="H1129"/>
      <c r="I1129"/>
      <c r="J1129"/>
      <c r="K1129"/>
      <c r="L1129"/>
      <c r="M1129"/>
      <c r="N1129"/>
      <c r="O1129"/>
      <c r="P1129"/>
      <c r="Q1129"/>
      <c r="R1129"/>
      <c r="S1129"/>
      <c r="T1129"/>
      <c r="U1129"/>
      <c r="V1129"/>
      <c r="W1129"/>
      <c r="X1129"/>
      <c r="Y1129"/>
      <c r="Z1129"/>
      <c r="AA1129" s="144"/>
      <c r="AB1129"/>
      <c r="AC1129"/>
      <c r="AD1129"/>
      <c r="AE1129"/>
      <c r="AF1129" s="143"/>
      <c r="AG1129"/>
      <c r="AH1129"/>
    </row>
    <row r="1130" spans="1:34" s="28" customFormat="1" ht="15">
      <c r="A1130"/>
      <c r="B1130" s="140"/>
      <c r="C1130" s="139"/>
      <c r="D1130" s="139"/>
      <c r="E1130"/>
      <c r="F1130"/>
      <c r="G1130"/>
      <c r="H1130"/>
      <c r="I1130"/>
      <c r="J1130"/>
      <c r="K1130"/>
      <c r="L1130"/>
      <c r="M1130"/>
      <c r="N1130"/>
      <c r="O1130"/>
      <c r="P1130"/>
      <c r="Q1130"/>
      <c r="R1130"/>
      <c r="S1130"/>
      <c r="T1130"/>
      <c r="U1130"/>
      <c r="V1130"/>
      <c r="W1130"/>
      <c r="X1130"/>
      <c r="Y1130"/>
      <c r="Z1130"/>
      <c r="AA1130" s="144"/>
      <c r="AB1130"/>
      <c r="AC1130"/>
      <c r="AD1130"/>
      <c r="AE1130"/>
      <c r="AF1130" s="143"/>
      <c r="AG1130"/>
      <c r="AH1130"/>
    </row>
    <row r="1131" spans="1:34" s="28" customFormat="1" ht="15">
      <c r="A1131"/>
      <c r="B1131" s="140"/>
      <c r="C1131" s="139"/>
      <c r="D1131" s="139"/>
      <c r="E1131"/>
      <c r="F1131"/>
      <c r="G1131"/>
      <c r="H1131"/>
      <c r="I1131"/>
      <c r="J1131"/>
      <c r="K1131"/>
      <c r="L1131"/>
      <c r="M1131"/>
      <c r="N1131"/>
      <c r="O1131"/>
      <c r="P1131"/>
      <c r="Q1131"/>
      <c r="R1131"/>
      <c r="S1131"/>
      <c r="T1131"/>
      <c r="U1131"/>
      <c r="V1131"/>
      <c r="W1131"/>
      <c r="X1131"/>
      <c r="Y1131"/>
      <c r="Z1131"/>
      <c r="AA1131" s="144"/>
      <c r="AB1131"/>
      <c r="AC1131"/>
      <c r="AD1131"/>
      <c r="AE1131"/>
      <c r="AF1131" s="143"/>
      <c r="AG1131"/>
      <c r="AH1131"/>
    </row>
    <row r="1132" spans="1:34" s="28" customFormat="1" ht="15">
      <c r="A1132"/>
      <c r="B1132" s="140"/>
      <c r="C1132" s="139"/>
      <c r="D1132" s="139"/>
      <c r="E1132"/>
      <c r="F1132"/>
      <c r="G1132"/>
      <c r="H1132"/>
      <c r="I1132"/>
      <c r="J1132"/>
      <c r="K1132"/>
      <c r="L1132"/>
      <c r="M1132"/>
      <c r="N1132"/>
      <c r="O1132"/>
      <c r="P1132"/>
      <c r="Q1132"/>
      <c r="R1132"/>
      <c r="S1132"/>
      <c r="T1132"/>
      <c r="U1132"/>
      <c r="V1132"/>
      <c r="W1132"/>
      <c r="X1132"/>
      <c r="Y1132"/>
      <c r="Z1132"/>
      <c r="AA1132" s="144"/>
      <c r="AB1132"/>
      <c r="AC1132"/>
      <c r="AD1132"/>
      <c r="AE1132"/>
      <c r="AF1132" s="143"/>
      <c r="AG1132"/>
      <c r="AH1132"/>
    </row>
    <row r="1133" spans="1:34" s="28" customFormat="1" ht="15">
      <c r="A1133"/>
      <c r="B1133" s="140"/>
      <c r="C1133" s="139"/>
      <c r="D1133" s="139"/>
      <c r="E1133"/>
      <c r="F1133"/>
      <c r="G1133"/>
      <c r="H1133"/>
      <c r="I1133"/>
      <c r="J1133"/>
      <c r="K1133"/>
      <c r="L1133"/>
      <c r="M1133"/>
      <c r="N1133"/>
      <c r="O1133"/>
      <c r="P1133"/>
      <c r="Q1133"/>
      <c r="R1133"/>
      <c r="S1133"/>
      <c r="T1133"/>
      <c r="U1133"/>
      <c r="V1133"/>
      <c r="W1133"/>
      <c r="X1133"/>
      <c r="Y1133"/>
      <c r="Z1133"/>
      <c r="AA1133" s="144"/>
      <c r="AB1133"/>
      <c r="AC1133"/>
      <c r="AD1133"/>
      <c r="AE1133"/>
      <c r="AF1133" s="143"/>
      <c r="AG1133"/>
      <c r="AH1133"/>
    </row>
    <row r="1134" spans="1:34" s="28" customFormat="1" ht="15">
      <c r="A1134"/>
      <c r="B1134" s="140"/>
      <c r="C1134" s="139"/>
      <c r="D1134" s="139"/>
      <c r="E1134"/>
      <c r="F1134"/>
      <c r="G1134"/>
      <c r="H1134"/>
      <c r="I1134"/>
      <c r="J1134"/>
      <c r="K1134"/>
      <c r="L1134"/>
      <c r="M1134"/>
      <c r="N1134"/>
      <c r="O1134"/>
      <c r="P1134"/>
      <c r="Q1134"/>
      <c r="R1134"/>
      <c r="S1134"/>
      <c r="T1134"/>
      <c r="U1134"/>
      <c r="V1134"/>
      <c r="W1134"/>
      <c r="X1134"/>
      <c r="Y1134"/>
      <c r="Z1134"/>
      <c r="AA1134" s="144"/>
      <c r="AB1134"/>
      <c r="AC1134"/>
      <c r="AD1134"/>
      <c r="AE1134"/>
      <c r="AF1134" s="143"/>
      <c r="AG1134"/>
      <c r="AH1134"/>
    </row>
    <row r="1135" spans="1:34" s="28" customFormat="1" ht="15">
      <c r="A1135"/>
      <c r="B1135" s="140"/>
      <c r="C1135" s="139"/>
      <c r="D1135" s="139"/>
      <c r="E1135"/>
      <c r="F1135"/>
      <c r="G1135"/>
      <c r="H1135"/>
      <c r="I1135"/>
      <c r="J1135"/>
      <c r="K1135"/>
      <c r="L1135"/>
      <c r="M1135"/>
      <c r="N1135"/>
      <c r="O1135"/>
      <c r="P1135"/>
      <c r="Q1135"/>
      <c r="R1135"/>
      <c r="S1135"/>
      <c r="T1135"/>
      <c r="U1135"/>
      <c r="V1135"/>
      <c r="W1135"/>
      <c r="X1135"/>
      <c r="Y1135"/>
      <c r="Z1135"/>
      <c r="AA1135" s="144"/>
      <c r="AB1135"/>
      <c r="AC1135"/>
      <c r="AD1135"/>
      <c r="AE1135"/>
      <c r="AF1135" s="143"/>
      <c r="AG1135"/>
      <c r="AH1135"/>
    </row>
    <row r="1136" spans="1:34" s="28" customFormat="1" ht="15">
      <c r="A1136"/>
      <c r="B1136" s="140"/>
      <c r="C1136" s="139"/>
      <c r="D1136" s="139"/>
      <c r="E1136"/>
      <c r="F1136"/>
      <c r="G1136"/>
      <c r="H1136"/>
      <c r="I1136"/>
      <c r="J1136"/>
      <c r="K1136"/>
      <c r="L1136"/>
      <c r="M1136"/>
      <c r="N1136"/>
      <c r="O1136"/>
      <c r="P1136"/>
      <c r="Q1136"/>
      <c r="R1136"/>
      <c r="S1136"/>
      <c r="T1136"/>
      <c r="U1136"/>
      <c r="V1136"/>
      <c r="W1136"/>
      <c r="X1136"/>
      <c r="Y1136"/>
      <c r="Z1136"/>
      <c r="AA1136" s="144"/>
      <c r="AB1136"/>
      <c r="AC1136"/>
      <c r="AD1136"/>
      <c r="AE1136"/>
      <c r="AF1136" s="143"/>
      <c r="AG1136"/>
      <c r="AH1136"/>
    </row>
    <row r="1137" spans="1:34" s="28" customFormat="1" ht="15">
      <c r="A1137"/>
      <c r="B1137" s="140"/>
      <c r="C1137" s="139"/>
      <c r="D1137" s="139"/>
      <c r="E1137"/>
      <c r="F1137"/>
      <c r="G1137"/>
      <c r="H1137"/>
      <c r="I1137"/>
      <c r="J1137"/>
      <c r="K1137"/>
      <c r="L1137"/>
      <c r="M1137"/>
      <c r="N1137"/>
      <c r="O1137"/>
      <c r="P1137"/>
      <c r="Q1137"/>
      <c r="R1137"/>
      <c r="S1137"/>
      <c r="T1137"/>
      <c r="U1137"/>
      <c r="V1137"/>
      <c r="W1137"/>
      <c r="X1137"/>
      <c r="Y1137"/>
      <c r="Z1137"/>
      <c r="AA1137" s="144"/>
      <c r="AB1137"/>
      <c r="AC1137"/>
      <c r="AD1137"/>
      <c r="AE1137"/>
      <c r="AF1137" s="143"/>
      <c r="AG1137"/>
      <c r="AH1137"/>
    </row>
    <row r="1138" spans="1:34" s="28" customFormat="1" ht="15">
      <c r="A1138"/>
      <c r="B1138" s="140"/>
      <c r="C1138" s="139"/>
      <c r="D1138" s="139"/>
      <c r="E1138"/>
      <c r="F1138"/>
      <c r="G1138"/>
      <c r="H1138"/>
      <c r="I1138"/>
      <c r="J1138"/>
      <c r="K1138"/>
      <c r="L1138"/>
      <c r="M1138"/>
      <c r="N1138"/>
      <c r="O1138"/>
      <c r="P1138"/>
      <c r="Q1138"/>
      <c r="R1138"/>
      <c r="S1138"/>
      <c r="T1138"/>
      <c r="U1138"/>
      <c r="V1138"/>
      <c r="W1138"/>
      <c r="X1138"/>
      <c r="Y1138"/>
      <c r="Z1138"/>
      <c r="AA1138" s="144"/>
      <c r="AB1138"/>
      <c r="AC1138"/>
      <c r="AD1138"/>
      <c r="AE1138"/>
      <c r="AF1138" s="143"/>
      <c r="AG1138"/>
      <c r="AH1138"/>
    </row>
    <row r="1139" spans="1:34" s="28" customFormat="1" ht="15">
      <c r="A1139"/>
      <c r="B1139" s="140"/>
      <c r="C1139" s="139"/>
      <c r="D1139" s="139"/>
      <c r="E1139"/>
      <c r="F1139"/>
      <c r="G1139"/>
      <c r="H1139"/>
      <c r="I1139"/>
      <c r="J1139"/>
      <c r="K1139"/>
      <c r="L1139"/>
      <c r="M1139"/>
      <c r="N1139"/>
      <c r="O1139"/>
      <c r="P1139"/>
      <c r="Q1139"/>
      <c r="R1139"/>
      <c r="S1139"/>
      <c r="T1139"/>
      <c r="U1139"/>
      <c r="V1139"/>
      <c r="W1139"/>
      <c r="X1139"/>
      <c r="Y1139"/>
      <c r="Z1139"/>
      <c r="AA1139" s="144"/>
      <c r="AB1139"/>
      <c r="AC1139"/>
      <c r="AD1139"/>
      <c r="AE1139"/>
      <c r="AF1139" s="143"/>
      <c r="AG1139"/>
      <c r="AH1139"/>
    </row>
    <row r="1140" spans="1:34" s="28" customFormat="1" ht="15">
      <c r="A1140"/>
      <c r="B1140" s="140"/>
      <c r="C1140" s="139"/>
      <c r="D1140" s="139"/>
      <c r="E1140"/>
      <c r="F1140"/>
      <c r="G1140"/>
      <c r="H1140"/>
      <c r="I1140"/>
      <c r="J1140"/>
      <c r="K1140"/>
      <c r="L1140"/>
      <c r="M1140"/>
      <c r="N1140"/>
      <c r="O1140"/>
      <c r="P1140"/>
      <c r="Q1140"/>
      <c r="R1140"/>
      <c r="S1140"/>
      <c r="T1140"/>
      <c r="U1140"/>
      <c r="V1140"/>
      <c r="W1140"/>
      <c r="X1140"/>
      <c r="Y1140"/>
      <c r="Z1140"/>
      <c r="AA1140" s="144"/>
      <c r="AB1140"/>
      <c r="AC1140"/>
      <c r="AD1140"/>
      <c r="AE1140"/>
      <c r="AF1140" s="143"/>
      <c r="AG1140"/>
      <c r="AH1140"/>
    </row>
    <row r="1141" spans="1:34" s="28" customFormat="1" ht="15">
      <c r="A1141"/>
      <c r="B1141" s="140"/>
      <c r="C1141" s="139"/>
      <c r="D1141" s="139"/>
      <c r="E1141"/>
      <c r="F1141"/>
      <c r="G1141"/>
      <c r="H1141"/>
      <c r="I1141"/>
      <c r="J1141"/>
      <c r="K1141"/>
      <c r="L1141"/>
      <c r="M1141"/>
      <c r="N1141"/>
      <c r="O1141"/>
      <c r="P1141"/>
      <c r="Q1141"/>
      <c r="R1141"/>
      <c r="S1141"/>
      <c r="T1141"/>
      <c r="U1141"/>
      <c r="V1141"/>
      <c r="W1141"/>
      <c r="X1141"/>
      <c r="Y1141"/>
      <c r="Z1141"/>
      <c r="AA1141" s="144"/>
      <c r="AB1141"/>
      <c r="AC1141"/>
      <c r="AD1141"/>
      <c r="AE1141"/>
      <c r="AF1141" s="143"/>
      <c r="AG1141"/>
      <c r="AH1141"/>
    </row>
    <row r="1142" spans="1:34" s="28" customFormat="1" ht="15">
      <c r="A1142"/>
      <c r="B1142" s="140"/>
      <c r="C1142" s="139"/>
      <c r="D1142" s="139"/>
      <c r="E1142"/>
      <c r="F1142"/>
      <c r="G1142"/>
      <c r="H1142"/>
      <c r="I1142"/>
      <c r="J1142"/>
      <c r="K1142"/>
      <c r="L1142"/>
      <c r="M1142"/>
      <c r="N1142"/>
      <c r="O1142"/>
      <c r="P1142"/>
      <c r="Q1142"/>
      <c r="R1142"/>
      <c r="S1142"/>
      <c r="T1142"/>
      <c r="U1142"/>
      <c r="V1142"/>
      <c r="W1142"/>
      <c r="X1142"/>
      <c r="Y1142"/>
      <c r="Z1142"/>
      <c r="AA1142" s="144"/>
      <c r="AB1142"/>
      <c r="AC1142"/>
      <c r="AD1142"/>
      <c r="AE1142"/>
      <c r="AF1142" s="143"/>
      <c r="AG1142"/>
      <c r="AH1142"/>
    </row>
    <row r="1143" spans="1:34" s="28" customFormat="1" ht="15">
      <c r="A1143"/>
      <c r="B1143" s="140"/>
      <c r="C1143" s="139"/>
      <c r="D1143" s="139"/>
      <c r="E1143"/>
      <c r="F1143"/>
      <c r="G1143"/>
      <c r="H1143"/>
      <c r="I1143"/>
      <c r="J1143"/>
      <c r="K1143"/>
      <c r="L1143"/>
      <c r="M1143"/>
      <c r="N1143"/>
      <c r="O1143"/>
      <c r="P1143"/>
      <c r="Q1143"/>
      <c r="R1143"/>
      <c r="S1143"/>
      <c r="T1143"/>
      <c r="U1143"/>
      <c r="V1143"/>
      <c r="W1143"/>
      <c r="X1143"/>
      <c r="Y1143"/>
      <c r="Z1143"/>
      <c r="AA1143" s="144"/>
      <c r="AB1143"/>
      <c r="AC1143"/>
      <c r="AD1143"/>
      <c r="AE1143"/>
      <c r="AF1143" s="143"/>
      <c r="AG1143"/>
      <c r="AH1143"/>
    </row>
    <row r="1144" spans="1:34" s="28" customFormat="1" ht="15">
      <c r="A1144"/>
      <c r="B1144" s="140"/>
      <c r="C1144" s="139"/>
      <c r="D1144" s="139"/>
      <c r="E1144"/>
      <c r="F1144"/>
      <c r="G1144"/>
      <c r="H1144"/>
      <c r="I1144"/>
      <c r="J1144"/>
      <c r="K1144"/>
      <c r="L1144"/>
      <c r="M1144"/>
      <c r="N1144"/>
      <c r="O1144"/>
      <c r="P1144"/>
      <c r="Q1144"/>
      <c r="R1144"/>
      <c r="S1144"/>
      <c r="T1144"/>
      <c r="U1144"/>
      <c r="V1144"/>
      <c r="W1144"/>
      <c r="X1144"/>
      <c r="Y1144"/>
      <c r="Z1144"/>
      <c r="AA1144" s="144"/>
      <c r="AB1144"/>
      <c r="AC1144"/>
      <c r="AD1144"/>
      <c r="AE1144"/>
      <c r="AF1144" s="143"/>
      <c r="AG1144"/>
      <c r="AH1144"/>
    </row>
    <row r="1145" spans="1:34" s="28" customFormat="1" ht="15">
      <c r="A1145"/>
      <c r="B1145" s="140"/>
      <c r="C1145" s="139"/>
      <c r="D1145" s="139"/>
      <c r="E1145"/>
      <c r="F1145"/>
      <c r="G1145"/>
      <c r="H1145"/>
      <c r="I1145"/>
      <c r="J1145"/>
      <c r="K1145"/>
      <c r="L1145"/>
      <c r="M1145"/>
      <c r="N1145"/>
      <c r="O1145"/>
      <c r="P1145"/>
      <c r="Q1145"/>
      <c r="R1145"/>
      <c r="S1145"/>
      <c r="T1145"/>
      <c r="U1145"/>
      <c r="V1145"/>
      <c r="W1145"/>
      <c r="X1145"/>
      <c r="Y1145"/>
      <c r="Z1145"/>
      <c r="AA1145" s="144"/>
      <c r="AB1145"/>
      <c r="AC1145"/>
      <c r="AD1145"/>
      <c r="AE1145"/>
      <c r="AF1145" s="143"/>
      <c r="AG1145"/>
      <c r="AH1145"/>
    </row>
    <row r="1146" spans="1:34" s="28" customFormat="1" ht="15">
      <c r="A1146"/>
      <c r="B1146" s="140"/>
      <c r="C1146" s="139"/>
      <c r="D1146" s="139"/>
      <c r="E1146"/>
      <c r="F1146"/>
      <c r="G1146"/>
      <c r="H1146"/>
      <c r="I1146"/>
      <c r="J1146"/>
      <c r="K1146"/>
      <c r="L1146"/>
      <c r="M1146"/>
      <c r="N1146"/>
      <c r="O1146"/>
      <c r="P1146"/>
      <c r="Q1146"/>
      <c r="R1146"/>
      <c r="S1146"/>
      <c r="T1146"/>
      <c r="U1146"/>
      <c r="V1146"/>
      <c r="W1146"/>
      <c r="X1146"/>
      <c r="Y1146"/>
      <c r="Z1146"/>
      <c r="AA1146" s="144"/>
      <c r="AB1146"/>
      <c r="AC1146"/>
      <c r="AD1146"/>
      <c r="AE1146"/>
      <c r="AF1146" s="143"/>
      <c r="AG1146"/>
      <c r="AH1146"/>
    </row>
    <row r="1147" spans="1:34" s="28" customFormat="1" ht="15">
      <c r="A1147"/>
      <c r="B1147" s="140"/>
      <c r="C1147" s="139"/>
      <c r="D1147" s="139"/>
      <c r="E1147"/>
      <c r="F1147"/>
      <c r="G1147"/>
      <c r="H1147"/>
      <c r="I1147"/>
      <c r="J1147"/>
      <c r="K1147"/>
      <c r="L1147"/>
      <c r="M1147"/>
      <c r="N1147"/>
      <c r="O1147"/>
      <c r="P1147"/>
      <c r="Q1147"/>
      <c r="R1147"/>
      <c r="S1147"/>
      <c r="T1147"/>
      <c r="U1147"/>
      <c r="V1147"/>
      <c r="W1147"/>
      <c r="X1147"/>
      <c r="Y1147"/>
      <c r="Z1147"/>
      <c r="AA1147" s="144"/>
      <c r="AB1147"/>
      <c r="AC1147"/>
      <c r="AD1147"/>
      <c r="AE1147"/>
      <c r="AF1147" s="143"/>
      <c r="AG1147"/>
      <c r="AH1147"/>
    </row>
    <row r="1148" spans="1:34" s="28" customFormat="1" ht="15">
      <c r="A1148"/>
      <c r="B1148" s="140"/>
      <c r="C1148" s="139"/>
      <c r="D1148" s="139"/>
      <c r="E1148"/>
      <c r="F1148"/>
      <c r="G1148"/>
      <c r="H1148"/>
      <c r="I1148"/>
      <c r="J1148"/>
      <c r="K1148"/>
      <c r="L1148"/>
      <c r="M1148"/>
      <c r="N1148"/>
      <c r="O1148"/>
      <c r="P1148"/>
      <c r="Q1148"/>
      <c r="R1148"/>
      <c r="S1148"/>
      <c r="T1148"/>
      <c r="U1148"/>
      <c r="V1148"/>
      <c r="W1148"/>
      <c r="X1148"/>
      <c r="Y1148"/>
      <c r="Z1148"/>
      <c r="AA1148" s="144"/>
      <c r="AB1148"/>
      <c r="AC1148"/>
      <c r="AD1148"/>
      <c r="AE1148"/>
      <c r="AF1148" s="143"/>
      <c r="AG1148"/>
      <c r="AH1148"/>
    </row>
    <row r="1149" spans="1:34" s="28" customFormat="1" ht="15">
      <c r="A1149"/>
      <c r="B1149" s="140"/>
      <c r="C1149" s="139"/>
      <c r="D1149" s="139"/>
      <c r="E1149"/>
      <c r="F1149"/>
      <c r="G1149"/>
      <c r="H1149"/>
      <c r="I1149"/>
      <c r="J1149"/>
      <c r="K1149"/>
      <c r="L1149"/>
      <c r="M1149"/>
      <c r="N1149"/>
      <c r="O1149"/>
      <c r="P1149"/>
      <c r="Q1149"/>
      <c r="R1149"/>
      <c r="S1149"/>
      <c r="T1149"/>
      <c r="U1149"/>
      <c r="V1149"/>
      <c r="W1149"/>
      <c r="X1149"/>
      <c r="Y1149"/>
      <c r="Z1149"/>
      <c r="AA1149" s="144"/>
      <c r="AB1149"/>
      <c r="AC1149"/>
      <c r="AD1149"/>
      <c r="AE1149"/>
      <c r="AF1149" s="143"/>
      <c r="AG1149"/>
      <c r="AH1149"/>
    </row>
    <row r="1150" spans="1:34" s="28" customFormat="1" ht="15">
      <c r="A1150"/>
      <c r="B1150" s="140"/>
      <c r="C1150" s="139"/>
      <c r="D1150" s="139"/>
      <c r="E1150"/>
      <c r="F1150"/>
      <c r="G1150"/>
      <c r="H1150"/>
      <c r="I1150"/>
      <c r="J1150"/>
      <c r="K1150"/>
      <c r="L1150"/>
      <c r="M1150"/>
      <c r="N1150"/>
      <c r="O1150"/>
      <c r="P1150"/>
      <c r="Q1150"/>
      <c r="R1150"/>
      <c r="S1150"/>
      <c r="T1150"/>
      <c r="U1150"/>
      <c r="V1150"/>
      <c r="W1150"/>
      <c r="X1150"/>
      <c r="Y1150"/>
      <c r="Z1150"/>
      <c r="AA1150" s="144"/>
      <c r="AB1150"/>
      <c r="AC1150"/>
      <c r="AD1150"/>
      <c r="AE1150"/>
      <c r="AF1150" s="143"/>
      <c r="AG1150"/>
      <c r="AH1150"/>
    </row>
    <row r="1151" spans="1:34" s="28" customFormat="1" ht="15">
      <c r="A1151"/>
      <c r="B1151" s="140"/>
      <c r="C1151" s="139"/>
      <c r="D1151" s="139"/>
      <c r="E1151"/>
      <c r="F1151"/>
      <c r="G1151"/>
      <c r="H1151"/>
      <c r="I1151"/>
      <c r="J1151"/>
      <c r="K1151"/>
      <c r="L1151"/>
      <c r="M1151"/>
      <c r="N1151"/>
      <c r="O1151"/>
      <c r="P1151"/>
      <c r="Q1151"/>
      <c r="R1151"/>
      <c r="S1151"/>
      <c r="T1151"/>
      <c r="U1151"/>
      <c r="V1151"/>
      <c r="W1151"/>
      <c r="X1151"/>
      <c r="Y1151"/>
      <c r="Z1151"/>
      <c r="AA1151" s="144"/>
      <c r="AB1151"/>
      <c r="AC1151"/>
      <c r="AD1151"/>
      <c r="AE1151"/>
      <c r="AF1151" s="143"/>
      <c r="AG1151"/>
      <c r="AH1151"/>
    </row>
    <row r="1152" spans="1:34" s="28" customFormat="1" ht="15">
      <c r="A1152"/>
      <c r="B1152" s="140"/>
      <c r="C1152" s="139"/>
      <c r="D1152" s="139"/>
      <c r="E1152"/>
      <c r="F1152"/>
      <c r="G1152"/>
      <c r="H1152"/>
      <c r="I1152"/>
      <c r="J1152"/>
      <c r="K1152"/>
      <c r="L1152"/>
      <c r="M1152"/>
      <c r="N1152"/>
      <c r="O1152"/>
      <c r="P1152"/>
      <c r="Q1152"/>
      <c r="R1152"/>
      <c r="S1152"/>
      <c r="T1152"/>
      <c r="U1152"/>
      <c r="V1152"/>
      <c r="W1152"/>
      <c r="X1152"/>
      <c r="Y1152"/>
      <c r="Z1152"/>
      <c r="AA1152" s="144"/>
      <c r="AB1152"/>
      <c r="AC1152"/>
      <c r="AD1152"/>
      <c r="AE1152"/>
      <c r="AF1152" s="143"/>
      <c r="AG1152"/>
      <c r="AH1152"/>
    </row>
    <row r="1153" spans="1:34" s="28" customFormat="1" ht="15">
      <c r="A1153"/>
      <c r="B1153" s="140"/>
      <c r="C1153" s="139"/>
      <c r="D1153" s="139"/>
      <c r="E1153"/>
      <c r="F1153"/>
      <c r="G1153"/>
      <c r="H1153"/>
      <c r="I1153"/>
      <c r="J1153"/>
      <c r="K1153"/>
      <c r="L1153"/>
      <c r="M1153"/>
      <c r="N1153"/>
      <c r="O1153"/>
      <c r="P1153"/>
      <c r="Q1153"/>
      <c r="R1153"/>
      <c r="S1153"/>
      <c r="T1153"/>
      <c r="U1153"/>
      <c r="V1153"/>
      <c r="W1153"/>
      <c r="X1153"/>
      <c r="Y1153"/>
      <c r="Z1153"/>
      <c r="AA1153" s="144"/>
      <c r="AB1153"/>
      <c r="AC1153"/>
      <c r="AD1153"/>
      <c r="AE1153"/>
      <c r="AF1153" s="143"/>
      <c r="AG1153"/>
      <c r="AH1153"/>
    </row>
    <row r="1154" spans="1:34" s="28" customFormat="1" ht="15">
      <c r="A1154"/>
      <c r="B1154" s="140"/>
      <c r="C1154" s="139"/>
      <c r="D1154" s="139"/>
      <c r="E1154"/>
      <c r="F1154"/>
      <c r="G1154"/>
      <c r="H1154"/>
      <c r="I1154"/>
      <c r="J1154"/>
      <c r="K1154"/>
      <c r="L1154"/>
      <c r="M1154"/>
      <c r="N1154"/>
      <c r="O1154"/>
      <c r="P1154"/>
      <c r="Q1154"/>
      <c r="R1154"/>
      <c r="S1154"/>
      <c r="T1154"/>
      <c r="U1154"/>
      <c r="V1154"/>
      <c r="W1154"/>
      <c r="X1154"/>
      <c r="Y1154"/>
      <c r="Z1154"/>
      <c r="AA1154" s="144"/>
      <c r="AB1154"/>
      <c r="AC1154"/>
      <c r="AD1154"/>
      <c r="AE1154"/>
      <c r="AF1154" s="143"/>
      <c r="AG1154"/>
      <c r="AH1154"/>
    </row>
    <row r="1155" spans="1:34" s="28" customFormat="1" ht="15">
      <c r="A1155"/>
      <c r="B1155" s="140"/>
      <c r="C1155" s="139"/>
      <c r="D1155" s="139"/>
      <c r="E1155"/>
      <c r="F1155"/>
      <c r="G1155"/>
      <c r="H1155"/>
      <c r="I1155"/>
      <c r="J1155"/>
      <c r="K1155"/>
      <c r="L1155"/>
      <c r="M1155"/>
      <c r="N1155"/>
      <c r="O1155"/>
      <c r="P1155"/>
      <c r="Q1155"/>
      <c r="R1155"/>
      <c r="S1155"/>
      <c r="T1155"/>
      <c r="U1155"/>
      <c r="V1155"/>
      <c r="W1155"/>
      <c r="X1155"/>
      <c r="Y1155"/>
      <c r="Z1155"/>
      <c r="AA1155" s="144"/>
      <c r="AB1155"/>
      <c r="AC1155"/>
      <c r="AD1155"/>
      <c r="AE1155"/>
      <c r="AF1155" s="143"/>
      <c r="AG1155"/>
      <c r="AH1155"/>
    </row>
    <row r="1156" spans="1:34" s="28" customFormat="1" ht="15">
      <c r="A1156"/>
      <c r="B1156" s="140"/>
      <c r="C1156" s="139"/>
      <c r="D1156" s="139"/>
      <c r="E1156"/>
      <c r="F1156"/>
      <c r="G1156"/>
      <c r="H1156"/>
      <c r="I1156"/>
      <c r="J1156"/>
      <c r="K1156"/>
      <c r="L1156"/>
      <c r="M1156"/>
      <c r="N1156"/>
      <c r="O1156"/>
      <c r="P1156"/>
      <c r="Q1156"/>
      <c r="R1156"/>
      <c r="S1156"/>
      <c r="T1156"/>
      <c r="U1156"/>
      <c r="V1156"/>
      <c r="W1156"/>
      <c r="X1156"/>
      <c r="Y1156"/>
      <c r="Z1156"/>
      <c r="AA1156" s="144"/>
      <c r="AB1156"/>
      <c r="AC1156"/>
      <c r="AD1156"/>
      <c r="AE1156"/>
      <c r="AF1156" s="143"/>
      <c r="AG1156"/>
      <c r="AH1156"/>
    </row>
    <row r="1157" spans="1:34" s="28" customFormat="1" ht="15">
      <c r="A1157"/>
      <c r="B1157" s="140"/>
      <c r="C1157" s="139"/>
      <c r="D1157" s="139"/>
      <c r="E1157"/>
      <c r="F1157"/>
      <c r="G1157"/>
      <c r="H1157"/>
      <c r="I1157"/>
      <c r="J1157"/>
      <c r="K1157"/>
      <c r="L1157"/>
      <c r="M1157"/>
      <c r="N1157"/>
      <c r="O1157"/>
      <c r="P1157"/>
      <c r="Q1157"/>
      <c r="R1157"/>
      <c r="S1157"/>
      <c r="T1157"/>
      <c r="U1157"/>
      <c r="V1157"/>
      <c r="W1157"/>
      <c r="X1157"/>
      <c r="Y1157"/>
      <c r="Z1157"/>
      <c r="AA1157" s="144"/>
      <c r="AB1157"/>
      <c r="AC1157"/>
      <c r="AD1157"/>
      <c r="AE1157"/>
      <c r="AF1157" s="143"/>
      <c r="AG1157"/>
      <c r="AH1157"/>
    </row>
    <row r="1158" spans="1:34" s="28" customFormat="1" ht="15">
      <c r="A1158"/>
      <c r="B1158" s="140"/>
      <c r="C1158" s="139"/>
      <c r="D1158" s="139"/>
      <c r="E1158"/>
      <c r="F1158"/>
      <c r="G1158"/>
      <c r="H1158"/>
      <c r="I1158"/>
      <c r="J1158"/>
      <c r="K1158"/>
      <c r="L1158"/>
      <c r="M1158"/>
      <c r="N1158"/>
      <c r="O1158"/>
      <c r="P1158"/>
      <c r="Q1158"/>
      <c r="R1158"/>
      <c r="S1158"/>
      <c r="T1158"/>
      <c r="U1158"/>
      <c r="V1158"/>
      <c r="W1158"/>
      <c r="X1158"/>
      <c r="Y1158"/>
      <c r="Z1158"/>
      <c r="AA1158" s="144"/>
      <c r="AB1158"/>
      <c r="AC1158"/>
      <c r="AD1158"/>
      <c r="AE1158"/>
      <c r="AF1158" s="143"/>
      <c r="AG1158"/>
      <c r="AH1158"/>
    </row>
    <row r="1159" spans="1:34" s="28" customFormat="1" ht="15">
      <c r="A1159"/>
      <c r="B1159" s="140"/>
      <c r="C1159" s="139"/>
      <c r="D1159" s="139"/>
      <c r="E1159"/>
      <c r="F1159"/>
      <c r="G1159"/>
      <c r="H1159"/>
      <c r="I1159"/>
      <c r="J1159"/>
      <c r="K1159"/>
      <c r="L1159"/>
      <c r="M1159"/>
      <c r="N1159"/>
      <c r="O1159"/>
      <c r="P1159"/>
      <c r="Q1159"/>
      <c r="R1159"/>
      <c r="S1159"/>
      <c r="T1159"/>
      <c r="U1159"/>
      <c r="V1159"/>
      <c r="W1159"/>
      <c r="X1159"/>
      <c r="Y1159"/>
      <c r="Z1159"/>
      <c r="AA1159" s="144"/>
      <c r="AB1159"/>
      <c r="AC1159"/>
      <c r="AD1159"/>
      <c r="AE1159"/>
      <c r="AF1159" s="143"/>
      <c r="AG1159"/>
      <c r="AH1159"/>
    </row>
    <row r="1160" spans="1:34" s="28" customFormat="1" ht="15">
      <c r="A1160"/>
      <c r="B1160" s="140"/>
      <c r="C1160" s="139"/>
      <c r="D1160" s="139"/>
      <c r="E1160"/>
      <c r="F1160"/>
      <c r="G1160"/>
      <c r="H1160"/>
      <c r="I1160"/>
      <c r="J1160"/>
      <c r="K1160"/>
      <c r="L1160"/>
      <c r="M1160"/>
      <c r="N1160"/>
      <c r="O1160"/>
      <c r="P1160"/>
      <c r="Q1160"/>
      <c r="R1160"/>
      <c r="S1160"/>
      <c r="T1160"/>
      <c r="U1160"/>
      <c r="V1160"/>
      <c r="W1160"/>
      <c r="X1160"/>
      <c r="Y1160"/>
      <c r="Z1160"/>
      <c r="AA1160" s="144"/>
      <c r="AB1160"/>
      <c r="AC1160"/>
      <c r="AD1160"/>
      <c r="AE1160"/>
      <c r="AF1160" s="143"/>
      <c r="AG1160"/>
      <c r="AH1160"/>
    </row>
    <row r="1161" spans="1:34" s="28" customFormat="1" ht="15">
      <c r="A1161"/>
      <c r="B1161" s="140"/>
      <c r="C1161" s="139"/>
      <c r="D1161" s="139"/>
      <c r="E1161"/>
      <c r="F1161"/>
      <c r="G1161"/>
      <c r="H1161"/>
      <c r="I1161"/>
      <c r="J1161"/>
      <c r="K1161"/>
      <c r="L1161"/>
      <c r="M1161"/>
      <c r="N1161"/>
      <c r="O1161"/>
      <c r="P1161"/>
      <c r="Q1161"/>
      <c r="R1161"/>
      <c r="S1161"/>
      <c r="T1161"/>
      <c r="U1161"/>
      <c r="V1161"/>
      <c r="W1161"/>
      <c r="X1161"/>
      <c r="Y1161"/>
      <c r="Z1161"/>
      <c r="AA1161" s="144"/>
      <c r="AB1161"/>
      <c r="AC1161"/>
      <c r="AD1161"/>
      <c r="AE1161"/>
      <c r="AF1161" s="143"/>
      <c r="AG1161"/>
      <c r="AH1161"/>
    </row>
    <row r="1162" spans="1:34" s="28" customFormat="1" ht="15">
      <c r="A1162"/>
      <c r="B1162" s="140"/>
      <c r="C1162" s="139"/>
      <c r="D1162" s="139"/>
      <c r="E1162"/>
      <c r="F1162"/>
      <c r="G1162"/>
      <c r="H1162"/>
      <c r="I1162"/>
      <c r="J1162"/>
      <c r="K1162"/>
      <c r="L1162"/>
      <c r="M1162"/>
      <c r="N1162"/>
      <c r="O1162"/>
      <c r="P1162"/>
      <c r="Q1162"/>
      <c r="R1162"/>
      <c r="S1162"/>
      <c r="T1162"/>
      <c r="U1162"/>
      <c r="V1162"/>
      <c r="W1162"/>
      <c r="X1162"/>
      <c r="Y1162"/>
      <c r="Z1162"/>
      <c r="AA1162" s="144"/>
      <c r="AB1162"/>
      <c r="AC1162"/>
      <c r="AD1162"/>
      <c r="AE1162"/>
      <c r="AF1162" s="143"/>
      <c r="AG1162"/>
      <c r="AH1162"/>
    </row>
    <row r="1163" spans="1:34" s="28" customFormat="1" ht="15">
      <c r="A1163"/>
      <c r="B1163" s="140"/>
      <c r="C1163" s="139"/>
      <c r="D1163" s="139"/>
      <c r="E1163"/>
      <c r="F1163"/>
      <c r="G1163"/>
      <c r="H1163"/>
      <c r="I1163"/>
      <c r="J1163"/>
      <c r="K1163"/>
      <c r="L1163"/>
      <c r="M1163"/>
      <c r="N1163"/>
      <c r="O1163"/>
      <c r="P1163"/>
      <c r="Q1163"/>
      <c r="R1163"/>
      <c r="S1163"/>
      <c r="T1163"/>
      <c r="U1163"/>
      <c r="V1163"/>
      <c r="W1163"/>
      <c r="X1163"/>
      <c r="Y1163"/>
      <c r="Z1163"/>
      <c r="AA1163" s="144"/>
      <c r="AB1163"/>
      <c r="AC1163"/>
      <c r="AD1163"/>
      <c r="AE1163"/>
      <c r="AF1163" s="143"/>
      <c r="AG1163"/>
      <c r="AH1163"/>
    </row>
    <row r="1164" spans="1:34" s="28" customFormat="1" ht="15">
      <c r="A1164"/>
      <c r="B1164" s="140"/>
      <c r="C1164" s="139"/>
      <c r="D1164" s="139"/>
      <c r="E1164"/>
      <c r="F1164"/>
      <c r="G1164"/>
      <c r="H1164"/>
      <c r="I1164"/>
      <c r="J1164"/>
      <c r="K1164"/>
      <c r="L1164"/>
      <c r="M1164"/>
      <c r="N1164"/>
      <c r="O1164"/>
      <c r="P1164"/>
      <c r="Q1164"/>
      <c r="R1164"/>
      <c r="S1164"/>
      <c r="T1164"/>
      <c r="U1164"/>
      <c r="V1164"/>
      <c r="W1164"/>
      <c r="X1164"/>
      <c r="Y1164"/>
      <c r="Z1164"/>
      <c r="AA1164" s="144"/>
      <c r="AB1164"/>
      <c r="AC1164"/>
      <c r="AD1164"/>
      <c r="AE1164"/>
      <c r="AF1164" s="143"/>
      <c r="AG1164"/>
      <c r="AH1164"/>
    </row>
    <row r="1165" spans="1:34" s="28" customFormat="1" ht="15">
      <c r="A1165"/>
      <c r="B1165" s="140"/>
      <c r="C1165" s="139"/>
      <c r="D1165" s="139"/>
      <c r="E1165"/>
      <c r="F1165"/>
      <c r="G1165"/>
      <c r="H1165"/>
      <c r="I1165"/>
      <c r="J1165"/>
      <c r="K1165"/>
      <c r="L1165"/>
      <c r="M1165"/>
      <c r="N1165"/>
      <c r="O1165"/>
      <c r="P1165"/>
      <c r="Q1165"/>
      <c r="R1165"/>
      <c r="S1165"/>
      <c r="T1165"/>
      <c r="U1165"/>
      <c r="V1165"/>
      <c r="W1165"/>
      <c r="X1165"/>
      <c r="Y1165"/>
      <c r="Z1165"/>
      <c r="AA1165" s="144"/>
      <c r="AB1165"/>
      <c r="AC1165"/>
      <c r="AD1165"/>
      <c r="AE1165"/>
      <c r="AF1165" s="143"/>
      <c r="AG1165"/>
      <c r="AH1165"/>
    </row>
    <row r="1166" spans="1:34" s="28" customFormat="1" ht="15">
      <c r="A1166"/>
      <c r="B1166" s="140"/>
      <c r="C1166" s="139"/>
      <c r="D1166" s="139"/>
      <c r="E1166"/>
      <c r="F1166"/>
      <c r="G1166"/>
      <c r="H1166"/>
      <c r="I1166"/>
      <c r="J1166"/>
      <c r="K1166"/>
      <c r="L1166"/>
      <c r="M1166"/>
      <c r="N1166"/>
      <c r="O1166"/>
      <c r="P1166"/>
      <c r="Q1166"/>
      <c r="R1166"/>
      <c r="S1166"/>
      <c r="T1166"/>
      <c r="U1166"/>
      <c r="V1166"/>
      <c r="W1166"/>
      <c r="X1166"/>
      <c r="Y1166"/>
      <c r="Z1166"/>
      <c r="AA1166" s="144"/>
      <c r="AB1166"/>
      <c r="AC1166"/>
      <c r="AD1166"/>
      <c r="AE1166"/>
      <c r="AF1166" s="143"/>
      <c r="AG1166"/>
      <c r="AH1166"/>
    </row>
    <row r="1167" spans="1:34" s="28" customFormat="1" ht="15">
      <c r="A1167"/>
      <c r="B1167" s="140"/>
      <c r="C1167" s="139"/>
      <c r="D1167" s="139"/>
      <c r="E1167"/>
      <c r="F1167"/>
      <c r="G1167"/>
      <c r="H1167"/>
      <c r="I1167"/>
      <c r="J1167"/>
      <c r="K1167"/>
      <c r="L1167"/>
      <c r="M1167"/>
      <c r="N1167"/>
      <c r="O1167"/>
      <c r="P1167"/>
      <c r="Q1167"/>
      <c r="R1167"/>
      <c r="S1167"/>
      <c r="T1167"/>
      <c r="U1167"/>
      <c r="V1167"/>
      <c r="W1167"/>
      <c r="X1167"/>
      <c r="Y1167"/>
      <c r="Z1167"/>
      <c r="AA1167" s="144"/>
      <c r="AB1167"/>
      <c r="AC1167"/>
      <c r="AD1167"/>
      <c r="AE1167"/>
      <c r="AF1167" s="143"/>
      <c r="AG1167"/>
      <c r="AH1167"/>
    </row>
    <row r="1168" spans="1:34" s="28" customFormat="1" ht="15">
      <c r="A1168"/>
      <c r="B1168" s="140"/>
      <c r="C1168" s="139"/>
      <c r="D1168" s="139"/>
      <c r="E1168"/>
      <c r="F1168"/>
      <c r="G1168"/>
      <c r="H1168"/>
      <c r="I1168"/>
      <c r="J1168"/>
      <c r="K1168"/>
      <c r="L1168"/>
      <c r="M1168"/>
      <c r="N1168"/>
      <c r="O1168"/>
      <c r="P1168"/>
      <c r="Q1168"/>
      <c r="R1168"/>
      <c r="S1168"/>
      <c r="T1168"/>
      <c r="U1168"/>
      <c r="V1168"/>
      <c r="W1168"/>
      <c r="X1168"/>
      <c r="Y1168"/>
      <c r="Z1168"/>
      <c r="AA1168" s="144"/>
      <c r="AB1168"/>
      <c r="AC1168"/>
      <c r="AD1168"/>
      <c r="AE1168"/>
      <c r="AF1168" s="143"/>
      <c r="AG1168"/>
      <c r="AH1168"/>
    </row>
    <row r="1169" spans="1:34" s="28" customFormat="1" ht="15">
      <c r="A1169"/>
      <c r="B1169" s="140"/>
      <c r="C1169" s="139"/>
      <c r="D1169" s="139"/>
      <c r="E1169"/>
      <c r="F1169"/>
      <c r="G1169"/>
      <c r="H1169"/>
      <c r="I1169"/>
      <c r="J1169"/>
      <c r="K1169"/>
      <c r="L1169"/>
      <c r="M1169"/>
      <c r="N1169"/>
      <c r="O1169"/>
      <c r="P1169"/>
      <c r="Q1169"/>
      <c r="R1169"/>
      <c r="S1169"/>
      <c r="T1169"/>
      <c r="U1169"/>
      <c r="V1169"/>
      <c r="W1169"/>
      <c r="X1169"/>
      <c r="Y1169"/>
      <c r="Z1169"/>
      <c r="AA1169" s="144"/>
      <c r="AB1169"/>
      <c r="AC1169"/>
      <c r="AD1169"/>
      <c r="AE1169"/>
      <c r="AF1169" s="143"/>
      <c r="AG1169"/>
      <c r="AH1169"/>
    </row>
    <row r="1170" spans="1:34" s="28" customFormat="1" ht="15">
      <c r="A1170"/>
      <c r="B1170" s="140"/>
      <c r="C1170" s="139"/>
      <c r="D1170" s="139"/>
      <c r="E1170"/>
      <c r="F1170"/>
      <c r="G1170"/>
      <c r="H1170"/>
      <c r="I1170"/>
      <c r="J1170"/>
      <c r="K1170"/>
      <c r="L1170"/>
      <c r="M1170"/>
      <c r="N1170"/>
      <c r="O1170"/>
      <c r="P1170"/>
      <c r="Q1170"/>
      <c r="R1170"/>
      <c r="S1170"/>
      <c r="T1170"/>
      <c r="U1170"/>
      <c r="V1170"/>
      <c r="W1170"/>
      <c r="X1170"/>
      <c r="Y1170"/>
      <c r="Z1170"/>
      <c r="AA1170" s="144"/>
      <c r="AB1170"/>
      <c r="AC1170"/>
      <c r="AD1170"/>
      <c r="AE1170"/>
      <c r="AF1170" s="143"/>
      <c r="AG1170"/>
      <c r="AH1170"/>
    </row>
    <row r="1171" spans="1:34" s="28" customFormat="1" ht="15">
      <c r="A1171"/>
      <c r="B1171" s="140"/>
      <c r="C1171" s="139"/>
      <c r="D1171" s="139"/>
      <c r="E1171"/>
      <c r="F1171"/>
      <c r="G1171"/>
      <c r="H1171"/>
      <c r="I1171"/>
      <c r="J1171"/>
      <c r="K1171"/>
      <c r="L1171"/>
      <c r="M1171"/>
      <c r="N1171"/>
      <c r="O1171"/>
      <c r="P1171"/>
      <c r="Q1171"/>
      <c r="R1171"/>
      <c r="S1171"/>
      <c r="T1171"/>
      <c r="U1171"/>
      <c r="V1171"/>
      <c r="W1171"/>
      <c r="X1171"/>
      <c r="Y1171"/>
      <c r="Z1171"/>
      <c r="AA1171" s="144"/>
      <c r="AB1171"/>
      <c r="AC1171"/>
      <c r="AD1171"/>
      <c r="AE1171"/>
      <c r="AF1171" s="143"/>
      <c r="AG1171"/>
      <c r="AH1171"/>
    </row>
    <row r="1172" spans="1:34" s="28" customFormat="1" ht="15">
      <c r="A1172"/>
      <c r="B1172" s="140"/>
      <c r="C1172" s="139"/>
      <c r="D1172" s="139"/>
      <c r="E1172"/>
      <c r="F1172"/>
      <c r="G1172"/>
      <c r="H1172"/>
      <c r="I1172"/>
      <c r="J1172"/>
      <c r="K1172"/>
      <c r="L1172"/>
      <c r="M1172"/>
      <c r="N1172"/>
      <c r="O1172"/>
      <c r="P1172"/>
      <c r="Q1172"/>
      <c r="R1172"/>
      <c r="S1172"/>
      <c r="T1172"/>
      <c r="U1172"/>
      <c r="V1172"/>
      <c r="W1172"/>
      <c r="X1172"/>
      <c r="Y1172"/>
      <c r="Z1172"/>
      <c r="AA1172" s="144"/>
      <c r="AB1172"/>
      <c r="AC1172"/>
      <c r="AD1172"/>
      <c r="AE1172"/>
      <c r="AF1172" s="143"/>
      <c r="AG1172"/>
      <c r="AH1172"/>
    </row>
    <row r="1173" spans="1:34" s="28" customFormat="1" ht="15">
      <c r="A1173"/>
      <c r="B1173" s="140"/>
      <c r="C1173" s="139"/>
      <c r="D1173" s="139"/>
      <c r="E1173"/>
      <c r="F1173"/>
      <c r="G1173"/>
      <c r="H1173"/>
      <c r="I1173"/>
      <c r="J1173"/>
      <c r="K1173"/>
      <c r="L1173"/>
      <c r="M1173"/>
      <c r="N1173"/>
      <c r="O1173"/>
      <c r="P1173"/>
      <c r="Q1173"/>
      <c r="R1173"/>
      <c r="S1173"/>
      <c r="T1173"/>
      <c r="U1173"/>
      <c r="V1173"/>
      <c r="W1173"/>
      <c r="X1173"/>
      <c r="Y1173"/>
      <c r="Z1173"/>
      <c r="AA1173" s="144"/>
      <c r="AB1173"/>
      <c r="AC1173"/>
      <c r="AD1173"/>
      <c r="AE1173"/>
      <c r="AF1173" s="143"/>
      <c r="AG1173"/>
      <c r="AH1173"/>
    </row>
    <row r="1174" spans="1:34" s="28" customFormat="1" ht="15">
      <c r="A1174"/>
      <c r="B1174" s="140"/>
      <c r="C1174" s="139"/>
      <c r="D1174" s="139"/>
      <c r="E1174"/>
      <c r="F1174"/>
      <c r="G1174"/>
      <c r="H1174"/>
      <c r="I1174"/>
      <c r="J1174"/>
      <c r="K1174"/>
      <c r="L1174"/>
      <c r="M1174"/>
      <c r="N1174"/>
      <c r="O1174"/>
      <c r="P1174"/>
      <c r="Q1174"/>
      <c r="R1174"/>
      <c r="S1174"/>
      <c r="T1174"/>
      <c r="U1174"/>
      <c r="V1174"/>
      <c r="W1174"/>
      <c r="X1174"/>
      <c r="Y1174"/>
      <c r="Z1174"/>
      <c r="AA1174" s="144"/>
      <c r="AB1174"/>
      <c r="AC1174"/>
      <c r="AD1174"/>
      <c r="AE1174"/>
      <c r="AF1174" s="143"/>
      <c r="AG1174"/>
      <c r="AH1174"/>
    </row>
    <row r="1175" spans="1:34" s="28" customFormat="1" ht="15">
      <c r="A1175"/>
      <c r="B1175" s="140"/>
      <c r="C1175" s="139"/>
      <c r="D1175" s="139"/>
      <c r="E1175"/>
      <c r="F1175"/>
      <c r="G1175"/>
      <c r="H1175"/>
      <c r="I1175"/>
      <c r="J1175"/>
      <c r="K1175"/>
      <c r="L1175"/>
      <c r="M1175"/>
      <c r="N1175"/>
      <c r="O1175"/>
      <c r="P1175"/>
      <c r="Q1175"/>
      <c r="R1175"/>
      <c r="S1175"/>
      <c r="T1175"/>
      <c r="U1175"/>
      <c r="V1175"/>
      <c r="W1175"/>
      <c r="X1175"/>
      <c r="Y1175"/>
      <c r="Z1175"/>
      <c r="AA1175" s="144"/>
      <c r="AB1175"/>
      <c r="AC1175"/>
      <c r="AD1175"/>
      <c r="AE1175"/>
      <c r="AF1175" s="143"/>
      <c r="AG1175"/>
      <c r="AH1175"/>
    </row>
    <row r="1176" spans="1:34" s="28" customFormat="1" ht="15">
      <c r="A1176"/>
      <c r="B1176" s="140"/>
      <c r="C1176" s="139"/>
      <c r="D1176" s="139"/>
      <c r="E1176"/>
      <c r="F1176"/>
      <c r="G1176"/>
      <c r="H1176"/>
      <c r="I1176"/>
      <c r="J1176"/>
      <c r="K1176"/>
      <c r="L1176"/>
      <c r="M1176"/>
      <c r="N1176"/>
      <c r="O1176"/>
      <c r="P1176"/>
      <c r="Q1176"/>
      <c r="R1176"/>
      <c r="S1176"/>
      <c r="T1176"/>
      <c r="U1176"/>
      <c r="V1176"/>
      <c r="W1176"/>
      <c r="X1176"/>
      <c r="Y1176"/>
      <c r="Z1176"/>
      <c r="AA1176" s="144"/>
      <c r="AB1176"/>
      <c r="AC1176"/>
      <c r="AD1176"/>
      <c r="AE1176"/>
      <c r="AF1176" s="143"/>
      <c r="AG1176"/>
      <c r="AH1176"/>
    </row>
    <row r="1177" spans="1:34" s="28" customFormat="1" ht="15">
      <c r="A1177"/>
      <c r="B1177" s="140"/>
      <c r="C1177" s="139"/>
      <c r="D1177" s="139"/>
      <c r="E1177"/>
      <c r="F1177"/>
      <c r="G1177"/>
      <c r="H1177"/>
      <c r="I1177"/>
      <c r="J1177"/>
      <c r="K1177"/>
      <c r="L1177"/>
      <c r="M1177"/>
      <c r="N1177"/>
      <c r="O1177"/>
      <c r="P1177"/>
      <c r="Q1177"/>
      <c r="R1177"/>
      <c r="S1177"/>
      <c r="T1177"/>
      <c r="U1177"/>
      <c r="V1177"/>
      <c r="W1177"/>
      <c r="X1177"/>
      <c r="Y1177"/>
      <c r="Z1177"/>
      <c r="AA1177" s="144"/>
      <c r="AB1177"/>
      <c r="AC1177"/>
      <c r="AD1177"/>
      <c r="AE1177"/>
      <c r="AF1177" s="143"/>
      <c r="AG1177"/>
      <c r="AH1177"/>
    </row>
    <row r="1178" spans="1:34" s="28" customFormat="1" ht="15">
      <c r="A1178"/>
      <c r="B1178" s="140"/>
      <c r="C1178" s="139"/>
      <c r="D1178" s="139"/>
      <c r="E1178"/>
      <c r="F1178"/>
      <c r="G1178"/>
      <c r="H1178"/>
      <c r="I1178"/>
      <c r="J1178"/>
      <c r="K1178"/>
      <c r="L1178"/>
      <c r="M1178"/>
      <c r="N1178"/>
      <c r="O1178"/>
      <c r="P1178"/>
      <c r="Q1178"/>
      <c r="R1178"/>
      <c r="S1178"/>
      <c r="T1178"/>
      <c r="U1178"/>
      <c r="V1178"/>
      <c r="W1178"/>
      <c r="X1178"/>
      <c r="Y1178"/>
      <c r="Z1178"/>
      <c r="AA1178" s="144"/>
      <c r="AB1178"/>
      <c r="AC1178"/>
      <c r="AD1178"/>
      <c r="AE1178"/>
      <c r="AF1178" s="143"/>
      <c r="AG1178"/>
      <c r="AH1178"/>
    </row>
    <row r="1179" spans="1:34" s="28" customFormat="1" ht="15">
      <c r="A1179"/>
      <c r="B1179" s="140"/>
      <c r="C1179" s="139"/>
      <c r="D1179" s="139"/>
      <c r="E1179"/>
      <c r="F1179"/>
      <c r="G1179"/>
      <c r="H1179"/>
      <c r="I1179"/>
      <c r="J1179"/>
      <c r="K1179"/>
      <c r="L1179"/>
      <c r="M1179"/>
      <c r="N1179"/>
      <c r="O1179"/>
      <c r="P1179"/>
      <c r="Q1179"/>
      <c r="R1179"/>
      <c r="S1179"/>
      <c r="T1179"/>
      <c r="U1179"/>
      <c r="V1179"/>
      <c r="W1179"/>
      <c r="X1179"/>
      <c r="Y1179"/>
      <c r="Z1179"/>
      <c r="AA1179" s="144"/>
      <c r="AB1179"/>
      <c r="AC1179"/>
      <c r="AD1179"/>
      <c r="AE1179"/>
      <c r="AF1179" s="143"/>
      <c r="AG1179"/>
      <c r="AH1179"/>
    </row>
    <row r="1180" spans="1:34" s="28" customFormat="1" ht="15">
      <c r="A1180"/>
      <c r="B1180" s="140"/>
      <c r="C1180" s="139"/>
      <c r="D1180" s="139"/>
      <c r="E1180"/>
      <c r="F1180"/>
      <c r="G1180"/>
      <c r="H1180"/>
      <c r="I1180"/>
      <c r="J1180"/>
      <c r="K1180"/>
      <c r="L1180"/>
      <c r="M1180"/>
      <c r="N1180"/>
      <c r="O1180"/>
      <c r="P1180"/>
      <c r="Q1180"/>
      <c r="R1180"/>
      <c r="S1180"/>
      <c r="T1180"/>
      <c r="U1180"/>
      <c r="V1180"/>
      <c r="W1180"/>
      <c r="X1180"/>
      <c r="Y1180"/>
      <c r="Z1180"/>
      <c r="AA1180" s="144"/>
      <c r="AB1180"/>
      <c r="AC1180"/>
      <c r="AD1180"/>
      <c r="AE1180"/>
      <c r="AF1180" s="143"/>
      <c r="AG1180"/>
      <c r="AH1180"/>
    </row>
    <row r="1181" spans="1:34" s="28" customFormat="1" ht="15">
      <c r="A1181"/>
      <c r="B1181" s="140"/>
      <c r="C1181" s="139"/>
      <c r="D1181" s="139"/>
      <c r="E1181"/>
      <c r="F1181"/>
      <c r="G1181"/>
      <c r="H1181"/>
      <c r="I1181"/>
      <c r="J1181"/>
      <c r="K1181"/>
      <c r="L1181"/>
      <c r="M1181"/>
      <c r="N1181"/>
      <c r="O1181"/>
      <c r="P1181"/>
      <c r="Q1181"/>
      <c r="R1181"/>
      <c r="S1181"/>
      <c r="T1181"/>
      <c r="U1181"/>
      <c r="V1181"/>
      <c r="W1181"/>
      <c r="X1181"/>
      <c r="Y1181"/>
      <c r="Z1181"/>
      <c r="AA1181" s="144"/>
      <c r="AB1181"/>
      <c r="AC1181"/>
      <c r="AD1181"/>
      <c r="AE1181"/>
      <c r="AF1181" s="143"/>
      <c r="AG1181"/>
      <c r="AH1181"/>
    </row>
    <row r="1182" spans="1:34" s="28" customFormat="1" ht="15">
      <c r="A1182"/>
      <c r="B1182" s="140"/>
      <c r="C1182" s="139"/>
      <c r="D1182" s="139"/>
      <c r="E1182"/>
      <c r="F1182"/>
      <c r="G1182"/>
      <c r="H1182"/>
      <c r="I1182"/>
      <c r="J1182"/>
      <c r="K1182"/>
      <c r="L1182"/>
      <c r="M1182"/>
      <c r="N1182"/>
      <c r="O1182"/>
      <c r="P1182"/>
      <c r="Q1182"/>
      <c r="R1182"/>
      <c r="S1182"/>
      <c r="T1182"/>
      <c r="U1182"/>
      <c r="V1182"/>
      <c r="W1182"/>
      <c r="X1182"/>
      <c r="Y1182"/>
      <c r="Z1182"/>
      <c r="AA1182" s="144"/>
      <c r="AB1182"/>
      <c r="AC1182"/>
      <c r="AD1182"/>
      <c r="AE1182"/>
      <c r="AF1182" s="143"/>
      <c r="AG1182"/>
      <c r="AH1182"/>
    </row>
    <row r="1183" spans="1:34" s="28" customFormat="1" ht="15">
      <c r="A1183"/>
      <c r="B1183" s="140"/>
      <c r="C1183" s="139"/>
      <c r="D1183" s="139"/>
      <c r="E1183"/>
      <c r="F1183"/>
      <c r="G1183"/>
      <c r="H1183"/>
      <c r="I1183"/>
      <c r="J1183"/>
      <c r="K1183"/>
      <c r="L1183"/>
      <c r="M1183"/>
      <c r="N1183"/>
      <c r="O1183"/>
      <c r="P1183"/>
      <c r="Q1183"/>
      <c r="R1183"/>
      <c r="S1183"/>
      <c r="T1183"/>
      <c r="U1183"/>
      <c r="V1183"/>
      <c r="W1183"/>
      <c r="X1183"/>
      <c r="Y1183"/>
      <c r="Z1183"/>
      <c r="AA1183" s="144"/>
      <c r="AB1183"/>
      <c r="AC1183"/>
      <c r="AD1183"/>
      <c r="AE1183"/>
      <c r="AF1183" s="143"/>
      <c r="AG1183"/>
      <c r="AH1183"/>
    </row>
    <row r="1184" spans="1:34" s="28" customFormat="1" ht="15">
      <c r="A1184"/>
      <c r="B1184" s="140"/>
      <c r="C1184" s="139"/>
      <c r="D1184" s="139"/>
      <c r="E1184"/>
      <c r="F1184"/>
      <c r="G1184"/>
      <c r="H1184"/>
      <c r="I1184"/>
      <c r="J1184"/>
      <c r="K1184"/>
      <c r="L1184"/>
      <c r="M1184"/>
      <c r="N1184"/>
      <c r="O1184"/>
      <c r="P1184"/>
      <c r="Q1184"/>
      <c r="R1184"/>
      <c r="S1184"/>
      <c r="T1184"/>
      <c r="U1184"/>
      <c r="V1184"/>
      <c r="W1184"/>
      <c r="X1184"/>
      <c r="Y1184"/>
      <c r="Z1184"/>
      <c r="AA1184" s="144"/>
      <c r="AB1184"/>
      <c r="AC1184"/>
      <c r="AD1184"/>
      <c r="AE1184"/>
      <c r="AF1184" s="143"/>
      <c r="AG1184"/>
      <c r="AH1184"/>
    </row>
    <row r="1185" spans="1:34" s="28" customFormat="1" ht="15">
      <c r="A1185"/>
      <c r="B1185" s="140"/>
      <c r="C1185" s="139"/>
      <c r="D1185" s="139"/>
      <c r="E1185"/>
      <c r="F1185"/>
      <c r="G1185"/>
      <c r="H1185"/>
      <c r="I1185"/>
      <c r="J1185"/>
      <c r="K1185"/>
      <c r="L1185"/>
      <c r="M1185"/>
      <c r="N1185"/>
      <c r="O1185"/>
      <c r="P1185"/>
      <c r="Q1185"/>
      <c r="R1185"/>
      <c r="S1185"/>
      <c r="T1185"/>
      <c r="U1185"/>
      <c r="V1185"/>
      <c r="W1185"/>
      <c r="X1185"/>
      <c r="Y1185"/>
      <c r="Z1185"/>
      <c r="AA1185" s="144"/>
      <c r="AB1185"/>
      <c r="AC1185"/>
      <c r="AD1185"/>
      <c r="AE1185"/>
      <c r="AF1185" s="143"/>
      <c r="AG1185"/>
      <c r="AH1185"/>
    </row>
    <row r="1186" spans="1:34" s="28" customFormat="1" ht="15">
      <c r="A1186"/>
      <c r="B1186" s="140"/>
      <c r="C1186" s="139"/>
      <c r="D1186" s="139"/>
      <c r="E1186"/>
      <c r="F1186"/>
      <c r="G1186"/>
      <c r="H1186"/>
      <c r="I1186"/>
      <c r="J1186"/>
      <c r="K1186"/>
      <c r="L1186"/>
      <c r="M1186"/>
      <c r="N1186"/>
      <c r="O1186"/>
      <c r="P1186"/>
      <c r="Q1186"/>
      <c r="R1186"/>
      <c r="S1186"/>
      <c r="T1186"/>
      <c r="U1186"/>
      <c r="V1186"/>
      <c r="W1186"/>
      <c r="X1186"/>
      <c r="Y1186"/>
      <c r="Z1186"/>
      <c r="AA1186" s="144"/>
      <c r="AB1186"/>
      <c r="AC1186"/>
      <c r="AD1186"/>
      <c r="AE1186"/>
      <c r="AF1186" s="143"/>
      <c r="AG1186"/>
      <c r="AH1186"/>
    </row>
    <row r="1187" spans="1:34" s="28" customFormat="1" ht="15">
      <c r="A1187"/>
      <c r="B1187" s="140"/>
      <c r="C1187" s="139"/>
      <c r="D1187" s="139"/>
      <c r="E1187"/>
      <c r="F1187"/>
      <c r="G1187"/>
      <c r="H1187"/>
      <c r="I1187"/>
      <c r="J1187"/>
      <c r="K1187"/>
      <c r="L1187"/>
      <c r="M1187"/>
      <c r="N1187"/>
      <c r="O1187"/>
      <c r="P1187"/>
      <c r="Q1187"/>
      <c r="R1187"/>
      <c r="S1187"/>
      <c r="T1187"/>
      <c r="U1187"/>
      <c r="V1187"/>
      <c r="W1187"/>
      <c r="X1187"/>
      <c r="Y1187"/>
      <c r="Z1187"/>
      <c r="AA1187" s="144"/>
      <c r="AB1187"/>
      <c r="AC1187"/>
      <c r="AD1187"/>
      <c r="AE1187"/>
      <c r="AF1187" s="143"/>
      <c r="AG1187"/>
      <c r="AH1187"/>
    </row>
    <row r="1188" spans="1:34" s="28" customFormat="1" ht="15">
      <c r="A1188"/>
      <c r="B1188" s="140"/>
      <c r="C1188" s="139"/>
      <c r="D1188" s="139"/>
      <c r="E1188"/>
      <c r="F1188"/>
      <c r="G1188"/>
      <c r="H1188"/>
      <c r="I1188"/>
      <c r="J1188"/>
      <c r="K1188"/>
      <c r="L1188"/>
      <c r="M1188"/>
      <c r="N1188"/>
      <c r="O1188"/>
      <c r="P1188"/>
      <c r="Q1188"/>
      <c r="R1188"/>
      <c r="S1188"/>
      <c r="T1188"/>
      <c r="U1188"/>
      <c r="V1188"/>
      <c r="W1188"/>
      <c r="X1188"/>
      <c r="Y1188"/>
      <c r="Z1188"/>
      <c r="AA1188" s="144"/>
      <c r="AB1188"/>
      <c r="AC1188"/>
      <c r="AD1188"/>
      <c r="AE1188"/>
      <c r="AF1188" s="143"/>
      <c r="AG1188"/>
      <c r="AH1188"/>
    </row>
    <row r="1189" spans="1:34" s="28" customFormat="1" ht="15">
      <c r="A1189"/>
      <c r="B1189" s="140"/>
      <c r="C1189" s="139"/>
      <c r="D1189" s="139"/>
      <c r="E1189"/>
      <c r="F1189"/>
      <c r="G1189"/>
      <c r="H1189"/>
      <c r="I1189"/>
      <c r="J1189"/>
      <c r="K1189"/>
      <c r="L1189"/>
      <c r="M1189"/>
      <c r="N1189"/>
      <c r="O1189"/>
      <c r="P1189"/>
      <c r="Q1189"/>
      <c r="R1189"/>
      <c r="S1189"/>
      <c r="T1189"/>
      <c r="U1189"/>
      <c r="V1189"/>
      <c r="W1189"/>
      <c r="X1189"/>
      <c r="Y1189"/>
      <c r="Z1189"/>
      <c r="AA1189" s="144"/>
      <c r="AB1189"/>
      <c r="AC1189"/>
      <c r="AD1189"/>
      <c r="AE1189"/>
      <c r="AF1189" s="143"/>
      <c r="AG1189"/>
      <c r="AH1189"/>
    </row>
    <row r="1190" spans="1:34" s="28" customFormat="1" ht="15">
      <c r="A1190"/>
      <c r="B1190" s="140"/>
      <c r="C1190" s="139"/>
      <c r="D1190" s="139"/>
      <c r="E1190"/>
      <c r="F1190"/>
      <c r="G1190"/>
      <c r="H1190"/>
      <c r="I1190"/>
      <c r="J1190"/>
      <c r="K1190"/>
      <c r="L1190"/>
      <c r="M1190"/>
      <c r="N1190"/>
      <c r="O1190"/>
      <c r="P1190"/>
      <c r="Q1190"/>
      <c r="R1190"/>
      <c r="S1190"/>
      <c r="T1190"/>
      <c r="U1190"/>
      <c r="V1190"/>
      <c r="W1190"/>
      <c r="X1190"/>
      <c r="Y1190"/>
      <c r="Z1190"/>
      <c r="AA1190" s="144"/>
      <c r="AB1190"/>
      <c r="AC1190"/>
      <c r="AD1190"/>
      <c r="AE1190"/>
      <c r="AF1190" s="143"/>
      <c r="AG1190"/>
      <c r="AH1190"/>
    </row>
    <row r="1191" spans="1:34" s="28" customFormat="1" ht="15">
      <c r="A1191"/>
      <c r="B1191" s="140"/>
      <c r="C1191" s="139"/>
      <c r="D1191" s="139"/>
      <c r="E1191"/>
      <c r="F1191"/>
      <c r="G1191"/>
      <c r="H1191"/>
      <c r="I1191"/>
      <c r="J1191"/>
      <c r="K1191"/>
      <c r="L1191"/>
      <c r="M1191"/>
      <c r="N1191"/>
      <c r="O1191"/>
      <c r="P1191"/>
      <c r="Q1191"/>
      <c r="R1191"/>
      <c r="S1191"/>
      <c r="T1191"/>
      <c r="U1191"/>
      <c r="V1191"/>
      <c r="W1191"/>
      <c r="X1191"/>
      <c r="Y1191"/>
      <c r="Z1191"/>
      <c r="AA1191" s="144"/>
      <c r="AB1191"/>
      <c r="AC1191"/>
      <c r="AD1191"/>
      <c r="AE1191"/>
      <c r="AF1191" s="143"/>
      <c r="AG1191"/>
      <c r="AH1191"/>
    </row>
    <row r="1192" spans="1:34" s="28" customFormat="1" ht="15">
      <c r="A1192"/>
      <c r="B1192" s="140"/>
      <c r="C1192" s="139"/>
      <c r="D1192" s="139"/>
      <c r="E1192"/>
      <c r="F1192"/>
      <c r="G1192"/>
      <c r="H1192"/>
      <c r="I1192"/>
      <c r="J1192"/>
      <c r="K1192"/>
      <c r="L1192"/>
      <c r="M1192"/>
      <c r="N1192"/>
      <c r="O1192"/>
      <c r="P1192"/>
      <c r="Q1192"/>
      <c r="R1192"/>
      <c r="S1192"/>
      <c r="T1192"/>
      <c r="U1192"/>
      <c r="V1192"/>
      <c r="W1192"/>
      <c r="X1192"/>
      <c r="Y1192"/>
      <c r="Z1192"/>
      <c r="AA1192" s="144"/>
      <c r="AB1192"/>
      <c r="AC1192"/>
      <c r="AD1192"/>
      <c r="AE1192"/>
      <c r="AF1192" s="143"/>
      <c r="AG1192"/>
      <c r="AH1192"/>
    </row>
    <row r="1193" spans="1:34" s="28" customFormat="1" ht="15">
      <c r="A1193"/>
      <c r="B1193" s="140"/>
      <c r="C1193" s="139"/>
      <c r="D1193" s="139"/>
      <c r="E1193"/>
      <c r="F1193"/>
      <c r="G1193"/>
      <c r="H1193"/>
      <c r="I1193"/>
      <c r="J1193"/>
      <c r="K1193"/>
      <c r="L1193"/>
      <c r="M1193"/>
      <c r="N1193"/>
      <c r="O1193"/>
      <c r="P1193"/>
      <c r="Q1193"/>
      <c r="R1193"/>
      <c r="S1193"/>
      <c r="T1193"/>
      <c r="U1193"/>
      <c r="V1193"/>
      <c r="W1193"/>
      <c r="X1193"/>
      <c r="Y1193"/>
      <c r="Z1193"/>
      <c r="AA1193" s="144"/>
      <c r="AB1193"/>
      <c r="AC1193"/>
      <c r="AD1193"/>
      <c r="AE1193"/>
      <c r="AF1193" s="143"/>
      <c r="AG1193"/>
      <c r="AH1193"/>
    </row>
    <row r="1194" spans="1:34" s="28" customFormat="1" ht="15">
      <c r="A1194"/>
      <c r="B1194" s="140"/>
      <c r="C1194" s="139"/>
      <c r="D1194" s="139"/>
      <c r="E1194"/>
      <c r="F1194"/>
      <c r="G1194"/>
      <c r="H1194"/>
      <c r="I1194"/>
      <c r="J1194"/>
      <c r="K1194"/>
      <c r="L1194"/>
      <c r="M1194"/>
      <c r="N1194"/>
      <c r="O1194"/>
      <c r="P1194"/>
      <c r="Q1194"/>
      <c r="R1194"/>
      <c r="S1194"/>
      <c r="T1194"/>
      <c r="U1194"/>
      <c r="V1194"/>
      <c r="W1194"/>
      <c r="X1194"/>
      <c r="Y1194"/>
      <c r="Z1194"/>
      <c r="AA1194" s="144"/>
      <c r="AB1194"/>
      <c r="AC1194"/>
      <c r="AD1194"/>
      <c r="AE1194"/>
      <c r="AF1194" s="143"/>
      <c r="AG1194"/>
      <c r="AH1194"/>
    </row>
    <row r="1195" spans="1:34" s="28" customFormat="1" ht="15">
      <c r="A1195"/>
      <c r="B1195" s="140"/>
      <c r="C1195" s="139"/>
      <c r="D1195" s="139"/>
      <c r="E1195"/>
      <c r="F1195"/>
      <c r="G1195"/>
      <c r="H1195"/>
      <c r="I1195"/>
      <c r="J1195"/>
      <c r="K1195"/>
      <c r="L1195"/>
      <c r="M1195"/>
      <c r="N1195"/>
      <c r="O1195"/>
      <c r="P1195"/>
      <c r="Q1195"/>
      <c r="R1195"/>
      <c r="S1195"/>
      <c r="T1195"/>
      <c r="U1195"/>
      <c r="V1195"/>
      <c r="W1195"/>
      <c r="X1195"/>
      <c r="Y1195"/>
      <c r="Z1195"/>
      <c r="AA1195" s="144"/>
      <c r="AB1195"/>
      <c r="AC1195"/>
      <c r="AD1195"/>
      <c r="AE1195"/>
      <c r="AF1195" s="143"/>
      <c r="AG1195"/>
      <c r="AH1195"/>
    </row>
    <row r="1196" spans="1:34" s="28" customFormat="1" ht="15">
      <c r="A1196"/>
      <c r="B1196" s="140"/>
      <c r="C1196" s="139"/>
      <c r="D1196" s="139"/>
      <c r="E1196"/>
      <c r="F1196"/>
      <c r="G1196"/>
      <c r="H1196"/>
      <c r="I1196"/>
      <c r="J1196"/>
      <c r="K1196"/>
      <c r="L1196"/>
      <c r="M1196"/>
      <c r="N1196"/>
      <c r="O1196"/>
      <c r="P1196"/>
      <c r="Q1196"/>
      <c r="R1196"/>
      <c r="S1196"/>
      <c r="T1196"/>
      <c r="U1196"/>
      <c r="V1196"/>
      <c r="W1196"/>
      <c r="X1196"/>
      <c r="Y1196"/>
      <c r="Z1196"/>
      <c r="AA1196" s="144"/>
      <c r="AB1196"/>
      <c r="AC1196"/>
      <c r="AD1196"/>
      <c r="AE1196"/>
      <c r="AF1196" s="143"/>
      <c r="AG1196"/>
      <c r="AH1196"/>
    </row>
    <row r="1197" spans="1:34" s="28" customFormat="1" ht="15">
      <c r="A1197"/>
      <c r="B1197" s="140"/>
      <c r="C1197" s="139"/>
      <c r="D1197" s="139"/>
      <c r="E1197"/>
      <c r="F1197"/>
      <c r="G1197"/>
      <c r="H1197"/>
      <c r="I1197"/>
      <c r="J1197"/>
      <c r="K1197"/>
      <c r="L1197"/>
      <c r="M1197"/>
      <c r="N1197"/>
      <c r="O1197"/>
      <c r="P1197"/>
      <c r="Q1197"/>
      <c r="R1197"/>
      <c r="S1197"/>
      <c r="T1197"/>
      <c r="U1197"/>
      <c r="V1197"/>
      <c r="W1197"/>
      <c r="X1197"/>
      <c r="Y1197"/>
      <c r="Z1197"/>
      <c r="AA1197" s="144"/>
      <c r="AB1197"/>
      <c r="AC1197"/>
      <c r="AD1197"/>
      <c r="AE1197"/>
      <c r="AF1197" s="143"/>
      <c r="AG1197"/>
      <c r="AH1197"/>
    </row>
    <row r="1198" spans="1:34" s="28" customFormat="1" ht="15">
      <c r="A1198"/>
      <c r="B1198" s="140"/>
      <c r="C1198" s="139"/>
      <c r="D1198" s="139"/>
      <c r="E1198"/>
      <c r="F1198"/>
      <c r="G1198"/>
      <c r="H1198"/>
      <c r="I1198"/>
      <c r="J1198"/>
      <c r="K1198"/>
      <c r="L1198"/>
      <c r="M1198"/>
      <c r="N1198"/>
      <c r="O1198"/>
      <c r="P1198"/>
      <c r="Q1198"/>
      <c r="R1198"/>
      <c r="S1198"/>
      <c r="T1198"/>
      <c r="U1198"/>
      <c r="V1198"/>
      <c r="W1198"/>
      <c r="X1198"/>
      <c r="Y1198"/>
      <c r="Z1198"/>
      <c r="AA1198" s="144"/>
      <c r="AB1198"/>
      <c r="AC1198"/>
      <c r="AD1198"/>
      <c r="AE1198"/>
      <c r="AF1198" s="143"/>
      <c r="AG1198"/>
      <c r="AH1198"/>
    </row>
    <row r="1199" spans="1:34" s="28" customFormat="1" ht="15">
      <c r="A1199"/>
      <c r="B1199" s="140"/>
      <c r="C1199" s="139"/>
      <c r="D1199" s="139"/>
      <c r="E1199"/>
      <c r="F1199"/>
      <c r="G1199"/>
      <c r="H1199"/>
      <c r="I1199"/>
      <c r="J1199"/>
      <c r="K1199"/>
      <c r="L1199"/>
      <c r="M1199"/>
      <c r="N1199"/>
      <c r="O1199"/>
      <c r="P1199"/>
      <c r="Q1199"/>
      <c r="R1199"/>
      <c r="S1199"/>
      <c r="T1199"/>
      <c r="U1199"/>
      <c r="V1199"/>
      <c r="W1199"/>
      <c r="X1199"/>
      <c r="Y1199"/>
      <c r="Z1199"/>
      <c r="AA1199" s="144"/>
      <c r="AB1199"/>
      <c r="AC1199"/>
      <c r="AD1199"/>
      <c r="AE1199"/>
      <c r="AF1199" s="143"/>
      <c r="AG1199"/>
      <c r="AH1199"/>
    </row>
    <row r="1200" spans="1:34" s="28" customFormat="1" ht="15">
      <c r="A1200"/>
      <c r="B1200" s="140"/>
      <c r="C1200" s="139"/>
      <c r="D1200" s="139"/>
      <c r="E1200"/>
      <c r="F1200"/>
      <c r="G1200"/>
      <c r="H1200"/>
      <c r="I1200"/>
      <c r="J1200"/>
      <c r="K1200"/>
      <c r="L1200"/>
      <c r="M1200"/>
      <c r="N1200"/>
      <c r="O1200"/>
      <c r="P1200"/>
      <c r="Q1200"/>
      <c r="R1200"/>
      <c r="S1200"/>
      <c r="T1200"/>
      <c r="U1200"/>
      <c r="V1200"/>
      <c r="W1200"/>
      <c r="X1200"/>
      <c r="Y1200"/>
      <c r="Z1200"/>
      <c r="AA1200" s="144"/>
      <c r="AB1200"/>
      <c r="AC1200"/>
      <c r="AD1200"/>
      <c r="AE1200"/>
      <c r="AF1200" s="143"/>
      <c r="AG1200"/>
      <c r="AH1200"/>
    </row>
    <row r="1201" spans="1:34" s="28" customFormat="1" ht="15">
      <c r="A1201"/>
      <c r="B1201" s="140"/>
      <c r="C1201" s="139"/>
      <c r="D1201" s="139"/>
      <c r="E1201"/>
      <c r="F1201"/>
      <c r="G1201"/>
      <c r="H1201"/>
      <c r="I1201"/>
      <c r="J1201"/>
      <c r="K1201"/>
      <c r="L1201"/>
      <c r="M1201"/>
      <c r="N1201"/>
      <c r="O1201"/>
      <c r="P1201"/>
      <c r="Q1201"/>
      <c r="R1201"/>
      <c r="S1201"/>
      <c r="T1201"/>
      <c r="U1201"/>
      <c r="V1201"/>
      <c r="W1201"/>
      <c r="X1201"/>
      <c r="Y1201"/>
      <c r="Z1201"/>
      <c r="AA1201" s="144"/>
      <c r="AB1201"/>
      <c r="AC1201"/>
      <c r="AD1201"/>
      <c r="AE1201"/>
      <c r="AF1201" s="143"/>
      <c r="AG1201"/>
      <c r="AH1201"/>
    </row>
    <row r="1202" spans="1:34" s="28" customFormat="1" ht="15">
      <c r="A1202"/>
      <c r="B1202" s="140"/>
      <c r="C1202" s="139"/>
      <c r="D1202" s="139"/>
      <c r="E1202"/>
      <c r="F1202"/>
      <c r="G1202"/>
      <c r="H1202"/>
      <c r="I1202"/>
      <c r="J1202"/>
      <c r="K1202"/>
      <c r="L1202"/>
      <c r="M1202"/>
      <c r="N1202"/>
      <c r="O1202"/>
      <c r="P1202"/>
      <c r="Q1202"/>
      <c r="R1202"/>
      <c r="S1202"/>
      <c r="T1202"/>
      <c r="U1202"/>
      <c r="V1202"/>
      <c r="W1202"/>
      <c r="X1202"/>
      <c r="Y1202"/>
      <c r="Z1202"/>
      <c r="AA1202" s="144"/>
      <c r="AB1202"/>
      <c r="AC1202"/>
      <c r="AD1202"/>
      <c r="AE1202"/>
      <c r="AF1202" s="143"/>
      <c r="AG1202"/>
      <c r="AH1202"/>
    </row>
    <row r="1203" spans="1:34" s="28" customFormat="1" ht="15">
      <c r="A1203"/>
      <c r="B1203" s="140"/>
      <c r="C1203" s="139"/>
      <c r="D1203" s="139"/>
      <c r="E1203"/>
      <c r="F1203"/>
      <c r="G1203"/>
      <c r="H1203"/>
      <c r="I1203"/>
      <c r="J1203"/>
      <c r="K1203"/>
      <c r="L1203"/>
      <c r="M1203"/>
      <c r="N1203"/>
      <c r="O1203"/>
      <c r="P1203"/>
      <c r="Q1203"/>
      <c r="R1203"/>
      <c r="S1203"/>
      <c r="T1203"/>
      <c r="U1203"/>
      <c r="V1203"/>
      <c r="W1203"/>
      <c r="X1203"/>
      <c r="Y1203"/>
      <c r="Z1203"/>
      <c r="AA1203" s="144"/>
      <c r="AB1203"/>
      <c r="AC1203"/>
      <c r="AD1203"/>
      <c r="AE1203"/>
      <c r="AF1203" s="143"/>
      <c r="AG1203"/>
      <c r="AH1203"/>
    </row>
    <row r="1204" spans="1:34" s="28" customFormat="1" ht="15">
      <c r="A1204"/>
      <c r="B1204" s="140"/>
      <c r="C1204" s="139"/>
      <c r="D1204" s="139"/>
      <c r="E1204"/>
      <c r="F1204"/>
      <c r="G1204"/>
      <c r="H1204"/>
      <c r="I1204"/>
      <c r="J1204"/>
      <c r="K1204"/>
      <c r="L1204"/>
      <c r="M1204"/>
      <c r="N1204"/>
      <c r="O1204"/>
      <c r="P1204"/>
      <c r="Q1204"/>
      <c r="R1204"/>
      <c r="S1204"/>
      <c r="T1204"/>
      <c r="U1204"/>
      <c r="V1204"/>
      <c r="W1204"/>
      <c r="X1204"/>
      <c r="Y1204"/>
      <c r="Z1204"/>
      <c r="AA1204" s="144"/>
      <c r="AB1204"/>
      <c r="AC1204"/>
      <c r="AD1204"/>
      <c r="AE1204"/>
      <c r="AF1204" s="143"/>
      <c r="AG1204"/>
      <c r="AH1204"/>
    </row>
    <row r="1205" spans="1:34" s="28" customFormat="1" ht="15">
      <c r="A1205"/>
      <c r="B1205" s="140"/>
      <c r="C1205" s="139"/>
      <c r="D1205" s="139"/>
      <c r="E1205"/>
      <c r="F1205"/>
      <c r="G1205"/>
      <c r="H1205"/>
      <c r="I1205"/>
      <c r="J1205"/>
      <c r="K1205"/>
      <c r="L1205"/>
      <c r="M1205"/>
      <c r="N1205"/>
      <c r="O1205"/>
      <c r="P1205"/>
      <c r="Q1205"/>
      <c r="R1205"/>
      <c r="S1205"/>
      <c r="T1205"/>
      <c r="U1205"/>
      <c r="V1205"/>
      <c r="W1205"/>
      <c r="X1205"/>
      <c r="Y1205"/>
      <c r="Z1205"/>
      <c r="AA1205" s="144"/>
      <c r="AB1205"/>
      <c r="AC1205"/>
      <c r="AD1205"/>
      <c r="AE1205"/>
      <c r="AF1205" s="143"/>
      <c r="AG1205"/>
      <c r="AH1205"/>
    </row>
    <row r="1206" spans="1:34" s="28" customFormat="1" ht="15">
      <c r="A1206"/>
      <c r="B1206" s="140"/>
      <c r="C1206" s="139"/>
      <c r="D1206" s="139"/>
      <c r="E1206"/>
      <c r="F1206"/>
      <c r="G1206"/>
      <c r="H1206"/>
      <c r="I1206"/>
      <c r="J1206"/>
      <c r="K1206"/>
      <c r="L1206"/>
      <c r="M1206"/>
      <c r="N1206"/>
      <c r="O1206"/>
      <c r="P1206"/>
      <c r="Q1206"/>
      <c r="R1206"/>
      <c r="S1206"/>
      <c r="T1206"/>
      <c r="U1206"/>
      <c r="V1206"/>
      <c r="W1206"/>
      <c r="X1206"/>
      <c r="Y1206"/>
      <c r="Z1206"/>
      <c r="AA1206" s="144"/>
      <c r="AB1206"/>
      <c r="AC1206"/>
      <c r="AD1206"/>
      <c r="AE1206"/>
      <c r="AF1206" s="143"/>
      <c r="AG1206"/>
      <c r="AH1206"/>
    </row>
    <row r="1207" spans="1:34" s="28" customFormat="1" ht="15">
      <c r="A1207"/>
      <c r="B1207" s="140"/>
      <c r="C1207" s="139"/>
      <c r="D1207" s="139"/>
      <c r="E1207"/>
      <c r="F1207"/>
      <c r="G1207"/>
      <c r="H1207"/>
      <c r="I1207"/>
      <c r="J1207"/>
      <c r="K1207"/>
      <c r="L1207"/>
      <c r="M1207"/>
      <c r="N1207"/>
      <c r="O1207"/>
      <c r="P1207"/>
      <c r="Q1207"/>
      <c r="R1207"/>
      <c r="S1207"/>
      <c r="T1207"/>
      <c r="U1207"/>
      <c r="V1207"/>
      <c r="W1207"/>
      <c r="X1207"/>
      <c r="Y1207"/>
      <c r="Z1207"/>
      <c r="AA1207" s="144"/>
      <c r="AB1207"/>
      <c r="AC1207"/>
      <c r="AD1207"/>
      <c r="AE1207"/>
      <c r="AF1207" s="143"/>
      <c r="AG1207"/>
      <c r="AH1207"/>
    </row>
    <row r="1208" spans="1:34" s="28" customFormat="1" ht="15">
      <c r="A1208"/>
      <c r="B1208" s="140"/>
      <c r="C1208" s="139"/>
      <c r="D1208" s="139"/>
      <c r="E1208"/>
      <c r="F1208"/>
      <c r="G1208"/>
      <c r="H1208"/>
      <c r="I1208"/>
      <c r="J1208"/>
      <c r="K1208"/>
      <c r="L1208"/>
      <c r="M1208"/>
      <c r="N1208"/>
      <c r="O1208"/>
      <c r="P1208"/>
      <c r="Q1208"/>
      <c r="R1208"/>
      <c r="S1208"/>
      <c r="T1208"/>
      <c r="U1208"/>
      <c r="V1208"/>
      <c r="W1208"/>
      <c r="X1208"/>
      <c r="Y1208"/>
      <c r="Z1208"/>
      <c r="AA1208" s="144"/>
      <c r="AB1208"/>
      <c r="AC1208"/>
      <c r="AD1208"/>
      <c r="AE1208"/>
      <c r="AF1208" s="143"/>
      <c r="AG1208"/>
      <c r="AH1208"/>
    </row>
    <row r="1209" spans="1:34" s="28" customFormat="1" ht="15">
      <c r="A1209"/>
      <c r="B1209" s="140"/>
      <c r="C1209" s="139"/>
      <c r="D1209" s="139"/>
      <c r="E1209"/>
      <c r="F1209"/>
      <c r="G1209"/>
      <c r="H1209"/>
      <c r="I1209"/>
      <c r="J1209"/>
      <c r="K1209"/>
      <c r="L1209"/>
      <c r="M1209"/>
      <c r="N1209"/>
      <c r="O1209"/>
      <c r="P1209"/>
      <c r="Q1209"/>
      <c r="R1209"/>
      <c r="S1209"/>
      <c r="T1209"/>
      <c r="U1209"/>
      <c r="V1209"/>
      <c r="W1209"/>
      <c r="X1209"/>
      <c r="Y1209"/>
      <c r="Z1209"/>
      <c r="AA1209" s="144"/>
      <c r="AB1209"/>
      <c r="AC1209"/>
      <c r="AD1209"/>
      <c r="AE1209"/>
      <c r="AF1209" s="143"/>
      <c r="AG1209"/>
      <c r="AH1209"/>
    </row>
    <row r="1210" spans="1:34" s="28" customFormat="1" ht="15">
      <c r="A1210"/>
      <c r="B1210" s="140"/>
      <c r="C1210" s="139"/>
      <c r="D1210" s="139"/>
      <c r="E1210"/>
      <c r="F1210"/>
      <c r="G1210"/>
      <c r="H1210"/>
      <c r="I1210"/>
      <c r="J1210"/>
      <c r="K1210"/>
      <c r="L1210"/>
      <c r="M1210"/>
      <c r="N1210"/>
      <c r="O1210"/>
      <c r="P1210"/>
      <c r="Q1210"/>
      <c r="R1210"/>
      <c r="S1210"/>
      <c r="T1210"/>
      <c r="U1210"/>
      <c r="V1210"/>
      <c r="W1210"/>
      <c r="X1210"/>
      <c r="Y1210"/>
      <c r="Z1210"/>
      <c r="AA1210" s="144"/>
      <c r="AB1210"/>
      <c r="AC1210"/>
      <c r="AD1210"/>
      <c r="AE1210"/>
      <c r="AF1210" s="143"/>
      <c r="AG1210"/>
      <c r="AH1210"/>
    </row>
    <row r="1211" spans="1:34" s="28" customFormat="1" ht="15">
      <c r="A1211"/>
      <c r="B1211" s="140"/>
      <c r="C1211" s="139"/>
      <c r="D1211" s="139"/>
      <c r="E1211"/>
      <c r="F1211"/>
      <c r="G1211"/>
      <c r="H1211"/>
      <c r="I1211"/>
      <c r="J1211"/>
      <c r="K1211"/>
      <c r="L1211"/>
      <c r="M1211"/>
      <c r="N1211"/>
      <c r="O1211"/>
      <c r="P1211"/>
      <c r="Q1211"/>
      <c r="R1211"/>
      <c r="S1211"/>
      <c r="T1211"/>
      <c r="U1211"/>
      <c r="V1211"/>
      <c r="W1211"/>
      <c r="X1211"/>
      <c r="Y1211"/>
      <c r="Z1211"/>
      <c r="AA1211" s="144"/>
      <c r="AB1211"/>
      <c r="AC1211"/>
      <c r="AD1211"/>
      <c r="AE1211"/>
      <c r="AF1211" s="143"/>
      <c r="AG1211"/>
      <c r="AH1211"/>
    </row>
    <row r="1212" spans="1:34" s="28" customFormat="1" ht="15">
      <c r="A1212"/>
      <c r="B1212" s="140"/>
      <c r="C1212" s="139"/>
      <c r="D1212" s="139"/>
      <c r="E1212"/>
      <c r="F1212"/>
      <c r="G1212"/>
      <c r="H1212"/>
      <c r="I1212"/>
      <c r="J1212"/>
      <c r="K1212"/>
      <c r="L1212"/>
      <c r="M1212"/>
      <c r="N1212"/>
      <c r="O1212"/>
      <c r="P1212"/>
      <c r="Q1212"/>
      <c r="R1212"/>
      <c r="S1212"/>
      <c r="T1212"/>
      <c r="U1212"/>
      <c r="V1212"/>
      <c r="W1212"/>
      <c r="X1212"/>
      <c r="Y1212"/>
      <c r="Z1212"/>
      <c r="AA1212" s="144"/>
      <c r="AB1212"/>
      <c r="AC1212"/>
      <c r="AD1212"/>
      <c r="AE1212"/>
      <c r="AF1212" s="143"/>
      <c r="AG1212"/>
      <c r="AH1212"/>
    </row>
    <row r="1213" spans="1:34" s="28" customFormat="1" ht="15">
      <c r="A1213"/>
      <c r="B1213" s="140"/>
      <c r="C1213" s="139"/>
      <c r="D1213" s="139"/>
      <c r="E1213"/>
      <c r="F1213"/>
      <c r="G1213"/>
      <c r="H1213"/>
      <c r="I1213"/>
      <c r="J1213"/>
      <c r="K1213"/>
      <c r="L1213"/>
      <c r="M1213"/>
      <c r="N1213"/>
      <c r="O1213"/>
      <c r="P1213"/>
      <c r="Q1213"/>
      <c r="R1213"/>
      <c r="S1213"/>
      <c r="T1213"/>
      <c r="U1213"/>
      <c r="V1213"/>
      <c r="W1213"/>
      <c r="X1213"/>
      <c r="Y1213"/>
      <c r="Z1213"/>
      <c r="AA1213" s="144"/>
      <c r="AB1213"/>
      <c r="AC1213"/>
      <c r="AD1213"/>
      <c r="AE1213"/>
      <c r="AF1213" s="143"/>
      <c r="AG1213"/>
      <c r="AH1213"/>
    </row>
    <row r="1214" spans="1:34" s="28" customFormat="1" ht="15">
      <c r="A1214"/>
      <c r="B1214" s="140"/>
      <c r="C1214" s="139"/>
      <c r="D1214" s="139"/>
      <c r="E1214"/>
      <c r="F1214"/>
      <c r="G1214"/>
      <c r="H1214"/>
      <c r="I1214"/>
      <c r="J1214"/>
      <c r="K1214"/>
      <c r="L1214"/>
      <c r="M1214"/>
      <c r="N1214"/>
      <c r="O1214"/>
      <c r="P1214"/>
      <c r="Q1214"/>
      <c r="R1214"/>
      <c r="S1214"/>
      <c r="T1214"/>
      <c r="U1214"/>
      <c r="V1214"/>
      <c r="W1214"/>
      <c r="X1214"/>
      <c r="Y1214"/>
      <c r="Z1214"/>
      <c r="AA1214" s="144"/>
      <c r="AB1214"/>
      <c r="AC1214"/>
      <c r="AD1214"/>
      <c r="AE1214"/>
      <c r="AF1214" s="143"/>
      <c r="AG1214"/>
      <c r="AH1214"/>
    </row>
    <row r="1215" spans="1:34" s="28" customFormat="1" ht="15">
      <c r="A1215"/>
      <c r="B1215" s="140"/>
      <c r="C1215" s="139"/>
      <c r="D1215" s="139"/>
      <c r="E1215"/>
      <c r="F1215"/>
      <c r="G1215"/>
      <c r="H1215"/>
      <c r="I1215"/>
      <c r="J1215"/>
      <c r="K1215"/>
      <c r="L1215"/>
      <c r="M1215"/>
      <c r="N1215"/>
      <c r="O1215"/>
      <c r="P1215"/>
      <c r="Q1215"/>
      <c r="R1215"/>
      <c r="S1215"/>
      <c r="T1215"/>
      <c r="U1215"/>
      <c r="V1215"/>
      <c r="W1215"/>
      <c r="X1215"/>
      <c r="Y1215"/>
      <c r="Z1215"/>
      <c r="AA1215" s="144"/>
      <c r="AB1215"/>
      <c r="AC1215"/>
      <c r="AD1215"/>
      <c r="AE1215"/>
      <c r="AF1215" s="143"/>
      <c r="AG1215"/>
      <c r="AH1215"/>
    </row>
    <row r="1216" spans="1:34" s="28" customFormat="1" ht="15">
      <c r="A1216"/>
      <c r="B1216" s="140"/>
      <c r="C1216" s="139"/>
      <c r="D1216" s="139"/>
      <c r="E1216"/>
      <c r="F1216"/>
      <c r="G1216"/>
      <c r="H1216"/>
      <c r="I1216"/>
      <c r="J1216"/>
      <c r="K1216"/>
      <c r="L1216"/>
      <c r="M1216"/>
      <c r="N1216"/>
      <c r="O1216"/>
      <c r="P1216"/>
      <c r="Q1216"/>
      <c r="R1216"/>
      <c r="S1216"/>
      <c r="T1216"/>
      <c r="U1216"/>
      <c r="V1216"/>
      <c r="W1216"/>
      <c r="X1216"/>
      <c r="Y1216"/>
      <c r="Z1216"/>
      <c r="AA1216" s="144"/>
      <c r="AB1216"/>
      <c r="AC1216"/>
      <c r="AD1216"/>
      <c r="AE1216"/>
      <c r="AF1216" s="143"/>
      <c r="AG1216"/>
      <c r="AH1216"/>
    </row>
    <row r="1217" spans="1:34" s="28" customFormat="1" ht="15">
      <c r="A1217"/>
      <c r="B1217" s="140"/>
      <c r="C1217" s="139"/>
      <c r="D1217" s="139"/>
      <c r="E1217"/>
      <c r="F1217"/>
      <c r="G1217"/>
      <c r="H1217"/>
      <c r="I1217"/>
      <c r="J1217"/>
      <c r="K1217"/>
      <c r="L1217"/>
      <c r="M1217"/>
      <c r="N1217"/>
      <c r="O1217"/>
      <c r="P1217"/>
      <c r="Q1217"/>
      <c r="R1217"/>
      <c r="S1217"/>
      <c r="T1217"/>
      <c r="U1217"/>
      <c r="V1217"/>
      <c r="W1217"/>
      <c r="X1217"/>
      <c r="Y1217"/>
      <c r="Z1217"/>
      <c r="AA1217" s="144"/>
      <c r="AB1217"/>
      <c r="AC1217"/>
      <c r="AD1217"/>
      <c r="AE1217"/>
      <c r="AF1217" s="143"/>
      <c r="AG1217"/>
      <c r="AH1217"/>
    </row>
    <row r="1218" spans="1:34" s="28" customFormat="1" ht="15">
      <c r="A1218"/>
      <c r="B1218" s="140"/>
      <c r="C1218" s="139"/>
      <c r="D1218" s="139"/>
      <c r="E1218"/>
      <c r="F1218"/>
      <c r="G1218"/>
      <c r="H1218"/>
      <c r="I1218"/>
      <c r="J1218"/>
      <c r="K1218"/>
      <c r="L1218"/>
      <c r="M1218"/>
      <c r="N1218"/>
      <c r="O1218"/>
      <c r="P1218"/>
      <c r="Q1218"/>
      <c r="R1218"/>
      <c r="S1218"/>
      <c r="T1218"/>
      <c r="U1218"/>
      <c r="V1218"/>
      <c r="W1218"/>
      <c r="X1218"/>
      <c r="Y1218"/>
      <c r="Z1218"/>
      <c r="AA1218" s="144"/>
      <c r="AB1218"/>
      <c r="AC1218"/>
      <c r="AD1218"/>
      <c r="AE1218"/>
      <c r="AF1218" s="143"/>
      <c r="AG1218"/>
      <c r="AH1218"/>
    </row>
    <row r="1219" spans="1:34" s="28" customFormat="1" ht="15">
      <c r="A1219"/>
      <c r="B1219" s="140"/>
      <c r="C1219" s="139"/>
      <c r="D1219" s="139"/>
      <c r="E1219"/>
      <c r="F1219"/>
      <c r="G1219"/>
      <c r="H1219"/>
      <c r="I1219"/>
      <c r="J1219"/>
      <c r="K1219"/>
      <c r="L1219"/>
      <c r="M1219"/>
      <c r="N1219"/>
      <c r="O1219"/>
      <c r="P1219"/>
      <c r="Q1219"/>
      <c r="R1219"/>
      <c r="S1219"/>
      <c r="T1219"/>
      <c r="U1219"/>
      <c r="V1219"/>
      <c r="W1219"/>
      <c r="X1219"/>
      <c r="Y1219"/>
      <c r="Z1219"/>
      <c r="AA1219" s="144"/>
      <c r="AB1219"/>
      <c r="AC1219"/>
      <c r="AD1219"/>
      <c r="AE1219"/>
      <c r="AF1219" s="143"/>
      <c r="AG1219"/>
      <c r="AH1219"/>
    </row>
    <row r="1220" spans="1:34" s="28" customFormat="1" ht="15">
      <c r="A1220"/>
      <c r="B1220" s="140"/>
      <c r="C1220" s="139"/>
      <c r="D1220" s="139"/>
      <c r="E1220"/>
      <c r="F1220"/>
      <c r="G1220"/>
      <c r="H1220"/>
      <c r="I1220"/>
      <c r="J1220"/>
      <c r="K1220"/>
      <c r="L1220"/>
      <c r="M1220"/>
      <c r="N1220"/>
      <c r="O1220"/>
      <c r="P1220"/>
      <c r="Q1220"/>
      <c r="R1220"/>
      <c r="S1220"/>
      <c r="T1220"/>
      <c r="U1220"/>
      <c r="V1220"/>
      <c r="W1220"/>
      <c r="X1220"/>
      <c r="Y1220"/>
      <c r="Z1220"/>
      <c r="AA1220" s="144"/>
      <c r="AB1220"/>
      <c r="AC1220"/>
      <c r="AD1220"/>
      <c r="AE1220"/>
      <c r="AF1220" s="143"/>
      <c r="AG1220"/>
      <c r="AH1220"/>
    </row>
    <row r="1221" spans="1:34" s="28" customFormat="1" ht="15">
      <c r="A1221"/>
      <c r="B1221" s="140"/>
      <c r="C1221" s="139"/>
      <c r="D1221" s="139"/>
      <c r="E1221"/>
      <c r="F1221"/>
      <c r="G1221"/>
      <c r="H1221"/>
      <c r="I1221"/>
      <c r="J1221"/>
      <c r="K1221"/>
      <c r="L1221"/>
      <c r="M1221"/>
      <c r="N1221"/>
      <c r="O1221"/>
      <c r="P1221"/>
      <c r="Q1221"/>
      <c r="R1221"/>
      <c r="S1221"/>
      <c r="T1221"/>
      <c r="U1221"/>
      <c r="V1221"/>
      <c r="W1221"/>
      <c r="X1221"/>
      <c r="Y1221"/>
      <c r="Z1221"/>
      <c r="AA1221" s="144"/>
      <c r="AB1221"/>
      <c r="AC1221"/>
      <c r="AD1221"/>
      <c r="AE1221"/>
      <c r="AF1221" s="143"/>
      <c r="AG1221"/>
      <c r="AH1221"/>
    </row>
    <row r="1222" spans="1:34" s="28" customFormat="1" ht="15">
      <c r="A1222"/>
      <c r="B1222" s="140"/>
      <c r="C1222" s="139"/>
      <c r="D1222" s="139"/>
      <c r="E1222"/>
      <c r="F1222"/>
      <c r="G1222"/>
      <c r="H1222"/>
      <c r="I1222"/>
      <c r="J1222"/>
      <c r="K1222"/>
      <c r="L1222"/>
      <c r="M1222"/>
      <c r="N1222"/>
      <c r="O1222"/>
      <c r="P1222"/>
      <c r="Q1222"/>
      <c r="R1222"/>
      <c r="S1222"/>
      <c r="T1222"/>
      <c r="U1222"/>
      <c r="V1222"/>
      <c r="W1222"/>
      <c r="X1222"/>
      <c r="Y1222"/>
      <c r="Z1222"/>
      <c r="AA1222" s="144"/>
      <c r="AB1222"/>
      <c r="AC1222"/>
      <c r="AD1222"/>
      <c r="AE1222"/>
      <c r="AF1222" s="143"/>
      <c r="AG1222"/>
      <c r="AH1222"/>
    </row>
    <row r="1223" spans="1:34" s="28" customFormat="1" ht="15">
      <c r="A1223"/>
      <c r="B1223" s="140"/>
      <c r="C1223" s="139"/>
      <c r="D1223" s="139"/>
      <c r="E1223"/>
      <c r="F1223"/>
      <c r="G1223"/>
      <c r="H1223"/>
      <c r="I1223"/>
      <c r="J1223"/>
      <c r="K1223"/>
      <c r="L1223"/>
      <c r="M1223"/>
      <c r="N1223"/>
      <c r="O1223"/>
      <c r="P1223"/>
      <c r="Q1223"/>
      <c r="R1223"/>
      <c r="S1223"/>
      <c r="T1223"/>
      <c r="U1223"/>
      <c r="V1223"/>
      <c r="W1223"/>
      <c r="X1223"/>
      <c r="Y1223"/>
      <c r="Z1223"/>
      <c r="AA1223" s="144"/>
      <c r="AB1223"/>
      <c r="AC1223"/>
      <c r="AD1223"/>
      <c r="AE1223"/>
      <c r="AF1223" s="143"/>
      <c r="AG1223"/>
      <c r="AH1223"/>
    </row>
    <row r="1224" spans="1:34" s="28" customFormat="1" ht="15">
      <c r="A1224"/>
      <c r="B1224" s="140"/>
      <c r="C1224" s="139"/>
      <c r="D1224" s="139"/>
      <c r="E1224"/>
      <c r="F1224"/>
      <c r="G1224"/>
      <c r="H1224"/>
      <c r="I1224"/>
      <c r="J1224"/>
      <c r="K1224"/>
      <c r="L1224"/>
      <c r="M1224"/>
      <c r="N1224"/>
      <c r="O1224"/>
      <c r="P1224"/>
      <c r="Q1224"/>
      <c r="R1224"/>
      <c r="S1224"/>
      <c r="T1224"/>
      <c r="U1224"/>
      <c r="V1224"/>
      <c r="W1224"/>
      <c r="X1224"/>
      <c r="Y1224"/>
      <c r="Z1224"/>
      <c r="AA1224" s="144"/>
      <c r="AB1224"/>
      <c r="AC1224"/>
      <c r="AD1224"/>
      <c r="AE1224"/>
      <c r="AF1224" s="143"/>
      <c r="AG1224"/>
      <c r="AH1224"/>
    </row>
    <row r="1225" spans="1:34" s="28" customFormat="1" ht="15">
      <c r="A1225"/>
      <c r="B1225" s="140"/>
      <c r="C1225" s="139"/>
      <c r="D1225" s="139"/>
      <c r="E1225"/>
      <c r="F1225"/>
      <c r="G1225"/>
      <c r="H1225"/>
      <c r="I1225"/>
      <c r="J1225"/>
      <c r="K1225"/>
      <c r="L1225"/>
      <c r="M1225"/>
      <c r="N1225"/>
      <c r="O1225"/>
      <c r="P1225"/>
      <c r="Q1225"/>
      <c r="R1225"/>
      <c r="S1225"/>
      <c r="T1225"/>
      <c r="U1225"/>
      <c r="V1225"/>
      <c r="W1225"/>
      <c r="X1225"/>
      <c r="Y1225"/>
      <c r="Z1225"/>
      <c r="AA1225" s="144"/>
      <c r="AB1225"/>
      <c r="AC1225"/>
      <c r="AD1225"/>
      <c r="AE1225"/>
      <c r="AF1225" s="143"/>
      <c r="AG1225"/>
      <c r="AH1225"/>
    </row>
    <row r="1226" spans="1:34" s="28" customFormat="1" ht="15">
      <c r="A1226"/>
      <c r="B1226" s="140"/>
      <c r="C1226" s="139"/>
      <c r="D1226" s="139"/>
      <c r="E1226"/>
      <c r="F1226"/>
      <c r="G1226"/>
      <c r="H1226"/>
      <c r="I1226"/>
      <c r="J1226"/>
      <c r="K1226"/>
      <c r="L1226"/>
      <c r="M1226"/>
      <c r="N1226"/>
      <c r="O1226"/>
      <c r="P1226"/>
      <c r="Q1226"/>
      <c r="R1226"/>
      <c r="S1226"/>
      <c r="T1226"/>
      <c r="U1226"/>
      <c r="V1226"/>
      <c r="W1226"/>
      <c r="X1226"/>
      <c r="Y1226"/>
      <c r="Z1226"/>
      <c r="AA1226" s="144"/>
      <c r="AB1226"/>
      <c r="AC1226"/>
      <c r="AD1226"/>
      <c r="AE1226"/>
      <c r="AF1226" s="143"/>
      <c r="AG1226"/>
      <c r="AH1226"/>
    </row>
    <row r="1227" spans="1:34" s="28" customFormat="1" ht="15">
      <c r="A1227"/>
      <c r="B1227" s="140"/>
      <c r="C1227" s="139"/>
      <c r="D1227" s="139"/>
      <c r="E1227"/>
      <c r="F1227"/>
      <c r="G1227"/>
      <c r="H1227"/>
      <c r="I1227"/>
      <c r="J1227"/>
      <c r="K1227"/>
      <c r="L1227"/>
      <c r="M1227"/>
      <c r="N1227"/>
      <c r="O1227"/>
      <c r="P1227"/>
      <c r="Q1227"/>
      <c r="R1227"/>
      <c r="S1227"/>
      <c r="T1227"/>
      <c r="U1227"/>
      <c r="V1227"/>
      <c r="W1227"/>
      <c r="X1227"/>
      <c r="Y1227"/>
      <c r="Z1227"/>
      <c r="AA1227" s="144"/>
      <c r="AB1227"/>
      <c r="AC1227"/>
      <c r="AD1227"/>
      <c r="AE1227"/>
      <c r="AF1227" s="143"/>
      <c r="AG1227"/>
      <c r="AH1227"/>
    </row>
    <row r="1228" spans="1:34" s="28" customFormat="1" ht="15">
      <c r="A1228"/>
      <c r="B1228" s="140"/>
      <c r="C1228" s="139"/>
      <c r="D1228" s="139"/>
      <c r="E1228"/>
      <c r="F1228"/>
      <c r="G1228"/>
      <c r="H1228"/>
      <c r="I1228"/>
      <c r="J1228"/>
      <c r="K1228"/>
      <c r="L1228"/>
      <c r="M1228"/>
      <c r="N1228"/>
      <c r="O1228"/>
      <c r="P1228"/>
      <c r="Q1228"/>
      <c r="R1228"/>
      <c r="S1228"/>
      <c r="T1228"/>
      <c r="U1228"/>
      <c r="V1228"/>
      <c r="W1228"/>
      <c r="X1228"/>
      <c r="Y1228"/>
      <c r="Z1228"/>
      <c r="AA1228" s="144"/>
      <c r="AB1228"/>
      <c r="AC1228"/>
      <c r="AD1228"/>
      <c r="AE1228"/>
      <c r="AF1228" s="143"/>
      <c r="AG1228"/>
      <c r="AH1228"/>
    </row>
    <row r="1229" spans="1:34" s="28" customFormat="1" ht="15">
      <c r="A1229"/>
      <c r="B1229" s="140"/>
      <c r="C1229" s="139"/>
      <c r="D1229" s="139"/>
      <c r="E1229"/>
      <c r="F1229"/>
      <c r="G1229"/>
      <c r="H1229"/>
      <c r="I1229"/>
      <c r="J1229"/>
      <c r="K1229"/>
      <c r="L1229"/>
      <c r="M1229"/>
      <c r="N1229"/>
      <c r="O1229"/>
      <c r="P1229"/>
      <c r="Q1229"/>
      <c r="R1229"/>
      <c r="S1229"/>
      <c r="T1229"/>
      <c r="U1229"/>
      <c r="V1229"/>
      <c r="W1229"/>
      <c r="X1229"/>
      <c r="Y1229"/>
      <c r="Z1229"/>
      <c r="AA1229" s="144"/>
      <c r="AB1229"/>
      <c r="AC1229"/>
      <c r="AD1229"/>
      <c r="AE1229"/>
      <c r="AF1229" s="143"/>
      <c r="AG1229"/>
      <c r="AH1229"/>
    </row>
    <row r="1230" spans="1:34" s="28" customFormat="1" ht="15">
      <c r="A1230"/>
      <c r="B1230" s="140"/>
      <c r="C1230" s="139"/>
      <c r="D1230" s="139"/>
      <c r="E1230"/>
      <c r="F1230"/>
      <c r="G1230"/>
      <c r="H1230"/>
      <c r="I1230"/>
      <c r="J1230"/>
      <c r="K1230"/>
      <c r="L1230"/>
      <c r="M1230"/>
      <c r="N1230"/>
      <c r="O1230"/>
      <c r="P1230"/>
      <c r="Q1230"/>
      <c r="R1230"/>
      <c r="S1230"/>
      <c r="T1230"/>
      <c r="U1230"/>
      <c r="V1230"/>
      <c r="W1230"/>
      <c r="X1230"/>
      <c r="Y1230"/>
      <c r="Z1230"/>
      <c r="AA1230" s="144"/>
      <c r="AB1230"/>
      <c r="AC1230"/>
      <c r="AD1230"/>
      <c r="AE1230"/>
      <c r="AF1230" s="143"/>
      <c r="AG1230"/>
      <c r="AH1230"/>
    </row>
    <row r="1231" spans="1:34" s="28" customFormat="1" ht="15">
      <c r="A1231"/>
      <c r="B1231" s="140"/>
      <c r="C1231" s="139"/>
      <c r="D1231" s="139"/>
      <c r="E1231"/>
      <c r="F1231"/>
      <c r="G1231"/>
      <c r="H1231"/>
      <c r="I1231"/>
      <c r="J1231"/>
      <c r="K1231"/>
      <c r="L1231"/>
      <c r="M1231"/>
      <c r="N1231"/>
      <c r="O1231"/>
      <c r="P1231"/>
      <c r="Q1231"/>
      <c r="R1231"/>
      <c r="S1231"/>
      <c r="T1231"/>
      <c r="U1231"/>
      <c r="V1231"/>
      <c r="W1231"/>
      <c r="X1231"/>
      <c r="Y1231"/>
      <c r="Z1231"/>
      <c r="AA1231" s="144"/>
      <c r="AB1231"/>
      <c r="AC1231"/>
      <c r="AD1231"/>
      <c r="AE1231"/>
      <c r="AF1231" s="143"/>
      <c r="AG1231"/>
      <c r="AH1231"/>
    </row>
    <row r="1232" spans="1:34" s="28" customFormat="1" ht="15">
      <c r="A1232"/>
      <c r="B1232" s="140"/>
      <c r="C1232" s="139"/>
      <c r="D1232" s="139"/>
      <c r="E1232"/>
      <c r="F1232"/>
      <c r="G1232"/>
      <c r="H1232"/>
      <c r="I1232"/>
      <c r="J1232"/>
      <c r="K1232"/>
      <c r="L1232"/>
      <c r="M1232"/>
      <c r="N1232"/>
      <c r="O1232"/>
      <c r="P1232"/>
      <c r="Q1232"/>
      <c r="R1232"/>
      <c r="S1232"/>
      <c r="T1232"/>
      <c r="U1232"/>
      <c r="V1232"/>
      <c r="W1232"/>
      <c r="X1232"/>
      <c r="Y1232"/>
      <c r="Z1232"/>
      <c r="AA1232" s="144"/>
      <c r="AB1232"/>
      <c r="AC1232"/>
      <c r="AD1232"/>
      <c r="AE1232"/>
      <c r="AF1232" s="143"/>
      <c r="AG1232"/>
      <c r="AH1232"/>
    </row>
    <row r="1233" spans="1:34" s="28" customFormat="1" ht="15">
      <c r="A1233"/>
      <c r="B1233" s="140"/>
      <c r="C1233" s="139"/>
      <c r="D1233" s="139"/>
      <c r="E1233"/>
      <c r="F1233"/>
      <c r="G1233"/>
      <c r="H1233"/>
      <c r="I1233"/>
      <c r="J1233"/>
      <c r="K1233"/>
      <c r="L1233"/>
      <c r="M1233"/>
      <c r="N1233"/>
      <c r="O1233"/>
      <c r="P1233"/>
      <c r="Q1233"/>
      <c r="R1233"/>
      <c r="S1233"/>
      <c r="T1233"/>
      <c r="U1233"/>
      <c r="V1233"/>
      <c r="W1233"/>
      <c r="X1233"/>
      <c r="Y1233"/>
      <c r="Z1233"/>
      <c r="AA1233" s="144"/>
      <c r="AB1233"/>
      <c r="AC1233"/>
      <c r="AD1233"/>
      <c r="AE1233"/>
      <c r="AF1233" s="143"/>
      <c r="AG1233"/>
      <c r="AH1233"/>
    </row>
    <row r="1234" spans="1:34" s="28" customFormat="1" ht="15">
      <c r="A1234"/>
      <c r="B1234" s="140"/>
      <c r="C1234" s="139"/>
      <c r="D1234" s="139"/>
      <c r="E1234"/>
      <c r="F1234"/>
      <c r="G1234"/>
      <c r="H1234"/>
      <c r="I1234"/>
      <c r="J1234"/>
      <c r="K1234"/>
      <c r="L1234"/>
      <c r="M1234"/>
      <c r="N1234"/>
      <c r="O1234"/>
      <c r="P1234"/>
      <c r="Q1234"/>
      <c r="R1234"/>
      <c r="S1234"/>
      <c r="T1234"/>
      <c r="U1234"/>
      <c r="V1234"/>
      <c r="W1234"/>
      <c r="X1234"/>
      <c r="Y1234"/>
      <c r="Z1234"/>
      <c r="AA1234" s="144"/>
      <c r="AB1234"/>
      <c r="AC1234"/>
      <c r="AD1234"/>
      <c r="AE1234"/>
      <c r="AF1234" s="143"/>
      <c r="AG1234"/>
      <c r="AH1234"/>
    </row>
    <row r="1235" spans="1:34" s="28" customFormat="1" ht="15">
      <c r="A1235"/>
      <c r="B1235" s="140"/>
      <c r="C1235" s="139"/>
      <c r="D1235" s="139"/>
      <c r="E1235"/>
      <c r="F1235"/>
      <c r="G1235"/>
      <c r="H1235"/>
      <c r="I1235"/>
      <c r="J1235"/>
      <c r="K1235"/>
      <c r="L1235"/>
      <c r="M1235"/>
      <c r="N1235"/>
      <c r="O1235"/>
      <c r="P1235"/>
      <c r="Q1235"/>
      <c r="R1235"/>
      <c r="S1235"/>
      <c r="T1235"/>
      <c r="U1235"/>
      <c r="V1235"/>
      <c r="W1235"/>
      <c r="X1235"/>
      <c r="Y1235"/>
      <c r="Z1235"/>
      <c r="AA1235" s="144"/>
      <c r="AB1235"/>
      <c r="AC1235"/>
      <c r="AD1235"/>
      <c r="AE1235"/>
      <c r="AF1235" s="143"/>
      <c r="AG1235"/>
      <c r="AH1235"/>
    </row>
    <row r="1236" spans="1:34" s="28" customFormat="1" ht="15">
      <c r="A1236"/>
      <c r="B1236" s="140"/>
      <c r="C1236" s="139"/>
      <c r="D1236" s="139"/>
      <c r="E1236"/>
      <c r="F1236"/>
      <c r="G1236"/>
      <c r="H1236"/>
      <c r="I1236"/>
      <c r="J1236"/>
      <c r="K1236"/>
      <c r="L1236"/>
      <c r="M1236"/>
      <c r="N1236"/>
      <c r="O1236"/>
      <c r="P1236"/>
      <c r="Q1236"/>
      <c r="R1236"/>
      <c r="S1236"/>
      <c r="T1236"/>
      <c r="U1236"/>
      <c r="V1236"/>
      <c r="W1236"/>
      <c r="X1236"/>
      <c r="Y1236"/>
      <c r="Z1236"/>
      <c r="AA1236" s="144"/>
      <c r="AB1236"/>
      <c r="AC1236"/>
      <c r="AD1236"/>
      <c r="AE1236"/>
      <c r="AF1236" s="143"/>
      <c r="AG1236"/>
      <c r="AH1236"/>
    </row>
    <row r="1237" spans="1:34" s="28" customFormat="1" ht="15">
      <c r="A1237"/>
      <c r="B1237" s="140"/>
      <c r="C1237" s="139"/>
      <c r="D1237" s="139"/>
      <c r="E1237"/>
      <c r="F1237"/>
      <c r="G1237"/>
      <c r="H1237"/>
      <c r="I1237"/>
      <c r="J1237"/>
      <c r="K1237"/>
      <c r="L1237"/>
      <c r="M1237"/>
      <c r="N1237"/>
      <c r="O1237"/>
      <c r="P1237"/>
      <c r="Q1237"/>
      <c r="R1237"/>
      <c r="S1237"/>
      <c r="T1237"/>
      <c r="U1237"/>
      <c r="V1237"/>
      <c r="W1237"/>
      <c r="X1237"/>
      <c r="Y1237"/>
      <c r="Z1237"/>
      <c r="AA1237" s="144"/>
      <c r="AB1237"/>
      <c r="AC1237"/>
      <c r="AD1237"/>
      <c r="AE1237"/>
      <c r="AF1237" s="143"/>
      <c r="AG1237"/>
      <c r="AH1237"/>
    </row>
    <row r="1238" spans="1:34" s="28" customFormat="1" ht="15">
      <c r="A1238"/>
      <c r="B1238" s="140"/>
      <c r="C1238" s="139"/>
      <c r="D1238" s="139"/>
      <c r="E1238"/>
      <c r="F1238"/>
      <c r="G1238"/>
      <c r="H1238"/>
      <c r="I1238"/>
      <c r="J1238"/>
      <c r="K1238"/>
      <c r="L1238"/>
      <c r="M1238"/>
      <c r="N1238"/>
      <c r="O1238"/>
      <c r="P1238"/>
      <c r="Q1238"/>
      <c r="R1238"/>
      <c r="S1238"/>
      <c r="T1238"/>
      <c r="U1238"/>
      <c r="V1238"/>
      <c r="W1238"/>
      <c r="X1238"/>
      <c r="Y1238"/>
      <c r="Z1238"/>
      <c r="AA1238" s="144"/>
      <c r="AB1238"/>
      <c r="AC1238"/>
      <c r="AD1238"/>
      <c r="AE1238"/>
      <c r="AF1238" s="143"/>
      <c r="AG1238"/>
      <c r="AH1238"/>
    </row>
    <row r="1239" spans="1:34" s="28" customFormat="1" ht="15">
      <c r="A1239"/>
      <c r="B1239" s="140"/>
      <c r="C1239" s="139"/>
      <c r="D1239" s="139"/>
      <c r="E1239"/>
      <c r="F1239"/>
      <c r="G1239"/>
      <c r="H1239"/>
      <c r="I1239"/>
      <c r="J1239"/>
      <c r="K1239"/>
      <c r="L1239"/>
      <c r="M1239"/>
      <c r="N1239"/>
      <c r="O1239"/>
      <c r="P1239"/>
      <c r="Q1239"/>
      <c r="R1239"/>
      <c r="S1239"/>
      <c r="T1239"/>
      <c r="U1239"/>
      <c r="V1239"/>
      <c r="W1239"/>
      <c r="X1239"/>
      <c r="Y1239"/>
      <c r="Z1239"/>
      <c r="AA1239" s="144"/>
      <c r="AB1239"/>
      <c r="AC1239"/>
      <c r="AD1239"/>
      <c r="AE1239"/>
      <c r="AF1239" s="143"/>
      <c r="AG1239"/>
      <c r="AH1239"/>
    </row>
    <row r="1240" spans="1:34" s="28" customFormat="1" ht="15">
      <c r="A1240"/>
      <c r="B1240" s="140"/>
      <c r="C1240" s="139"/>
      <c r="D1240" s="139"/>
      <c r="E1240"/>
      <c r="F1240"/>
      <c r="G1240"/>
      <c r="H1240"/>
      <c r="I1240"/>
      <c r="J1240"/>
      <c r="K1240"/>
      <c r="L1240"/>
      <c r="M1240"/>
      <c r="N1240"/>
      <c r="O1240"/>
      <c r="P1240"/>
      <c r="Q1240"/>
      <c r="R1240"/>
      <c r="S1240"/>
      <c r="T1240"/>
      <c r="U1240"/>
      <c r="V1240"/>
      <c r="W1240"/>
      <c r="X1240"/>
      <c r="Y1240"/>
      <c r="Z1240"/>
      <c r="AA1240" s="144"/>
      <c r="AB1240"/>
      <c r="AC1240"/>
      <c r="AD1240"/>
      <c r="AE1240"/>
      <c r="AF1240" s="143"/>
      <c r="AG1240"/>
      <c r="AH1240"/>
    </row>
    <row r="1241" spans="1:34" s="28" customFormat="1" ht="15">
      <c r="A1241"/>
      <c r="B1241" s="140"/>
      <c r="C1241" s="139"/>
      <c r="D1241" s="139"/>
      <c r="E1241"/>
      <c r="F1241"/>
      <c r="G1241"/>
      <c r="H1241"/>
      <c r="I1241"/>
      <c r="J1241"/>
      <c r="K1241"/>
      <c r="L1241"/>
      <c r="M1241"/>
      <c r="N1241"/>
      <c r="O1241"/>
      <c r="P1241"/>
      <c r="Q1241"/>
      <c r="R1241"/>
      <c r="S1241"/>
      <c r="T1241"/>
      <c r="U1241"/>
      <c r="V1241"/>
      <c r="W1241"/>
      <c r="X1241"/>
      <c r="Y1241"/>
      <c r="Z1241"/>
      <c r="AA1241" s="144"/>
      <c r="AB1241"/>
      <c r="AC1241"/>
      <c r="AD1241"/>
      <c r="AE1241"/>
      <c r="AF1241" s="143"/>
      <c r="AG1241"/>
      <c r="AH1241"/>
    </row>
    <row r="1242" spans="1:34" s="28" customFormat="1" ht="15">
      <c r="A1242"/>
      <c r="B1242" s="140"/>
      <c r="C1242" s="139"/>
      <c r="D1242" s="139"/>
      <c r="E1242"/>
      <c r="F1242"/>
      <c r="G1242"/>
      <c r="H1242"/>
      <c r="I1242"/>
      <c r="J1242"/>
      <c r="K1242"/>
      <c r="L1242"/>
      <c r="M1242"/>
      <c r="N1242"/>
      <c r="O1242"/>
      <c r="P1242"/>
      <c r="Q1242"/>
      <c r="R1242"/>
      <c r="S1242"/>
      <c r="T1242"/>
      <c r="U1242"/>
      <c r="V1242"/>
      <c r="W1242"/>
      <c r="X1242"/>
      <c r="Y1242"/>
      <c r="Z1242"/>
      <c r="AA1242" s="144"/>
      <c r="AB1242"/>
      <c r="AC1242"/>
      <c r="AD1242"/>
      <c r="AE1242"/>
      <c r="AF1242" s="143"/>
      <c r="AG1242"/>
      <c r="AH1242"/>
    </row>
    <row r="1243" spans="1:34" s="28" customFormat="1" ht="15">
      <c r="A1243"/>
      <c r="B1243" s="140"/>
      <c r="C1243" s="139"/>
      <c r="D1243" s="139"/>
      <c r="E1243"/>
      <c r="F1243"/>
      <c r="G1243"/>
      <c r="H1243"/>
      <c r="I1243"/>
      <c r="J1243"/>
      <c r="K1243"/>
      <c r="L1243"/>
      <c r="M1243"/>
      <c r="N1243"/>
      <c r="O1243"/>
      <c r="P1243"/>
      <c r="Q1243"/>
      <c r="R1243"/>
      <c r="S1243"/>
      <c r="T1243"/>
      <c r="U1243"/>
      <c r="V1243"/>
      <c r="W1243"/>
      <c r="X1243"/>
      <c r="Y1243"/>
      <c r="Z1243"/>
      <c r="AA1243" s="144"/>
      <c r="AB1243"/>
      <c r="AC1243"/>
      <c r="AD1243"/>
      <c r="AE1243"/>
      <c r="AF1243" s="143"/>
      <c r="AG1243"/>
      <c r="AH1243"/>
    </row>
    <row r="1244" spans="1:34" s="28" customFormat="1" ht="15">
      <c r="A1244"/>
      <c r="B1244" s="140"/>
      <c r="C1244" s="139"/>
      <c r="D1244" s="139"/>
      <c r="E1244"/>
      <c r="F1244"/>
      <c r="G1244"/>
      <c r="H1244"/>
      <c r="I1244"/>
      <c r="J1244"/>
      <c r="K1244"/>
      <c r="L1244"/>
      <c r="M1244"/>
      <c r="N1244"/>
      <c r="O1244"/>
      <c r="P1244"/>
      <c r="Q1244"/>
      <c r="R1244"/>
      <c r="S1244"/>
      <c r="T1244"/>
      <c r="U1244"/>
      <c r="V1244"/>
      <c r="W1244"/>
      <c r="X1244"/>
      <c r="Y1244"/>
      <c r="Z1244"/>
      <c r="AA1244" s="144"/>
      <c r="AB1244"/>
      <c r="AC1244"/>
      <c r="AD1244"/>
      <c r="AE1244"/>
      <c r="AF1244" s="143"/>
      <c r="AG1244"/>
      <c r="AH1244"/>
    </row>
    <row r="1245" spans="1:34" s="28" customFormat="1" ht="15">
      <c r="A1245"/>
      <c r="B1245" s="140"/>
      <c r="C1245" s="139"/>
      <c r="D1245" s="139"/>
      <c r="E1245"/>
      <c r="F1245"/>
      <c r="G1245"/>
      <c r="H1245"/>
      <c r="I1245"/>
      <c r="J1245"/>
      <c r="K1245"/>
      <c r="L1245"/>
      <c r="M1245"/>
      <c r="N1245"/>
      <c r="O1245"/>
      <c r="P1245"/>
      <c r="Q1245"/>
      <c r="R1245"/>
      <c r="S1245"/>
      <c r="T1245"/>
      <c r="U1245"/>
      <c r="V1245"/>
      <c r="W1245"/>
      <c r="X1245"/>
      <c r="Y1245"/>
      <c r="Z1245"/>
      <c r="AA1245" s="144"/>
      <c r="AB1245"/>
      <c r="AC1245"/>
      <c r="AD1245"/>
      <c r="AE1245"/>
      <c r="AF1245" s="143"/>
      <c r="AG1245"/>
      <c r="AH1245"/>
    </row>
    <row r="1246" spans="1:34" s="28" customFormat="1" ht="15">
      <c r="A1246"/>
      <c r="B1246" s="140"/>
      <c r="C1246" s="139"/>
      <c r="D1246" s="139"/>
      <c r="E1246"/>
      <c r="F1246"/>
      <c r="G1246"/>
      <c r="H1246"/>
      <c r="I1246"/>
      <c r="J1246"/>
      <c r="K1246"/>
      <c r="L1246"/>
      <c r="M1246"/>
      <c r="N1246"/>
      <c r="O1246"/>
      <c r="P1246"/>
      <c r="Q1246"/>
      <c r="R1246"/>
      <c r="S1246"/>
      <c r="T1246"/>
      <c r="U1246"/>
      <c r="V1246"/>
      <c r="W1246"/>
      <c r="X1246"/>
      <c r="Y1246"/>
      <c r="Z1246"/>
      <c r="AA1246" s="144"/>
      <c r="AB1246"/>
      <c r="AC1246"/>
      <c r="AD1246"/>
      <c r="AE1246"/>
      <c r="AF1246" s="143"/>
      <c r="AG1246"/>
      <c r="AH1246"/>
    </row>
    <row r="1247" spans="1:34" s="28" customFormat="1" ht="15">
      <c r="A1247"/>
      <c r="B1247" s="140"/>
      <c r="C1247" s="139"/>
      <c r="D1247" s="139"/>
      <c r="E1247"/>
      <c r="F1247"/>
      <c r="G1247"/>
      <c r="H1247"/>
      <c r="I1247"/>
      <c r="J1247"/>
      <c r="K1247"/>
      <c r="L1247"/>
      <c r="M1247"/>
      <c r="N1247"/>
      <c r="O1247"/>
      <c r="P1247"/>
      <c r="Q1247"/>
      <c r="R1247"/>
      <c r="S1247"/>
      <c r="T1247"/>
      <c r="U1247"/>
      <c r="V1247"/>
      <c r="W1247"/>
      <c r="X1247"/>
      <c r="Y1247"/>
      <c r="Z1247"/>
      <c r="AA1247" s="144"/>
      <c r="AB1247"/>
      <c r="AC1247"/>
      <c r="AD1247"/>
      <c r="AE1247"/>
      <c r="AF1247" s="143"/>
      <c r="AG1247"/>
      <c r="AH1247"/>
    </row>
    <row r="1248" spans="1:34" s="28" customFormat="1" ht="15">
      <c r="A1248"/>
      <c r="B1248" s="140"/>
      <c r="C1248" s="139"/>
      <c r="D1248" s="139"/>
      <c r="E1248"/>
      <c r="F1248"/>
      <c r="G1248"/>
      <c r="H1248"/>
      <c r="I1248"/>
      <c r="J1248"/>
      <c r="K1248"/>
      <c r="L1248"/>
      <c r="M1248"/>
      <c r="N1248"/>
      <c r="O1248"/>
      <c r="P1248"/>
      <c r="Q1248"/>
      <c r="R1248"/>
      <c r="S1248"/>
      <c r="T1248"/>
      <c r="U1248"/>
      <c r="V1248"/>
      <c r="W1248"/>
      <c r="X1248"/>
      <c r="Y1248"/>
      <c r="Z1248"/>
      <c r="AA1248" s="144"/>
      <c r="AB1248"/>
      <c r="AC1248"/>
      <c r="AD1248"/>
      <c r="AE1248"/>
      <c r="AF1248" s="143"/>
      <c r="AG1248"/>
      <c r="AH1248"/>
    </row>
    <row r="1249" spans="1:34" s="28" customFormat="1" ht="15">
      <c r="A1249"/>
      <c r="B1249" s="140"/>
      <c r="C1249" s="139"/>
      <c r="D1249" s="139"/>
      <c r="E1249"/>
      <c r="F1249"/>
      <c r="G1249"/>
      <c r="H1249"/>
      <c r="I1249"/>
      <c r="J1249"/>
      <c r="K1249"/>
      <c r="L1249"/>
      <c r="M1249"/>
      <c r="N1249"/>
      <c r="O1249"/>
      <c r="P1249"/>
      <c r="Q1249"/>
      <c r="R1249"/>
      <c r="S1249"/>
      <c r="T1249"/>
      <c r="U1249"/>
      <c r="V1249"/>
      <c r="W1249"/>
      <c r="X1249"/>
      <c r="Y1249"/>
      <c r="Z1249"/>
      <c r="AA1249" s="144"/>
      <c r="AB1249"/>
      <c r="AC1249"/>
      <c r="AD1249"/>
      <c r="AE1249"/>
      <c r="AF1249" s="143"/>
      <c r="AG1249"/>
      <c r="AH1249"/>
    </row>
    <row r="1250" spans="1:34" s="28" customFormat="1" ht="15">
      <c r="A1250"/>
      <c r="B1250" s="140"/>
      <c r="C1250" s="139"/>
      <c r="D1250" s="139"/>
      <c r="E1250"/>
      <c r="F1250"/>
      <c r="G1250"/>
      <c r="H1250"/>
      <c r="I1250"/>
      <c r="J1250"/>
      <c r="K1250"/>
      <c r="L1250"/>
      <c r="M1250"/>
      <c r="N1250"/>
      <c r="O1250"/>
      <c r="P1250"/>
      <c r="Q1250"/>
      <c r="R1250"/>
      <c r="S1250"/>
      <c r="T1250"/>
      <c r="U1250"/>
      <c r="V1250"/>
      <c r="W1250"/>
      <c r="X1250"/>
      <c r="Y1250"/>
      <c r="Z1250"/>
      <c r="AA1250" s="144"/>
      <c r="AB1250"/>
      <c r="AC1250"/>
      <c r="AD1250"/>
      <c r="AE1250"/>
      <c r="AF1250" s="143"/>
      <c r="AG1250"/>
      <c r="AH1250"/>
    </row>
    <row r="1251" spans="1:34" s="28" customFormat="1" ht="15">
      <c r="A1251"/>
      <c r="B1251" s="140"/>
      <c r="C1251" s="139"/>
      <c r="D1251" s="139"/>
      <c r="E1251"/>
      <c r="F1251"/>
      <c r="G1251"/>
      <c r="H1251"/>
      <c r="I1251"/>
      <c r="J1251"/>
      <c r="K1251"/>
      <c r="L1251"/>
      <c r="M1251"/>
      <c r="N1251"/>
      <c r="O1251"/>
      <c r="P1251"/>
      <c r="Q1251"/>
      <c r="R1251"/>
      <c r="S1251"/>
      <c r="T1251"/>
      <c r="U1251"/>
      <c r="V1251"/>
      <c r="W1251"/>
      <c r="X1251"/>
      <c r="Y1251"/>
      <c r="Z1251"/>
      <c r="AA1251" s="144"/>
      <c r="AB1251"/>
      <c r="AC1251"/>
      <c r="AD1251"/>
      <c r="AE1251"/>
      <c r="AF1251" s="143"/>
      <c r="AG1251"/>
      <c r="AH1251"/>
    </row>
    <row r="1252" spans="1:34" s="28" customFormat="1" ht="15">
      <c r="A1252"/>
      <c r="B1252" s="140"/>
      <c r="C1252" s="139"/>
      <c r="D1252" s="139"/>
      <c r="E1252"/>
      <c r="F1252"/>
      <c r="G1252"/>
      <c r="H1252"/>
      <c r="I1252"/>
      <c r="J1252"/>
      <c r="K1252"/>
      <c r="L1252"/>
      <c r="M1252"/>
      <c r="N1252"/>
      <c r="O1252"/>
      <c r="P1252"/>
      <c r="Q1252"/>
      <c r="R1252"/>
      <c r="S1252"/>
      <c r="T1252"/>
      <c r="U1252"/>
      <c r="V1252"/>
      <c r="W1252"/>
      <c r="X1252"/>
      <c r="Y1252"/>
      <c r="Z1252"/>
      <c r="AA1252" s="144"/>
      <c r="AB1252"/>
      <c r="AC1252"/>
      <c r="AD1252"/>
      <c r="AE1252"/>
      <c r="AF1252" s="143"/>
      <c r="AG1252"/>
      <c r="AH1252"/>
    </row>
    <row r="1253" spans="1:34" s="28" customFormat="1" ht="15">
      <c r="A1253"/>
      <c r="B1253" s="140"/>
      <c r="C1253" s="139"/>
      <c r="D1253" s="139"/>
      <c r="E1253"/>
      <c r="F1253"/>
      <c r="G1253"/>
      <c r="H1253"/>
      <c r="I1253"/>
      <c r="J1253"/>
      <c r="K1253"/>
      <c r="L1253"/>
      <c r="M1253"/>
      <c r="N1253"/>
      <c r="O1253"/>
      <c r="P1253"/>
      <c r="Q1253"/>
      <c r="R1253"/>
      <c r="S1253"/>
      <c r="T1253"/>
      <c r="U1253"/>
      <c r="V1253"/>
      <c r="W1253"/>
      <c r="X1253"/>
      <c r="Y1253"/>
      <c r="Z1253"/>
      <c r="AA1253" s="144"/>
      <c r="AB1253"/>
      <c r="AC1253"/>
      <c r="AD1253"/>
      <c r="AE1253"/>
      <c r="AF1253" s="143"/>
      <c r="AG1253"/>
      <c r="AH1253"/>
    </row>
    <row r="1254" spans="1:34" s="28" customFormat="1" ht="15">
      <c r="A1254"/>
      <c r="B1254" s="140"/>
      <c r="C1254" s="139"/>
      <c r="D1254" s="139"/>
      <c r="E1254"/>
      <c r="F1254"/>
      <c r="G1254"/>
      <c r="H1254"/>
      <c r="I1254"/>
      <c r="J1254"/>
      <c r="K1254"/>
      <c r="L1254"/>
      <c r="M1254"/>
      <c r="N1254"/>
      <c r="O1254"/>
      <c r="P1254"/>
      <c r="Q1254"/>
      <c r="R1254"/>
      <c r="S1254"/>
      <c r="T1254"/>
      <c r="U1254"/>
      <c r="V1254"/>
      <c r="W1254"/>
      <c r="X1254"/>
      <c r="Y1254"/>
      <c r="Z1254"/>
      <c r="AA1254" s="144"/>
      <c r="AB1254"/>
      <c r="AC1254"/>
      <c r="AD1254"/>
      <c r="AE1254"/>
      <c r="AF1254" s="143"/>
      <c r="AG1254"/>
      <c r="AH1254"/>
    </row>
    <row r="1255" spans="1:34" s="28" customFormat="1" ht="15">
      <c r="A1255"/>
      <c r="B1255" s="140"/>
      <c r="C1255" s="139"/>
      <c r="D1255" s="139"/>
      <c r="E1255"/>
      <c r="F1255"/>
      <c r="G1255"/>
      <c r="H1255"/>
      <c r="I1255"/>
      <c r="J1255"/>
      <c r="K1255"/>
      <c r="L1255"/>
      <c r="M1255"/>
      <c r="N1255"/>
      <c r="O1255"/>
      <c r="P1255"/>
      <c r="Q1255"/>
      <c r="R1255"/>
      <c r="S1255"/>
      <c r="T1255"/>
      <c r="U1255"/>
      <c r="V1255"/>
      <c r="W1255"/>
      <c r="X1255"/>
      <c r="Y1255"/>
      <c r="Z1255"/>
      <c r="AA1255" s="144"/>
      <c r="AB1255"/>
      <c r="AC1255"/>
      <c r="AD1255"/>
      <c r="AE1255"/>
      <c r="AF1255" s="143"/>
      <c r="AG1255"/>
      <c r="AH1255"/>
    </row>
    <row r="1256" spans="1:34" s="28" customFormat="1" ht="15">
      <c r="A1256"/>
      <c r="B1256" s="140"/>
      <c r="C1256" s="139"/>
      <c r="D1256" s="139"/>
      <c r="E1256"/>
      <c r="F1256"/>
      <c r="G1256"/>
      <c r="H1256"/>
      <c r="I1256"/>
      <c r="J1256"/>
      <c r="K1256"/>
      <c r="L1256"/>
      <c r="M1256"/>
      <c r="N1256"/>
      <c r="O1256"/>
      <c r="P1256"/>
      <c r="Q1256"/>
      <c r="R1256"/>
      <c r="S1256"/>
      <c r="T1256"/>
      <c r="U1256"/>
      <c r="V1256"/>
      <c r="W1256"/>
      <c r="X1256"/>
      <c r="Y1256"/>
      <c r="Z1256"/>
      <c r="AA1256" s="144"/>
      <c r="AB1256"/>
      <c r="AC1256"/>
      <c r="AD1256"/>
      <c r="AE1256"/>
      <c r="AF1256" s="143"/>
      <c r="AG1256"/>
      <c r="AH1256"/>
    </row>
    <row r="1257" spans="1:34" s="28" customFormat="1" ht="15">
      <c r="A1257"/>
      <c r="B1257" s="140"/>
      <c r="C1257" s="139"/>
      <c r="D1257" s="139"/>
      <c r="E1257"/>
      <c r="F1257"/>
      <c r="G1257"/>
      <c r="H1257"/>
      <c r="I1257"/>
      <c r="J1257"/>
      <c r="K1257"/>
      <c r="L1257"/>
      <c r="M1257"/>
      <c r="N1257"/>
      <c r="O1257"/>
      <c r="P1257"/>
      <c r="Q1257"/>
      <c r="R1257"/>
      <c r="S1257"/>
      <c r="T1257"/>
      <c r="U1257"/>
      <c r="V1257"/>
      <c r="W1257"/>
      <c r="X1257"/>
      <c r="Y1257"/>
      <c r="Z1257"/>
      <c r="AA1257" s="144"/>
      <c r="AB1257"/>
      <c r="AC1257"/>
      <c r="AD1257"/>
      <c r="AE1257"/>
      <c r="AF1257" s="143"/>
      <c r="AG1257"/>
      <c r="AH1257"/>
    </row>
    <row r="1258" spans="1:34" s="28" customFormat="1" ht="15">
      <c r="A1258"/>
      <c r="B1258" s="140"/>
      <c r="C1258" s="139"/>
      <c r="D1258" s="139"/>
      <c r="E1258"/>
      <c r="F1258"/>
      <c r="G1258"/>
      <c r="H1258"/>
      <c r="I1258"/>
      <c r="J1258"/>
      <c r="K1258"/>
      <c r="L1258"/>
      <c r="M1258"/>
      <c r="N1258"/>
      <c r="O1258"/>
      <c r="P1258"/>
      <c r="Q1258"/>
      <c r="R1258"/>
      <c r="S1258"/>
      <c r="T1258"/>
      <c r="U1258"/>
      <c r="V1258"/>
      <c r="W1258"/>
      <c r="X1258"/>
      <c r="Y1258"/>
      <c r="Z1258"/>
      <c r="AA1258" s="144"/>
      <c r="AB1258"/>
      <c r="AC1258"/>
      <c r="AD1258"/>
      <c r="AE1258"/>
      <c r="AF1258" s="143"/>
      <c r="AG1258"/>
      <c r="AH1258"/>
    </row>
    <row r="1259" spans="1:34" s="28" customFormat="1" ht="15">
      <c r="A1259"/>
      <c r="B1259" s="140"/>
      <c r="C1259" s="139"/>
      <c r="D1259" s="139"/>
      <c r="E1259"/>
      <c r="F1259"/>
      <c r="G1259"/>
      <c r="H1259"/>
      <c r="I1259"/>
      <c r="J1259"/>
      <c r="K1259"/>
      <c r="L1259"/>
      <c r="M1259"/>
      <c r="N1259"/>
      <c r="O1259"/>
      <c r="P1259"/>
      <c r="Q1259"/>
      <c r="R1259"/>
      <c r="S1259"/>
      <c r="T1259"/>
      <c r="U1259"/>
      <c r="V1259"/>
      <c r="W1259"/>
      <c r="X1259"/>
      <c r="Y1259"/>
      <c r="Z1259"/>
      <c r="AA1259" s="144"/>
      <c r="AB1259"/>
      <c r="AC1259"/>
      <c r="AD1259"/>
      <c r="AE1259"/>
      <c r="AF1259" s="143"/>
      <c r="AG1259"/>
      <c r="AH1259"/>
    </row>
    <row r="1260" spans="1:34" s="28" customFormat="1" ht="15">
      <c r="A1260"/>
      <c r="B1260" s="140"/>
      <c r="C1260" s="139"/>
      <c r="D1260" s="139"/>
      <c r="E1260"/>
      <c r="F1260"/>
      <c r="G1260"/>
      <c r="H1260"/>
      <c r="I1260"/>
      <c r="J1260"/>
      <c r="K1260"/>
      <c r="L1260"/>
      <c r="M1260"/>
      <c r="N1260"/>
      <c r="O1260"/>
      <c r="P1260"/>
      <c r="Q1260"/>
      <c r="R1260"/>
      <c r="S1260"/>
      <c r="T1260"/>
      <c r="U1260"/>
      <c r="V1260"/>
      <c r="W1260"/>
      <c r="X1260"/>
      <c r="Y1260"/>
      <c r="Z1260"/>
      <c r="AA1260" s="144"/>
      <c r="AB1260"/>
      <c r="AC1260"/>
      <c r="AD1260"/>
      <c r="AE1260"/>
      <c r="AF1260" s="143"/>
      <c r="AG1260"/>
      <c r="AH1260"/>
    </row>
    <row r="1261" spans="1:34" s="28" customFormat="1" ht="15">
      <c r="A1261"/>
      <c r="B1261" s="140"/>
      <c r="C1261" s="139"/>
      <c r="D1261" s="139"/>
      <c r="E1261"/>
      <c r="F1261"/>
      <c r="G1261"/>
      <c r="H1261"/>
      <c r="I1261"/>
      <c r="J1261"/>
      <c r="K1261"/>
      <c r="L1261"/>
      <c r="M1261"/>
      <c r="N1261"/>
      <c r="O1261"/>
      <c r="P1261"/>
      <c r="Q1261"/>
      <c r="R1261"/>
      <c r="S1261"/>
      <c r="T1261"/>
      <c r="U1261"/>
      <c r="V1261"/>
      <c r="W1261"/>
      <c r="X1261"/>
      <c r="Y1261"/>
      <c r="Z1261"/>
      <c r="AA1261" s="144"/>
      <c r="AB1261"/>
      <c r="AC1261"/>
      <c r="AD1261"/>
      <c r="AE1261"/>
      <c r="AF1261" s="143"/>
      <c r="AG1261"/>
      <c r="AH1261"/>
    </row>
    <row r="1262" spans="1:34" s="28" customFormat="1" ht="15">
      <c r="A1262"/>
      <c r="B1262" s="140"/>
      <c r="C1262" s="139"/>
      <c r="D1262" s="139"/>
      <c r="E1262"/>
      <c r="F1262"/>
      <c r="G1262"/>
      <c r="H1262"/>
      <c r="I1262"/>
      <c r="J1262"/>
      <c r="K1262"/>
      <c r="L1262"/>
      <c r="M1262"/>
      <c r="N1262"/>
      <c r="O1262"/>
      <c r="P1262"/>
      <c r="Q1262"/>
      <c r="R1262"/>
      <c r="S1262"/>
      <c r="T1262"/>
      <c r="U1262"/>
      <c r="V1262"/>
      <c r="W1262"/>
      <c r="X1262"/>
      <c r="Y1262"/>
      <c r="Z1262"/>
      <c r="AA1262" s="144"/>
      <c r="AB1262"/>
      <c r="AC1262"/>
      <c r="AD1262"/>
      <c r="AE1262"/>
      <c r="AF1262" s="143"/>
      <c r="AG1262"/>
      <c r="AH1262"/>
    </row>
    <row r="1263" spans="1:34" s="28" customFormat="1" ht="15">
      <c r="A1263"/>
      <c r="B1263" s="140"/>
      <c r="C1263" s="139"/>
      <c r="D1263" s="139"/>
      <c r="E1263"/>
      <c r="F1263"/>
      <c r="G1263"/>
      <c r="H1263"/>
      <c r="I1263"/>
      <c r="J1263"/>
      <c r="K1263"/>
      <c r="L1263"/>
      <c r="M1263"/>
      <c r="N1263"/>
      <c r="O1263"/>
      <c r="P1263"/>
      <c r="Q1263"/>
      <c r="R1263"/>
      <c r="S1263"/>
      <c r="T1263"/>
      <c r="U1263"/>
      <c r="V1263"/>
      <c r="W1263"/>
      <c r="X1263"/>
      <c r="Y1263"/>
      <c r="Z1263"/>
      <c r="AA1263" s="144"/>
      <c r="AB1263"/>
      <c r="AC1263"/>
      <c r="AD1263"/>
      <c r="AE1263"/>
      <c r="AF1263" s="143"/>
      <c r="AG1263"/>
      <c r="AH1263"/>
    </row>
    <row r="1264" spans="1:34" s="28" customFormat="1" ht="15">
      <c r="A1264"/>
      <c r="B1264" s="140"/>
      <c r="C1264" s="139"/>
      <c r="D1264" s="139"/>
      <c r="E1264"/>
      <c r="F1264"/>
      <c r="G1264"/>
      <c r="H1264"/>
      <c r="I1264"/>
      <c r="J1264"/>
      <c r="K1264"/>
      <c r="L1264"/>
      <c r="M1264"/>
      <c r="N1264"/>
      <c r="O1264"/>
      <c r="P1264"/>
      <c r="Q1264"/>
      <c r="R1264"/>
      <c r="S1264"/>
      <c r="T1264"/>
      <c r="U1264"/>
      <c r="V1264"/>
      <c r="W1264"/>
      <c r="X1264"/>
      <c r="Y1264"/>
      <c r="Z1264"/>
      <c r="AA1264" s="144"/>
      <c r="AB1264"/>
      <c r="AC1264"/>
      <c r="AD1264"/>
      <c r="AE1264"/>
      <c r="AF1264" s="143"/>
      <c r="AG1264"/>
      <c r="AH1264"/>
    </row>
    <row r="1265" spans="1:34" s="28" customFormat="1" ht="15">
      <c r="A1265"/>
      <c r="B1265" s="140"/>
      <c r="C1265" s="139"/>
      <c r="D1265" s="139"/>
      <c r="E1265"/>
      <c r="F1265"/>
      <c r="G1265"/>
      <c r="H1265"/>
      <c r="I1265"/>
      <c r="J1265"/>
      <c r="K1265"/>
      <c r="L1265"/>
      <c r="M1265"/>
      <c r="N1265"/>
      <c r="O1265"/>
      <c r="P1265"/>
      <c r="Q1265"/>
      <c r="R1265"/>
      <c r="S1265"/>
      <c r="T1265"/>
      <c r="U1265"/>
      <c r="V1265"/>
      <c r="W1265"/>
      <c r="X1265"/>
      <c r="Y1265"/>
      <c r="Z1265"/>
      <c r="AA1265" s="144"/>
      <c r="AB1265"/>
      <c r="AC1265"/>
      <c r="AD1265"/>
      <c r="AE1265"/>
      <c r="AF1265" s="143"/>
      <c r="AG1265"/>
      <c r="AH1265"/>
    </row>
    <row r="1266" spans="1:34" s="28" customFormat="1" ht="15">
      <c r="A1266"/>
      <c r="B1266" s="140"/>
      <c r="C1266" s="139"/>
      <c r="D1266" s="139"/>
      <c r="E1266"/>
      <c r="F1266"/>
      <c r="G1266"/>
      <c r="H1266"/>
      <c r="I1266"/>
      <c r="J1266"/>
      <c r="K1266"/>
      <c r="L1266"/>
      <c r="M1266"/>
      <c r="N1266"/>
      <c r="O1266"/>
      <c r="P1266"/>
      <c r="Q1266"/>
      <c r="R1266"/>
      <c r="S1266"/>
      <c r="T1266"/>
      <c r="U1266"/>
      <c r="V1266"/>
      <c r="W1266"/>
      <c r="X1266"/>
      <c r="Y1266"/>
      <c r="Z1266"/>
      <c r="AA1266" s="144"/>
      <c r="AB1266"/>
      <c r="AC1266"/>
      <c r="AD1266"/>
      <c r="AE1266"/>
      <c r="AF1266" s="143"/>
      <c r="AG1266"/>
      <c r="AH1266"/>
    </row>
    <row r="1267" spans="1:34" s="28" customFormat="1" ht="15">
      <c r="A1267"/>
      <c r="B1267" s="140"/>
      <c r="C1267" s="139"/>
      <c r="D1267" s="139"/>
      <c r="E1267"/>
      <c r="F1267"/>
      <c r="G1267"/>
      <c r="H1267"/>
      <c r="I1267"/>
      <c r="J1267"/>
      <c r="K1267"/>
      <c r="L1267"/>
      <c r="M1267"/>
      <c r="N1267"/>
      <c r="O1267"/>
      <c r="P1267"/>
      <c r="Q1267"/>
      <c r="R1267"/>
      <c r="S1267"/>
      <c r="T1267"/>
      <c r="U1267"/>
      <c r="V1267"/>
      <c r="W1267"/>
      <c r="X1267"/>
      <c r="Y1267"/>
      <c r="Z1267"/>
      <c r="AA1267" s="144"/>
      <c r="AB1267"/>
      <c r="AC1267"/>
      <c r="AD1267"/>
      <c r="AE1267"/>
      <c r="AF1267" s="143"/>
      <c r="AG1267"/>
      <c r="AH1267"/>
    </row>
    <row r="1268" spans="1:34" s="28" customFormat="1" ht="15">
      <c r="A1268"/>
      <c r="B1268" s="140"/>
      <c r="C1268" s="139"/>
      <c r="D1268" s="139"/>
      <c r="E1268"/>
      <c r="F1268"/>
      <c r="G1268"/>
      <c r="H1268"/>
      <c r="I1268"/>
      <c r="J1268"/>
      <c r="K1268"/>
      <c r="L1268"/>
      <c r="M1268"/>
      <c r="N1268"/>
      <c r="O1268"/>
      <c r="P1268"/>
      <c r="Q1268"/>
      <c r="R1268"/>
      <c r="S1268"/>
      <c r="T1268"/>
      <c r="U1268"/>
      <c r="V1268"/>
      <c r="W1268"/>
      <c r="X1268"/>
      <c r="Y1268"/>
      <c r="Z1268"/>
      <c r="AA1268" s="144"/>
      <c r="AB1268"/>
      <c r="AC1268"/>
      <c r="AD1268"/>
      <c r="AE1268"/>
      <c r="AF1268" s="143"/>
      <c r="AG1268"/>
      <c r="AH1268"/>
    </row>
    <row r="1269" spans="1:34" s="28" customFormat="1" ht="15">
      <c r="A1269"/>
      <c r="B1269" s="140"/>
      <c r="C1269" s="139"/>
      <c r="D1269" s="139"/>
      <c r="E1269"/>
      <c r="F1269"/>
      <c r="G1269"/>
      <c r="H1269"/>
      <c r="I1269"/>
      <c r="J1269"/>
      <c r="K1269"/>
      <c r="L1269"/>
      <c r="M1269"/>
      <c r="N1269"/>
      <c r="O1269"/>
      <c r="P1269"/>
      <c r="Q1269"/>
      <c r="R1269"/>
      <c r="S1269"/>
      <c r="T1269"/>
      <c r="U1269"/>
      <c r="V1269"/>
      <c r="W1269"/>
      <c r="X1269"/>
      <c r="Y1269"/>
      <c r="Z1269"/>
      <c r="AA1269" s="144"/>
      <c r="AB1269"/>
      <c r="AC1269"/>
      <c r="AD1269"/>
      <c r="AE1269"/>
      <c r="AF1269" s="143"/>
      <c r="AG1269"/>
      <c r="AH1269"/>
    </row>
    <row r="1270" spans="1:34" s="28" customFormat="1" ht="15">
      <c r="A1270"/>
      <c r="B1270" s="140"/>
      <c r="C1270" s="139"/>
      <c r="D1270" s="139"/>
      <c r="E1270"/>
      <c r="F1270"/>
      <c r="G1270"/>
      <c r="H1270"/>
      <c r="I1270"/>
      <c r="J1270"/>
      <c r="K1270"/>
      <c r="L1270"/>
      <c r="M1270"/>
      <c r="N1270"/>
      <c r="O1270"/>
      <c r="P1270"/>
      <c r="Q1270"/>
      <c r="R1270"/>
      <c r="S1270"/>
      <c r="T1270"/>
      <c r="U1270"/>
      <c r="V1270"/>
      <c r="W1270"/>
      <c r="X1270"/>
      <c r="Y1270"/>
      <c r="Z1270"/>
      <c r="AA1270" s="144"/>
      <c r="AB1270"/>
      <c r="AC1270"/>
      <c r="AD1270"/>
      <c r="AE1270"/>
      <c r="AF1270" s="143"/>
      <c r="AG1270"/>
      <c r="AH1270"/>
    </row>
    <row r="1271" spans="1:34" s="28" customFormat="1" ht="15">
      <c r="A1271"/>
      <c r="B1271" s="140"/>
      <c r="C1271" s="139"/>
      <c r="D1271" s="139"/>
      <c r="E1271"/>
      <c r="F1271"/>
      <c r="G1271"/>
      <c r="H1271"/>
      <c r="I1271"/>
      <c r="J1271"/>
      <c r="K1271"/>
      <c r="L1271"/>
      <c r="M1271"/>
      <c r="N1271"/>
      <c r="O1271"/>
      <c r="P1271"/>
      <c r="Q1271"/>
      <c r="R1271"/>
      <c r="S1271"/>
      <c r="T1271"/>
      <c r="U1271"/>
      <c r="V1271"/>
      <c r="W1271"/>
      <c r="X1271"/>
      <c r="Y1271"/>
      <c r="Z1271"/>
      <c r="AA1271" s="144"/>
      <c r="AB1271"/>
      <c r="AC1271"/>
      <c r="AD1271"/>
      <c r="AE1271"/>
      <c r="AF1271" s="143"/>
      <c r="AG1271"/>
      <c r="AH1271"/>
    </row>
    <row r="1272" spans="1:34" s="28" customFormat="1" ht="15">
      <c r="A1272"/>
      <c r="B1272" s="140"/>
      <c r="C1272" s="139"/>
      <c r="D1272" s="139"/>
      <c r="E1272"/>
      <c r="F1272"/>
      <c r="G1272"/>
      <c r="H1272"/>
      <c r="I1272"/>
      <c r="J1272"/>
      <c r="K1272"/>
      <c r="L1272"/>
      <c r="M1272"/>
      <c r="N1272"/>
      <c r="O1272"/>
      <c r="P1272"/>
      <c r="Q1272"/>
      <c r="R1272"/>
      <c r="S1272"/>
      <c r="T1272"/>
      <c r="U1272"/>
      <c r="V1272"/>
      <c r="W1272"/>
      <c r="X1272"/>
      <c r="Y1272"/>
      <c r="Z1272"/>
      <c r="AA1272" s="144"/>
      <c r="AB1272"/>
      <c r="AC1272"/>
      <c r="AD1272"/>
      <c r="AE1272"/>
      <c r="AF1272" s="143"/>
      <c r="AG1272"/>
      <c r="AH1272"/>
    </row>
    <row r="1273" spans="1:34" s="28" customFormat="1" ht="15">
      <c r="A1273"/>
      <c r="B1273" s="140"/>
      <c r="C1273" s="139"/>
      <c r="D1273" s="139"/>
      <c r="E1273"/>
      <c r="F1273"/>
      <c r="G1273"/>
      <c r="H1273"/>
      <c r="I1273"/>
      <c r="J1273"/>
      <c r="K1273"/>
      <c r="L1273"/>
      <c r="M1273"/>
      <c r="N1273"/>
      <c r="O1273"/>
      <c r="P1273"/>
      <c r="Q1273"/>
      <c r="R1273"/>
      <c r="S1273"/>
      <c r="T1273"/>
      <c r="U1273"/>
      <c r="V1273"/>
      <c r="W1273"/>
      <c r="X1273"/>
      <c r="Y1273"/>
      <c r="Z1273"/>
      <c r="AA1273" s="144"/>
      <c r="AB1273"/>
      <c r="AC1273"/>
      <c r="AD1273"/>
      <c r="AE1273"/>
      <c r="AF1273" s="143"/>
      <c r="AG1273"/>
      <c r="AH1273"/>
    </row>
    <row r="1274" spans="1:34" s="28" customFormat="1" ht="15">
      <c r="A1274"/>
      <c r="B1274" s="140"/>
      <c r="C1274" s="139"/>
      <c r="D1274" s="139"/>
      <c r="E1274"/>
      <c r="F1274"/>
      <c r="G1274"/>
      <c r="H1274"/>
      <c r="I1274"/>
      <c r="J1274"/>
      <c r="K1274"/>
      <c r="L1274"/>
      <c r="M1274"/>
      <c r="N1274"/>
      <c r="O1274"/>
      <c r="P1274"/>
      <c r="Q1274"/>
      <c r="R1274"/>
      <c r="S1274"/>
      <c r="T1274"/>
      <c r="U1274"/>
      <c r="V1274"/>
      <c r="W1274"/>
      <c r="X1274"/>
      <c r="Y1274"/>
      <c r="Z1274"/>
      <c r="AA1274" s="144"/>
      <c r="AB1274"/>
      <c r="AC1274"/>
      <c r="AD1274"/>
      <c r="AE1274"/>
      <c r="AF1274" s="143"/>
      <c r="AG1274"/>
      <c r="AH1274"/>
    </row>
    <row r="1275" spans="1:34" s="28" customFormat="1" ht="15">
      <c r="A1275"/>
      <c r="B1275" s="140"/>
      <c r="C1275" s="139"/>
      <c r="D1275" s="139"/>
      <c r="E1275"/>
      <c r="F1275"/>
      <c r="G1275"/>
      <c r="H1275"/>
      <c r="I1275"/>
      <c r="J1275"/>
      <c r="K1275"/>
      <c r="L1275"/>
      <c r="M1275"/>
      <c r="N1275"/>
      <c r="O1275"/>
      <c r="P1275"/>
      <c r="Q1275"/>
      <c r="R1275"/>
      <c r="S1275"/>
      <c r="T1275"/>
      <c r="U1275"/>
      <c r="V1275"/>
      <c r="W1275"/>
      <c r="X1275"/>
      <c r="Y1275"/>
      <c r="Z1275"/>
      <c r="AA1275" s="144"/>
      <c r="AB1275"/>
      <c r="AC1275"/>
      <c r="AD1275"/>
      <c r="AE1275"/>
      <c r="AF1275" s="143"/>
      <c r="AG1275"/>
      <c r="AH1275"/>
    </row>
    <row r="1276" spans="1:34" s="28" customFormat="1" ht="15">
      <c r="A1276"/>
      <c r="B1276" s="140"/>
      <c r="C1276" s="139"/>
      <c r="D1276" s="139"/>
      <c r="E1276"/>
      <c r="F1276"/>
      <c r="G1276"/>
      <c r="H1276"/>
      <c r="I1276"/>
      <c r="J1276"/>
      <c r="K1276"/>
      <c r="L1276"/>
      <c r="M1276"/>
      <c r="N1276"/>
      <c r="O1276"/>
      <c r="P1276"/>
      <c r="Q1276"/>
      <c r="R1276"/>
      <c r="S1276"/>
      <c r="T1276"/>
      <c r="U1276"/>
      <c r="V1276"/>
      <c r="W1276"/>
      <c r="X1276"/>
      <c r="Y1276"/>
      <c r="Z1276"/>
      <c r="AA1276" s="144"/>
      <c r="AB1276"/>
      <c r="AC1276"/>
      <c r="AD1276"/>
      <c r="AE1276"/>
      <c r="AF1276" s="143"/>
      <c r="AG1276"/>
      <c r="AH1276"/>
    </row>
    <row r="1277" spans="1:34" s="28" customFormat="1" ht="15">
      <c r="A1277"/>
      <c r="B1277" s="140"/>
      <c r="C1277" s="139"/>
      <c r="D1277" s="139"/>
      <c r="E1277"/>
      <c r="F1277"/>
      <c r="G1277"/>
      <c r="H1277"/>
      <c r="I1277"/>
      <c r="J1277"/>
      <c r="K1277"/>
      <c r="L1277"/>
      <c r="M1277"/>
      <c r="N1277"/>
      <c r="O1277"/>
      <c r="P1277"/>
      <c r="Q1277"/>
      <c r="R1277"/>
      <c r="S1277"/>
      <c r="T1277"/>
      <c r="U1277"/>
      <c r="V1277"/>
      <c r="W1277"/>
      <c r="X1277"/>
      <c r="Y1277"/>
      <c r="Z1277"/>
      <c r="AA1277" s="144"/>
      <c r="AB1277"/>
      <c r="AC1277"/>
      <c r="AD1277"/>
      <c r="AE1277"/>
      <c r="AF1277" s="143"/>
      <c r="AG1277"/>
      <c r="AH1277"/>
    </row>
    <row r="1278" spans="1:34" s="28" customFormat="1" ht="15">
      <c r="A1278"/>
      <c r="B1278" s="140"/>
      <c r="C1278" s="139"/>
      <c r="D1278" s="139"/>
      <c r="E1278"/>
      <c r="F1278"/>
      <c r="G1278"/>
      <c r="H1278"/>
      <c r="I1278"/>
      <c r="J1278"/>
      <c r="K1278"/>
      <c r="L1278"/>
      <c r="M1278"/>
      <c r="N1278"/>
      <c r="O1278"/>
      <c r="P1278"/>
      <c r="Q1278"/>
      <c r="R1278"/>
      <c r="S1278"/>
      <c r="T1278"/>
      <c r="U1278"/>
      <c r="V1278"/>
      <c r="W1278"/>
      <c r="X1278"/>
      <c r="Y1278"/>
      <c r="Z1278"/>
      <c r="AA1278" s="144"/>
      <c r="AB1278"/>
      <c r="AC1278"/>
      <c r="AD1278"/>
      <c r="AE1278"/>
      <c r="AF1278" s="143"/>
      <c r="AG1278"/>
      <c r="AH1278"/>
    </row>
    <row r="1279" spans="1:34" s="28" customFormat="1" ht="15">
      <c r="A1279"/>
      <c r="B1279" s="140"/>
      <c r="C1279" s="139"/>
      <c r="D1279" s="139"/>
      <c r="E1279"/>
      <c r="F1279"/>
      <c r="G1279"/>
      <c r="H1279"/>
      <c r="I1279"/>
      <c r="J1279"/>
      <c r="K1279"/>
      <c r="L1279"/>
      <c r="M1279"/>
      <c r="N1279"/>
      <c r="O1279"/>
      <c r="P1279"/>
      <c r="Q1279"/>
      <c r="R1279"/>
      <c r="S1279"/>
      <c r="T1279"/>
      <c r="U1279"/>
      <c r="V1279"/>
      <c r="W1279"/>
      <c r="X1279"/>
      <c r="Y1279"/>
      <c r="Z1279"/>
      <c r="AA1279" s="144"/>
      <c r="AB1279"/>
      <c r="AC1279"/>
      <c r="AD1279"/>
      <c r="AE1279"/>
      <c r="AF1279" s="143"/>
      <c r="AG1279"/>
      <c r="AH1279"/>
    </row>
    <row r="1280" spans="1:34" s="28" customFormat="1" ht="15">
      <c r="A1280"/>
      <c r="B1280" s="140"/>
      <c r="C1280" s="139"/>
      <c r="D1280" s="139"/>
      <c r="E1280"/>
      <c r="F1280"/>
      <c r="G1280"/>
      <c r="H1280"/>
      <c r="I1280"/>
      <c r="J1280"/>
      <c r="K1280"/>
      <c r="L1280"/>
      <c r="M1280"/>
      <c r="N1280"/>
      <c r="O1280"/>
      <c r="P1280"/>
      <c r="Q1280"/>
      <c r="R1280"/>
      <c r="S1280"/>
      <c r="T1280"/>
      <c r="U1280"/>
      <c r="V1280"/>
      <c r="W1280"/>
      <c r="X1280"/>
      <c r="Y1280"/>
      <c r="Z1280"/>
      <c r="AA1280" s="144"/>
      <c r="AB1280"/>
      <c r="AC1280"/>
      <c r="AD1280"/>
      <c r="AE1280"/>
      <c r="AF1280" s="143"/>
      <c r="AG1280"/>
      <c r="AH1280"/>
    </row>
    <row r="1281" spans="1:34" s="28" customFormat="1" ht="15">
      <c r="A1281"/>
      <c r="B1281" s="140"/>
      <c r="C1281" s="139"/>
      <c r="D1281" s="139"/>
      <c r="E1281"/>
      <c r="F1281"/>
      <c r="G1281"/>
      <c r="H1281"/>
      <c r="I1281"/>
      <c r="J1281"/>
      <c r="K1281"/>
      <c r="L1281"/>
      <c r="M1281"/>
      <c r="N1281"/>
      <c r="O1281"/>
      <c r="P1281"/>
      <c r="Q1281"/>
      <c r="R1281"/>
      <c r="S1281"/>
      <c r="T1281"/>
      <c r="U1281"/>
      <c r="V1281"/>
      <c r="W1281"/>
      <c r="X1281"/>
      <c r="Y1281"/>
      <c r="Z1281"/>
      <c r="AA1281" s="144"/>
      <c r="AB1281"/>
      <c r="AC1281"/>
      <c r="AD1281"/>
      <c r="AE1281"/>
      <c r="AF1281" s="143"/>
      <c r="AG1281"/>
      <c r="AH1281"/>
    </row>
    <row r="1282" spans="1:34" s="28" customFormat="1" ht="15">
      <c r="A1282"/>
      <c r="B1282" s="140"/>
      <c r="C1282" s="139"/>
      <c r="D1282" s="139"/>
      <c r="E1282"/>
      <c r="F1282"/>
      <c r="G1282"/>
      <c r="H1282"/>
      <c r="I1282"/>
      <c r="J1282"/>
      <c r="K1282"/>
      <c r="L1282"/>
      <c r="M1282"/>
      <c r="N1282"/>
      <c r="O1282"/>
      <c r="P1282"/>
      <c r="Q1282"/>
      <c r="R1282"/>
      <c r="S1282"/>
      <c r="T1282"/>
      <c r="U1282"/>
      <c r="V1282"/>
      <c r="W1282"/>
      <c r="X1282"/>
      <c r="Y1282"/>
      <c r="Z1282"/>
      <c r="AA1282" s="144"/>
      <c r="AB1282"/>
      <c r="AC1282"/>
      <c r="AD1282"/>
      <c r="AE1282"/>
      <c r="AF1282" s="143"/>
      <c r="AG1282"/>
      <c r="AH1282"/>
    </row>
    <row r="1283" spans="1:34" s="28" customFormat="1" ht="15">
      <c r="A1283"/>
      <c r="B1283" s="140"/>
      <c r="C1283" s="139"/>
      <c r="D1283" s="139"/>
      <c r="E1283"/>
      <c r="F1283"/>
      <c r="G1283"/>
      <c r="H1283"/>
      <c r="I1283"/>
      <c r="J1283"/>
      <c r="K1283"/>
      <c r="L1283"/>
      <c r="M1283"/>
      <c r="N1283"/>
      <c r="O1283"/>
      <c r="P1283"/>
      <c r="Q1283"/>
      <c r="R1283"/>
      <c r="S1283"/>
      <c r="T1283"/>
      <c r="U1283"/>
      <c r="V1283"/>
      <c r="W1283"/>
      <c r="X1283"/>
      <c r="Y1283"/>
      <c r="Z1283"/>
      <c r="AA1283" s="144"/>
      <c r="AB1283"/>
      <c r="AC1283"/>
      <c r="AD1283"/>
      <c r="AE1283"/>
      <c r="AF1283" s="143"/>
      <c r="AG1283"/>
      <c r="AH1283"/>
    </row>
    <row r="1284" spans="1:34" s="28" customFormat="1" ht="15">
      <c r="A1284"/>
      <c r="B1284" s="140"/>
      <c r="C1284" s="139"/>
      <c r="D1284" s="139"/>
      <c r="E1284"/>
      <c r="F1284"/>
      <c r="G1284"/>
      <c r="H1284"/>
      <c r="I1284"/>
      <c r="J1284"/>
      <c r="K1284"/>
      <c r="L1284"/>
      <c r="M1284"/>
      <c r="N1284"/>
      <c r="O1284"/>
      <c r="P1284"/>
      <c r="Q1284"/>
      <c r="R1284"/>
      <c r="S1284"/>
      <c r="T1284"/>
      <c r="U1284"/>
      <c r="V1284"/>
      <c r="W1284"/>
      <c r="X1284"/>
      <c r="Y1284"/>
      <c r="Z1284"/>
      <c r="AA1284" s="144"/>
      <c r="AB1284"/>
      <c r="AC1284"/>
      <c r="AD1284"/>
      <c r="AE1284"/>
      <c r="AF1284" s="143"/>
      <c r="AG1284"/>
      <c r="AH1284"/>
    </row>
    <row r="1285" spans="1:34" s="28" customFormat="1" ht="15">
      <c r="A1285"/>
      <c r="B1285" s="140"/>
      <c r="C1285" s="139"/>
      <c r="D1285" s="139"/>
      <c r="E1285"/>
      <c r="F1285"/>
      <c r="G1285"/>
      <c r="H1285"/>
      <c r="I1285"/>
      <c r="J1285"/>
      <c r="K1285"/>
      <c r="L1285"/>
      <c r="M1285"/>
      <c r="N1285"/>
      <c r="O1285"/>
      <c r="P1285"/>
      <c r="Q1285"/>
      <c r="R1285"/>
      <c r="S1285"/>
      <c r="T1285"/>
      <c r="U1285"/>
      <c r="V1285"/>
      <c r="W1285"/>
      <c r="X1285"/>
      <c r="Y1285"/>
      <c r="Z1285"/>
      <c r="AA1285" s="144"/>
      <c r="AB1285"/>
      <c r="AC1285"/>
      <c r="AD1285"/>
      <c r="AE1285"/>
      <c r="AF1285" s="143"/>
      <c r="AG1285"/>
      <c r="AH1285"/>
    </row>
    <row r="1286" spans="1:34" s="28" customFormat="1" ht="15">
      <c r="A1286"/>
      <c r="B1286" s="140"/>
      <c r="C1286" s="139"/>
      <c r="D1286" s="139"/>
      <c r="E1286"/>
      <c r="F1286"/>
      <c r="G1286"/>
      <c r="H1286"/>
      <c r="I1286"/>
      <c r="J1286"/>
      <c r="K1286"/>
      <c r="L1286"/>
      <c r="M1286"/>
      <c r="N1286"/>
      <c r="O1286"/>
      <c r="P1286"/>
      <c r="Q1286"/>
      <c r="R1286"/>
      <c r="S1286"/>
      <c r="T1286"/>
      <c r="U1286"/>
      <c r="V1286"/>
      <c r="W1286"/>
      <c r="X1286"/>
      <c r="Y1286"/>
      <c r="Z1286"/>
      <c r="AA1286" s="144"/>
      <c r="AB1286"/>
      <c r="AC1286"/>
      <c r="AD1286"/>
      <c r="AE1286"/>
      <c r="AF1286" s="143"/>
      <c r="AG1286"/>
      <c r="AH1286"/>
    </row>
    <row r="1287" spans="1:34" s="28" customFormat="1" ht="15">
      <c r="A1287"/>
      <c r="B1287" s="140"/>
      <c r="C1287" s="139"/>
      <c r="D1287" s="139"/>
      <c r="E1287"/>
      <c r="F1287"/>
      <c r="G1287"/>
      <c r="H1287"/>
      <c r="I1287"/>
      <c r="J1287"/>
      <c r="K1287"/>
      <c r="L1287"/>
      <c r="M1287"/>
      <c r="N1287"/>
      <c r="O1287"/>
      <c r="P1287"/>
      <c r="Q1287"/>
      <c r="R1287"/>
      <c r="S1287"/>
      <c r="T1287"/>
      <c r="U1287"/>
      <c r="V1287"/>
      <c r="W1287"/>
      <c r="X1287"/>
      <c r="Y1287"/>
      <c r="Z1287"/>
      <c r="AA1287" s="144"/>
      <c r="AB1287"/>
      <c r="AC1287"/>
      <c r="AD1287"/>
      <c r="AE1287"/>
      <c r="AF1287" s="143"/>
      <c r="AG1287"/>
      <c r="AH1287"/>
    </row>
    <row r="1288" spans="1:34" s="28" customFormat="1" ht="15">
      <c r="A1288"/>
      <c r="B1288" s="140"/>
      <c r="C1288" s="139"/>
      <c r="D1288" s="139"/>
      <c r="E1288"/>
      <c r="F1288"/>
      <c r="G1288"/>
      <c r="H1288"/>
      <c r="I1288"/>
      <c r="J1288"/>
      <c r="K1288"/>
      <c r="L1288"/>
      <c r="M1288"/>
      <c r="N1288"/>
      <c r="O1288"/>
      <c r="P1288"/>
      <c r="Q1288"/>
      <c r="R1288"/>
      <c r="S1288"/>
      <c r="T1288"/>
      <c r="U1288"/>
      <c r="V1288"/>
      <c r="W1288"/>
      <c r="X1288"/>
      <c r="Y1288"/>
      <c r="Z1288"/>
      <c r="AA1288" s="144"/>
      <c r="AB1288"/>
      <c r="AC1288"/>
      <c r="AD1288"/>
      <c r="AE1288"/>
      <c r="AF1288" s="143"/>
      <c r="AG1288"/>
      <c r="AH1288"/>
    </row>
    <row r="1289" spans="1:34" s="28" customFormat="1" ht="15">
      <c r="A1289"/>
      <c r="B1289" s="140"/>
      <c r="C1289" s="139"/>
      <c r="D1289" s="139"/>
      <c r="E1289"/>
      <c r="F1289"/>
      <c r="G1289"/>
      <c r="H1289"/>
      <c r="I1289"/>
      <c r="J1289"/>
      <c r="K1289"/>
      <c r="L1289"/>
      <c r="M1289"/>
      <c r="N1289"/>
      <c r="O1289"/>
      <c r="P1289"/>
      <c r="Q1289"/>
      <c r="R1289"/>
      <c r="S1289"/>
      <c r="T1289"/>
      <c r="U1289"/>
      <c r="V1289"/>
      <c r="W1289"/>
      <c r="X1289"/>
      <c r="Y1289"/>
      <c r="Z1289"/>
      <c r="AA1289" s="144"/>
      <c r="AB1289"/>
      <c r="AC1289"/>
      <c r="AD1289"/>
      <c r="AE1289"/>
      <c r="AF1289" s="143"/>
      <c r="AG1289"/>
      <c r="AH1289"/>
    </row>
    <row r="1290" spans="1:34" s="28" customFormat="1" ht="15">
      <c r="A1290"/>
      <c r="B1290" s="140"/>
      <c r="C1290" s="139"/>
      <c r="D1290" s="139"/>
      <c r="E1290"/>
      <c r="F1290"/>
      <c r="G1290"/>
      <c r="H1290"/>
      <c r="I1290"/>
      <c r="J1290"/>
      <c r="K1290"/>
      <c r="L1290"/>
      <c r="M1290"/>
      <c r="N1290"/>
      <c r="O1290"/>
      <c r="P1290"/>
      <c r="Q1290"/>
      <c r="R1290"/>
      <c r="S1290"/>
      <c r="T1290"/>
      <c r="U1290"/>
      <c r="V1290"/>
      <c r="W1290"/>
      <c r="X1290"/>
      <c r="Y1290"/>
      <c r="Z1290"/>
      <c r="AA1290" s="144"/>
      <c r="AB1290"/>
      <c r="AC1290"/>
      <c r="AD1290"/>
      <c r="AE1290"/>
      <c r="AF1290" s="143"/>
      <c r="AG1290"/>
      <c r="AH1290"/>
    </row>
    <row r="1291" spans="1:34" s="28" customFormat="1" ht="15">
      <c r="A1291"/>
      <c r="B1291" s="140"/>
      <c r="C1291" s="139"/>
      <c r="D1291" s="139"/>
      <c r="E1291"/>
      <c r="F1291"/>
      <c r="G1291"/>
      <c r="H1291"/>
      <c r="I1291"/>
      <c r="J1291"/>
      <c r="K1291"/>
      <c r="L1291"/>
      <c r="M1291"/>
      <c r="N1291"/>
      <c r="O1291"/>
      <c r="P1291"/>
      <c r="Q1291"/>
      <c r="R1291"/>
      <c r="S1291"/>
      <c r="T1291"/>
      <c r="U1291"/>
      <c r="V1291"/>
      <c r="W1291"/>
      <c r="X1291"/>
      <c r="Y1291"/>
      <c r="Z1291"/>
      <c r="AA1291" s="144"/>
      <c r="AB1291"/>
      <c r="AC1291"/>
      <c r="AD1291"/>
      <c r="AE1291"/>
      <c r="AF1291" s="143"/>
      <c r="AG1291"/>
      <c r="AH1291"/>
    </row>
    <row r="1292" spans="1:34" s="28" customFormat="1" ht="15">
      <c r="A1292"/>
      <c r="B1292" s="140"/>
      <c r="C1292" s="139"/>
      <c r="D1292" s="139"/>
      <c r="E1292"/>
      <c r="F1292"/>
      <c r="G1292"/>
      <c r="H1292"/>
      <c r="I1292"/>
      <c r="J1292"/>
      <c r="K1292"/>
      <c r="L1292"/>
      <c r="M1292"/>
      <c r="N1292"/>
      <c r="O1292"/>
      <c r="P1292"/>
      <c r="Q1292"/>
      <c r="R1292"/>
      <c r="S1292"/>
      <c r="T1292"/>
      <c r="U1292"/>
      <c r="V1292"/>
      <c r="W1292"/>
      <c r="X1292"/>
      <c r="Y1292"/>
      <c r="Z1292"/>
      <c r="AA1292" s="144"/>
      <c r="AB1292"/>
      <c r="AC1292"/>
      <c r="AD1292"/>
      <c r="AE1292"/>
      <c r="AF1292" s="143"/>
      <c r="AG1292"/>
      <c r="AH1292"/>
    </row>
    <row r="1293" spans="1:34" s="28" customFormat="1" ht="15">
      <c r="A1293"/>
      <c r="B1293" s="140"/>
      <c r="C1293" s="139"/>
      <c r="D1293" s="139"/>
      <c r="E1293"/>
      <c r="F1293"/>
      <c r="G1293"/>
      <c r="H1293"/>
      <c r="I1293"/>
      <c r="J1293"/>
      <c r="K1293"/>
      <c r="L1293"/>
      <c r="M1293"/>
      <c r="N1293"/>
      <c r="O1293"/>
      <c r="P1293"/>
      <c r="Q1293"/>
      <c r="R1293"/>
      <c r="S1293"/>
      <c r="T1293"/>
      <c r="U1293"/>
      <c r="V1293"/>
      <c r="W1293"/>
      <c r="X1293"/>
      <c r="Y1293"/>
      <c r="Z1293"/>
      <c r="AA1293" s="144"/>
      <c r="AB1293"/>
      <c r="AC1293"/>
      <c r="AD1293"/>
      <c r="AE1293"/>
      <c r="AF1293" s="143"/>
      <c r="AG1293"/>
      <c r="AH1293"/>
    </row>
    <row r="1294" spans="1:34" s="28" customFormat="1" ht="15">
      <c r="A1294"/>
      <c r="B1294" s="140"/>
      <c r="C1294" s="139"/>
      <c r="D1294" s="139"/>
      <c r="E1294"/>
      <c r="F1294"/>
      <c r="G1294"/>
      <c r="H1294"/>
      <c r="I1294"/>
      <c r="J1294"/>
      <c r="K1294"/>
      <c r="L1294"/>
      <c r="M1294"/>
      <c r="N1294"/>
      <c r="O1294"/>
      <c r="P1294"/>
      <c r="Q1294"/>
      <c r="R1294"/>
      <c r="S1294"/>
      <c r="T1294"/>
      <c r="U1294"/>
      <c r="V1294"/>
      <c r="W1294"/>
      <c r="X1294"/>
      <c r="Y1294"/>
      <c r="Z1294"/>
      <c r="AA1294" s="144"/>
      <c r="AB1294"/>
      <c r="AC1294"/>
      <c r="AD1294"/>
      <c r="AE1294"/>
      <c r="AF1294" s="143"/>
      <c r="AG1294"/>
      <c r="AH1294"/>
    </row>
    <row r="1295" spans="1:34" s="28" customFormat="1" ht="15">
      <c r="A1295"/>
      <c r="B1295" s="140"/>
      <c r="C1295" s="139"/>
      <c r="D1295" s="139"/>
      <c r="E1295"/>
      <c r="F1295"/>
      <c r="G1295"/>
      <c r="H1295"/>
      <c r="I1295"/>
      <c r="J1295"/>
      <c r="K1295"/>
      <c r="L1295"/>
      <c r="M1295"/>
      <c r="N1295"/>
      <c r="O1295"/>
      <c r="P1295"/>
      <c r="Q1295"/>
      <c r="R1295"/>
      <c r="S1295"/>
      <c r="T1295"/>
      <c r="U1295"/>
      <c r="V1295"/>
      <c r="W1295"/>
      <c r="X1295"/>
      <c r="Y1295"/>
      <c r="Z1295"/>
      <c r="AA1295" s="144"/>
      <c r="AB1295"/>
      <c r="AC1295"/>
      <c r="AD1295"/>
      <c r="AE1295"/>
      <c r="AF1295" s="143"/>
      <c r="AG1295"/>
      <c r="AH1295"/>
    </row>
    <row r="1296" spans="1:34" s="28" customFormat="1" ht="15">
      <c r="A1296"/>
      <c r="B1296" s="140"/>
      <c r="C1296" s="139"/>
      <c r="D1296" s="139"/>
      <c r="E1296"/>
      <c r="F1296"/>
      <c r="G1296"/>
      <c r="H1296"/>
      <c r="I1296"/>
      <c r="J1296"/>
      <c r="K1296"/>
      <c r="L1296"/>
      <c r="M1296"/>
      <c r="N1296"/>
      <c r="O1296"/>
      <c r="P1296"/>
      <c r="Q1296"/>
      <c r="R1296"/>
      <c r="S1296"/>
      <c r="T1296"/>
      <c r="U1296"/>
      <c r="V1296"/>
      <c r="W1296"/>
      <c r="X1296"/>
      <c r="Y1296"/>
      <c r="Z1296"/>
      <c r="AA1296" s="144"/>
      <c r="AB1296"/>
      <c r="AC1296"/>
      <c r="AD1296"/>
      <c r="AE1296"/>
      <c r="AF1296" s="143"/>
      <c r="AG1296"/>
      <c r="AH1296"/>
    </row>
    <row r="1297" spans="1:34" s="28" customFormat="1" ht="15">
      <c r="A1297"/>
      <c r="B1297" s="140"/>
      <c r="C1297" s="139"/>
      <c r="D1297" s="139"/>
      <c r="E1297"/>
      <c r="F1297"/>
      <c r="G1297"/>
      <c r="H1297"/>
      <c r="I1297"/>
      <c r="J1297"/>
      <c r="K1297"/>
      <c r="L1297"/>
      <c r="M1297"/>
      <c r="N1297"/>
      <c r="O1297"/>
      <c r="P1297"/>
      <c r="Q1297"/>
      <c r="R1297"/>
      <c r="S1297"/>
      <c r="T1297"/>
      <c r="U1297"/>
      <c r="V1297"/>
      <c r="W1297"/>
      <c r="X1297"/>
      <c r="Y1297"/>
      <c r="Z1297"/>
      <c r="AA1297" s="144"/>
      <c r="AB1297"/>
      <c r="AC1297"/>
      <c r="AD1297"/>
      <c r="AE1297"/>
      <c r="AF1297" s="143"/>
      <c r="AG1297"/>
      <c r="AH1297"/>
    </row>
    <row r="1298" spans="1:34" s="28" customFormat="1" ht="15">
      <c r="A1298"/>
      <c r="B1298" s="140"/>
      <c r="C1298" s="139"/>
      <c r="D1298" s="139"/>
      <c r="E1298"/>
      <c r="F1298"/>
      <c r="G1298"/>
      <c r="H1298"/>
      <c r="I1298"/>
      <c r="J1298"/>
      <c r="K1298"/>
      <c r="L1298"/>
      <c r="M1298"/>
      <c r="N1298"/>
      <c r="O1298"/>
      <c r="P1298"/>
      <c r="Q1298"/>
      <c r="R1298"/>
      <c r="S1298"/>
      <c r="T1298"/>
      <c r="U1298"/>
      <c r="V1298"/>
      <c r="W1298"/>
      <c r="X1298"/>
      <c r="Y1298"/>
      <c r="Z1298"/>
      <c r="AA1298" s="144"/>
      <c r="AB1298"/>
      <c r="AC1298"/>
      <c r="AD1298"/>
      <c r="AE1298"/>
      <c r="AF1298" s="143"/>
      <c r="AG1298"/>
      <c r="AH1298"/>
    </row>
    <row r="1299" spans="1:34" s="28" customFormat="1" ht="15">
      <c r="A1299"/>
      <c r="B1299" s="140"/>
      <c r="C1299" s="139"/>
      <c r="D1299" s="139"/>
      <c r="E1299"/>
      <c r="F1299"/>
      <c r="G1299"/>
      <c r="H1299"/>
      <c r="I1299"/>
      <c r="J1299"/>
      <c r="K1299"/>
      <c r="L1299"/>
      <c r="M1299"/>
      <c r="N1299"/>
      <c r="O1299"/>
      <c r="P1299"/>
      <c r="Q1299"/>
      <c r="R1299"/>
      <c r="S1299"/>
      <c r="T1299"/>
      <c r="U1299"/>
      <c r="V1299"/>
      <c r="W1299"/>
      <c r="X1299"/>
      <c r="Y1299"/>
      <c r="Z1299"/>
      <c r="AA1299" s="144"/>
      <c r="AB1299"/>
      <c r="AC1299"/>
      <c r="AD1299"/>
      <c r="AE1299"/>
      <c r="AF1299" s="143"/>
      <c r="AG1299"/>
      <c r="AH1299"/>
    </row>
    <row r="1300" spans="1:34" s="28" customFormat="1" ht="15">
      <c r="A1300"/>
      <c r="B1300" s="140"/>
      <c r="C1300" s="139"/>
      <c r="D1300" s="139"/>
      <c r="E1300"/>
      <c r="F1300"/>
      <c r="G1300"/>
      <c r="H1300"/>
      <c r="I1300"/>
      <c r="J1300"/>
      <c r="K1300"/>
      <c r="L1300"/>
      <c r="M1300"/>
      <c r="N1300"/>
      <c r="O1300"/>
      <c r="P1300"/>
      <c r="Q1300"/>
      <c r="R1300"/>
      <c r="S1300"/>
      <c r="T1300"/>
      <c r="U1300"/>
      <c r="V1300"/>
      <c r="W1300"/>
      <c r="X1300"/>
      <c r="Y1300"/>
      <c r="Z1300"/>
      <c r="AA1300" s="144"/>
      <c r="AB1300"/>
      <c r="AC1300"/>
      <c r="AD1300"/>
      <c r="AE1300"/>
      <c r="AF1300" s="143"/>
      <c r="AG1300"/>
      <c r="AH1300"/>
    </row>
    <row r="1301" spans="1:34" s="28" customFormat="1" ht="15">
      <c r="A1301"/>
      <c r="B1301" s="140"/>
      <c r="C1301" s="139"/>
      <c r="D1301" s="139"/>
      <c r="E1301"/>
      <c r="F1301"/>
      <c r="G1301"/>
      <c r="H1301"/>
      <c r="I1301"/>
      <c r="J1301"/>
      <c r="K1301"/>
      <c r="L1301"/>
      <c r="M1301"/>
      <c r="N1301"/>
      <c r="O1301"/>
      <c r="P1301"/>
      <c r="Q1301"/>
      <c r="R1301"/>
      <c r="S1301"/>
      <c r="T1301"/>
      <c r="U1301"/>
      <c r="V1301"/>
      <c r="W1301"/>
      <c r="X1301"/>
      <c r="Y1301"/>
      <c r="Z1301"/>
      <c r="AA1301" s="144"/>
      <c r="AB1301"/>
      <c r="AC1301"/>
      <c r="AD1301"/>
      <c r="AE1301"/>
      <c r="AF1301" s="143"/>
      <c r="AG1301"/>
      <c r="AH1301"/>
    </row>
    <row r="1302" spans="1:34" s="28" customFormat="1" ht="15">
      <c r="A1302"/>
      <c r="B1302" s="140"/>
      <c r="C1302" s="139"/>
      <c r="D1302" s="139"/>
      <c r="E1302"/>
      <c r="F1302"/>
      <c r="G1302"/>
      <c r="H1302"/>
      <c r="I1302"/>
      <c r="J1302"/>
      <c r="K1302"/>
      <c r="L1302"/>
      <c r="M1302"/>
      <c r="N1302"/>
      <c r="O1302"/>
      <c r="P1302"/>
      <c r="Q1302"/>
      <c r="R1302"/>
      <c r="S1302"/>
      <c r="T1302"/>
      <c r="U1302"/>
      <c r="V1302"/>
      <c r="W1302"/>
      <c r="X1302"/>
      <c r="Y1302"/>
      <c r="Z1302"/>
      <c r="AA1302" s="144"/>
      <c r="AB1302"/>
      <c r="AC1302"/>
      <c r="AD1302"/>
      <c r="AE1302"/>
      <c r="AF1302" s="143"/>
      <c r="AG1302"/>
      <c r="AH1302"/>
    </row>
    <row r="1303" spans="1:34" s="28" customFormat="1" ht="15">
      <c r="A1303"/>
      <c r="B1303" s="140"/>
      <c r="C1303" s="139"/>
      <c r="D1303" s="139"/>
      <c r="E1303"/>
      <c r="F1303"/>
      <c r="G1303"/>
      <c r="H1303"/>
      <c r="I1303"/>
      <c r="J1303"/>
      <c r="K1303"/>
      <c r="L1303"/>
      <c r="M1303"/>
      <c r="N1303"/>
      <c r="O1303"/>
      <c r="P1303"/>
      <c r="Q1303"/>
      <c r="R1303"/>
      <c r="S1303"/>
      <c r="T1303"/>
      <c r="U1303"/>
      <c r="V1303"/>
      <c r="W1303"/>
      <c r="X1303"/>
      <c r="Y1303"/>
      <c r="Z1303"/>
      <c r="AA1303" s="144"/>
      <c r="AB1303"/>
      <c r="AC1303"/>
      <c r="AD1303"/>
      <c r="AE1303"/>
      <c r="AF1303" s="143"/>
      <c r="AG1303"/>
      <c r="AH1303"/>
    </row>
    <row r="1304" spans="1:34" s="28" customFormat="1" ht="15">
      <c r="A1304"/>
      <c r="B1304" s="140"/>
      <c r="C1304" s="139"/>
      <c r="D1304" s="139"/>
      <c r="E1304"/>
      <c r="F1304"/>
      <c r="G1304"/>
      <c r="H1304"/>
      <c r="I1304"/>
      <c r="J1304"/>
      <c r="K1304"/>
      <c r="L1304"/>
      <c r="M1304"/>
      <c r="N1304"/>
      <c r="O1304"/>
      <c r="P1304"/>
      <c r="Q1304"/>
      <c r="R1304"/>
      <c r="S1304"/>
      <c r="T1304"/>
      <c r="U1304"/>
      <c r="V1304"/>
      <c r="W1304"/>
      <c r="X1304"/>
      <c r="Y1304"/>
      <c r="Z1304"/>
      <c r="AA1304" s="144"/>
      <c r="AB1304"/>
      <c r="AC1304"/>
      <c r="AD1304"/>
      <c r="AE1304"/>
      <c r="AF1304" s="143"/>
      <c r="AG1304"/>
      <c r="AH1304"/>
    </row>
    <row r="1305" spans="1:34" s="28" customFormat="1" ht="15">
      <c r="A1305"/>
      <c r="B1305" s="140"/>
      <c r="C1305" s="139"/>
      <c r="D1305" s="139"/>
      <c r="E1305"/>
      <c r="F1305"/>
      <c r="G1305"/>
      <c r="H1305"/>
      <c r="I1305"/>
      <c r="J1305"/>
      <c r="K1305"/>
      <c r="L1305"/>
      <c r="M1305"/>
      <c r="N1305"/>
      <c r="O1305"/>
      <c r="P1305"/>
      <c r="Q1305"/>
      <c r="R1305"/>
      <c r="S1305"/>
      <c r="T1305"/>
      <c r="U1305"/>
      <c r="V1305"/>
      <c r="W1305"/>
      <c r="X1305"/>
      <c r="Y1305"/>
      <c r="Z1305"/>
      <c r="AA1305" s="144"/>
      <c r="AB1305"/>
      <c r="AC1305"/>
      <c r="AD1305"/>
      <c r="AE1305"/>
      <c r="AF1305" s="143"/>
      <c r="AG1305"/>
      <c r="AH1305"/>
    </row>
    <row r="1306" spans="1:34" s="28" customFormat="1" ht="15">
      <c r="A1306"/>
      <c r="B1306" s="140"/>
      <c r="C1306" s="139"/>
      <c r="D1306" s="139"/>
      <c r="E1306"/>
      <c r="F1306"/>
      <c r="G1306"/>
      <c r="H1306"/>
      <c r="I1306"/>
      <c r="J1306"/>
      <c r="K1306"/>
      <c r="L1306"/>
      <c r="M1306"/>
      <c r="N1306"/>
      <c r="O1306"/>
      <c r="P1306"/>
      <c r="Q1306"/>
      <c r="R1306"/>
      <c r="S1306"/>
      <c r="T1306"/>
      <c r="U1306"/>
      <c r="V1306"/>
      <c r="W1306"/>
      <c r="X1306"/>
      <c r="Y1306"/>
      <c r="Z1306"/>
      <c r="AA1306" s="144"/>
      <c r="AB1306"/>
      <c r="AC1306"/>
      <c r="AD1306"/>
      <c r="AE1306"/>
      <c r="AF1306" s="143"/>
      <c r="AG1306"/>
      <c r="AH1306"/>
    </row>
    <row r="1307" spans="1:34" s="28" customFormat="1" ht="15">
      <c r="A1307"/>
      <c r="B1307" s="140"/>
      <c r="C1307" s="139"/>
      <c r="D1307" s="139"/>
      <c r="E1307"/>
      <c r="F1307"/>
      <c r="G1307"/>
      <c r="H1307"/>
      <c r="I1307"/>
      <c r="J1307"/>
      <c r="K1307"/>
      <c r="L1307"/>
      <c r="M1307"/>
      <c r="N1307"/>
      <c r="O1307"/>
      <c r="P1307"/>
      <c r="Q1307"/>
      <c r="R1307"/>
      <c r="S1307"/>
      <c r="T1307"/>
      <c r="U1307"/>
      <c r="V1307"/>
      <c r="W1307"/>
      <c r="X1307"/>
      <c r="Y1307"/>
      <c r="Z1307"/>
      <c r="AA1307" s="144"/>
      <c r="AB1307"/>
      <c r="AC1307"/>
      <c r="AD1307"/>
      <c r="AE1307"/>
      <c r="AF1307" s="143"/>
      <c r="AG1307"/>
      <c r="AH1307"/>
    </row>
    <row r="1308" spans="1:34" s="28" customFormat="1" ht="15">
      <c r="A1308"/>
      <c r="B1308" s="140"/>
      <c r="C1308" s="139"/>
      <c r="D1308" s="139"/>
      <c r="E1308"/>
      <c r="F1308"/>
      <c r="G1308"/>
      <c r="H1308"/>
      <c r="I1308"/>
      <c r="J1308"/>
      <c r="K1308"/>
      <c r="L1308"/>
      <c r="M1308"/>
      <c r="N1308"/>
      <c r="O1308"/>
      <c r="P1308"/>
      <c r="Q1308"/>
      <c r="R1308"/>
      <c r="S1308"/>
      <c r="T1308"/>
      <c r="U1308"/>
      <c r="V1308"/>
      <c r="W1308"/>
      <c r="X1308"/>
      <c r="Y1308"/>
      <c r="Z1308"/>
      <c r="AA1308" s="144"/>
      <c r="AB1308"/>
      <c r="AC1308"/>
      <c r="AD1308"/>
      <c r="AE1308"/>
      <c r="AF1308" s="143"/>
      <c r="AG1308"/>
      <c r="AH1308"/>
    </row>
    <row r="1309" spans="1:34" s="28" customFormat="1" ht="15">
      <c r="A1309"/>
      <c r="B1309" s="140"/>
      <c r="C1309" s="139"/>
      <c r="D1309" s="139"/>
      <c r="E1309"/>
      <c r="F1309"/>
      <c r="G1309"/>
      <c r="H1309"/>
      <c r="I1309"/>
      <c r="J1309"/>
      <c r="K1309"/>
      <c r="L1309"/>
      <c r="M1309"/>
      <c r="N1309"/>
      <c r="O1309"/>
      <c r="P1309"/>
      <c r="Q1309"/>
      <c r="R1309"/>
      <c r="S1309"/>
      <c r="T1309"/>
      <c r="U1309"/>
      <c r="V1309"/>
      <c r="W1309"/>
      <c r="X1309"/>
      <c r="Y1309"/>
      <c r="Z1309"/>
      <c r="AA1309" s="144"/>
      <c r="AB1309"/>
      <c r="AC1309"/>
      <c r="AD1309"/>
      <c r="AE1309"/>
      <c r="AF1309" s="143"/>
      <c r="AG1309"/>
      <c r="AH1309"/>
    </row>
    <row r="1310" spans="1:34" s="28" customFormat="1" ht="15">
      <c r="A1310"/>
      <c r="B1310" s="140"/>
      <c r="C1310" s="139"/>
      <c r="D1310" s="139"/>
      <c r="E1310"/>
      <c r="F1310"/>
      <c r="G1310"/>
      <c r="H1310"/>
      <c r="I1310"/>
      <c r="J1310"/>
      <c r="K1310"/>
      <c r="L1310"/>
      <c r="M1310"/>
      <c r="N1310"/>
      <c r="O1310"/>
      <c r="P1310"/>
      <c r="Q1310"/>
      <c r="R1310"/>
      <c r="S1310"/>
      <c r="T1310"/>
      <c r="U1310"/>
      <c r="V1310"/>
      <c r="W1310"/>
      <c r="X1310"/>
      <c r="Y1310"/>
      <c r="Z1310"/>
      <c r="AA1310" s="144"/>
      <c r="AB1310"/>
      <c r="AC1310"/>
      <c r="AD1310"/>
      <c r="AE1310"/>
      <c r="AF1310" s="143"/>
      <c r="AG1310"/>
      <c r="AH1310"/>
    </row>
    <row r="1311" spans="1:34" s="28" customFormat="1" ht="15">
      <c r="A1311"/>
      <c r="B1311" s="140"/>
      <c r="C1311" s="139"/>
      <c r="D1311" s="139"/>
      <c r="E1311"/>
      <c r="F1311"/>
      <c r="G1311"/>
      <c r="H1311"/>
      <c r="I1311"/>
      <c r="J1311"/>
      <c r="K1311"/>
      <c r="L1311"/>
      <c r="M1311"/>
      <c r="N1311"/>
      <c r="O1311"/>
      <c r="P1311"/>
      <c r="Q1311"/>
      <c r="R1311"/>
      <c r="S1311"/>
      <c r="T1311"/>
      <c r="U1311"/>
      <c r="V1311"/>
      <c r="W1311"/>
      <c r="X1311"/>
      <c r="Y1311"/>
      <c r="Z1311"/>
      <c r="AA1311" s="144"/>
      <c r="AB1311"/>
      <c r="AC1311"/>
      <c r="AD1311"/>
      <c r="AE1311"/>
      <c r="AF1311" s="143"/>
      <c r="AG1311"/>
      <c r="AH1311"/>
    </row>
    <row r="1312" spans="1:34" s="28" customFormat="1" ht="15">
      <c r="A1312"/>
      <c r="B1312" s="140"/>
      <c r="C1312" s="139"/>
      <c r="D1312" s="139"/>
      <c r="E1312"/>
      <c r="F1312"/>
      <c r="G1312"/>
      <c r="H1312"/>
      <c r="I1312"/>
      <c r="J1312"/>
      <c r="K1312"/>
      <c r="L1312"/>
      <c r="M1312"/>
      <c r="N1312"/>
      <c r="O1312"/>
      <c r="P1312"/>
      <c r="Q1312"/>
      <c r="R1312"/>
      <c r="S1312"/>
      <c r="T1312"/>
      <c r="U1312"/>
      <c r="V1312"/>
      <c r="W1312"/>
      <c r="X1312"/>
      <c r="Y1312"/>
      <c r="Z1312"/>
      <c r="AA1312" s="144"/>
      <c r="AB1312"/>
      <c r="AC1312"/>
      <c r="AD1312"/>
      <c r="AE1312"/>
      <c r="AF1312" s="143"/>
      <c r="AG1312"/>
      <c r="AH1312"/>
    </row>
    <row r="1313" spans="1:34" s="28" customFormat="1" ht="15">
      <c r="A1313"/>
      <c r="B1313" s="140"/>
      <c r="C1313" s="139"/>
      <c r="D1313" s="139"/>
      <c r="E1313"/>
      <c r="F1313"/>
      <c r="G1313"/>
      <c r="H1313"/>
      <c r="I1313"/>
      <c r="J1313"/>
      <c r="K1313"/>
      <c r="L1313"/>
      <c r="M1313"/>
      <c r="N1313"/>
      <c r="O1313"/>
      <c r="P1313"/>
      <c r="Q1313"/>
      <c r="R1313"/>
      <c r="S1313"/>
      <c r="T1313"/>
      <c r="U1313"/>
      <c r="V1313"/>
      <c r="W1313"/>
      <c r="X1313"/>
      <c r="Y1313"/>
      <c r="Z1313"/>
      <c r="AA1313" s="144"/>
      <c r="AB1313"/>
      <c r="AC1313"/>
      <c r="AD1313"/>
      <c r="AE1313"/>
      <c r="AF1313" s="143"/>
      <c r="AG1313"/>
      <c r="AH1313"/>
    </row>
    <row r="1314" spans="1:34" s="28" customFormat="1" ht="15">
      <c r="A1314"/>
      <c r="B1314" s="140"/>
      <c r="C1314" s="139"/>
      <c r="D1314" s="139"/>
      <c r="E1314"/>
      <c r="F1314"/>
      <c r="G1314"/>
      <c r="H1314"/>
      <c r="I1314"/>
      <c r="J1314"/>
      <c r="K1314"/>
      <c r="L1314"/>
      <c r="M1314"/>
      <c r="N1314"/>
      <c r="O1314"/>
      <c r="P1314"/>
      <c r="Q1314"/>
      <c r="R1314"/>
      <c r="S1314"/>
      <c r="T1314"/>
      <c r="U1314"/>
      <c r="V1314"/>
      <c r="W1314"/>
      <c r="X1314"/>
      <c r="Y1314"/>
      <c r="Z1314"/>
      <c r="AA1314" s="144"/>
      <c r="AB1314"/>
      <c r="AC1314"/>
      <c r="AD1314"/>
      <c r="AE1314"/>
      <c r="AF1314" s="143"/>
      <c r="AG1314"/>
      <c r="AH1314"/>
    </row>
    <row r="1315" spans="1:34" s="28" customFormat="1" ht="15">
      <c r="A1315"/>
      <c r="B1315" s="140"/>
      <c r="C1315" s="139"/>
      <c r="D1315" s="139"/>
      <c r="E1315"/>
      <c r="F1315"/>
      <c r="G1315"/>
      <c r="H1315"/>
      <c r="I1315"/>
      <c r="J1315"/>
      <c r="K1315"/>
      <c r="L1315"/>
      <c r="M1315"/>
      <c r="N1315"/>
      <c r="O1315"/>
      <c r="P1315"/>
      <c r="Q1315"/>
      <c r="R1315"/>
      <c r="S1315"/>
      <c r="T1315"/>
      <c r="U1315"/>
      <c r="V1315"/>
      <c r="W1315"/>
      <c r="X1315"/>
      <c r="Y1315"/>
      <c r="Z1315"/>
      <c r="AA1315" s="144"/>
      <c r="AB1315"/>
      <c r="AC1315"/>
      <c r="AD1315"/>
      <c r="AE1315"/>
      <c r="AF1315" s="143"/>
      <c r="AG1315"/>
      <c r="AH1315"/>
    </row>
    <row r="1316" spans="1:34" s="28" customFormat="1" ht="15">
      <c r="A1316"/>
      <c r="B1316" s="140"/>
      <c r="C1316" s="139"/>
      <c r="D1316" s="139"/>
      <c r="E1316"/>
      <c r="F1316"/>
      <c r="G1316"/>
      <c r="H1316"/>
      <c r="I1316"/>
      <c r="J1316"/>
      <c r="K1316"/>
      <c r="L1316"/>
      <c r="M1316"/>
      <c r="N1316"/>
      <c r="O1316"/>
      <c r="P1316"/>
      <c r="Q1316"/>
      <c r="R1316"/>
      <c r="S1316"/>
      <c r="T1316"/>
      <c r="U1316"/>
      <c r="V1316"/>
      <c r="W1316"/>
      <c r="X1316"/>
      <c r="Y1316"/>
      <c r="Z1316"/>
      <c r="AA1316" s="144"/>
      <c r="AB1316"/>
      <c r="AC1316"/>
      <c r="AD1316"/>
      <c r="AE1316"/>
      <c r="AF1316" s="143"/>
      <c r="AG1316"/>
      <c r="AH1316"/>
    </row>
    <row r="1317" spans="1:34" s="28" customFormat="1" ht="15">
      <c r="A1317"/>
      <c r="B1317" s="140"/>
      <c r="C1317" s="139"/>
      <c r="D1317" s="139"/>
      <c r="E1317"/>
      <c r="F1317"/>
      <c r="G1317"/>
      <c r="H1317"/>
      <c r="I1317"/>
      <c r="J1317"/>
      <c r="K1317"/>
      <c r="L1317"/>
      <c r="M1317"/>
      <c r="N1317"/>
      <c r="O1317"/>
      <c r="P1317"/>
      <c r="Q1317"/>
      <c r="R1317"/>
      <c r="S1317"/>
      <c r="T1317"/>
      <c r="U1317"/>
      <c r="V1317"/>
      <c r="W1317"/>
      <c r="X1317"/>
      <c r="Y1317"/>
      <c r="Z1317"/>
      <c r="AA1317" s="144"/>
      <c r="AB1317"/>
      <c r="AC1317"/>
      <c r="AD1317"/>
      <c r="AE1317"/>
      <c r="AF1317" s="143"/>
      <c r="AG1317"/>
      <c r="AH1317"/>
    </row>
    <row r="1318" spans="1:34" s="28" customFormat="1" ht="15">
      <c r="A1318"/>
      <c r="B1318" s="140"/>
      <c r="C1318" s="139"/>
      <c r="D1318" s="139"/>
      <c r="E1318"/>
      <c r="F1318"/>
      <c r="G1318"/>
      <c r="H1318"/>
      <c r="I1318"/>
      <c r="J1318"/>
      <c r="K1318"/>
      <c r="L1318"/>
      <c r="M1318"/>
      <c r="N1318"/>
      <c r="O1318"/>
      <c r="P1318"/>
      <c r="Q1318"/>
      <c r="R1318"/>
      <c r="S1318"/>
      <c r="T1318"/>
      <c r="U1318"/>
      <c r="V1318"/>
      <c r="W1318"/>
      <c r="X1318"/>
      <c r="Y1318"/>
      <c r="Z1318"/>
      <c r="AA1318" s="144"/>
      <c r="AB1318"/>
      <c r="AC1318"/>
      <c r="AD1318"/>
      <c r="AE1318"/>
      <c r="AF1318" s="143"/>
      <c r="AG1318"/>
      <c r="AH1318"/>
    </row>
    <row r="1319" spans="1:34" s="28" customFormat="1" ht="15">
      <c r="A1319"/>
      <c r="B1319" s="140"/>
      <c r="C1319" s="139"/>
      <c r="D1319" s="139"/>
      <c r="E1319"/>
      <c r="F1319"/>
      <c r="G1319"/>
      <c r="H1319"/>
      <c r="I1319"/>
      <c r="J1319"/>
      <c r="K1319"/>
      <c r="L1319"/>
      <c r="M1319"/>
      <c r="N1319"/>
      <c r="O1319"/>
      <c r="P1319"/>
      <c r="Q1319"/>
      <c r="R1319"/>
      <c r="S1319"/>
      <c r="T1319"/>
      <c r="U1319"/>
      <c r="V1319"/>
      <c r="W1319"/>
      <c r="X1319"/>
      <c r="Y1319"/>
      <c r="Z1319"/>
      <c r="AA1319" s="144"/>
      <c r="AB1319"/>
      <c r="AC1319"/>
      <c r="AD1319"/>
      <c r="AE1319"/>
      <c r="AF1319" s="143"/>
      <c r="AG1319"/>
      <c r="AH1319"/>
    </row>
    <row r="1320" spans="1:34" s="28" customFormat="1" ht="15">
      <c r="A1320"/>
      <c r="B1320" s="140"/>
      <c r="C1320" s="139"/>
      <c r="D1320" s="139"/>
      <c r="E1320"/>
      <c r="F1320"/>
      <c r="G1320"/>
      <c r="H1320"/>
      <c r="I1320"/>
      <c r="J1320"/>
      <c r="K1320"/>
      <c r="L1320"/>
      <c r="M1320"/>
      <c r="N1320"/>
      <c r="O1320"/>
      <c r="P1320"/>
      <c r="Q1320"/>
      <c r="R1320"/>
      <c r="S1320"/>
      <c r="T1320"/>
      <c r="U1320"/>
      <c r="V1320"/>
      <c r="W1320"/>
      <c r="X1320"/>
      <c r="Y1320"/>
      <c r="Z1320"/>
      <c r="AA1320" s="144"/>
      <c r="AB1320"/>
      <c r="AC1320"/>
      <c r="AD1320"/>
      <c r="AE1320"/>
      <c r="AF1320" s="143"/>
      <c r="AG1320"/>
      <c r="AH1320"/>
    </row>
    <row r="1321" spans="1:34" s="28" customFormat="1" ht="15">
      <c r="A1321"/>
      <c r="B1321" s="140"/>
      <c r="C1321" s="139"/>
      <c r="D1321" s="139"/>
      <c r="E1321"/>
      <c r="F1321"/>
      <c r="G1321"/>
      <c r="H1321"/>
      <c r="I1321"/>
      <c r="J1321"/>
      <c r="K1321"/>
      <c r="L1321"/>
      <c r="M1321"/>
      <c r="N1321"/>
      <c r="O1321"/>
      <c r="P1321"/>
      <c r="Q1321"/>
      <c r="R1321"/>
      <c r="S1321"/>
      <c r="T1321"/>
      <c r="U1321"/>
      <c r="V1321"/>
      <c r="W1321"/>
      <c r="X1321"/>
      <c r="Y1321"/>
      <c r="Z1321"/>
      <c r="AA1321" s="144"/>
      <c r="AB1321"/>
      <c r="AC1321"/>
      <c r="AD1321"/>
      <c r="AE1321"/>
      <c r="AF1321" s="143"/>
      <c r="AG1321"/>
      <c r="AH1321"/>
    </row>
    <row r="1322" spans="1:34" s="28" customFormat="1" ht="15">
      <c r="A1322"/>
      <c r="B1322" s="140"/>
      <c r="C1322" s="139"/>
      <c r="D1322" s="139"/>
      <c r="E1322"/>
      <c r="F1322"/>
      <c r="G1322"/>
      <c r="H1322"/>
      <c r="I1322"/>
      <c r="J1322"/>
      <c r="K1322"/>
      <c r="L1322"/>
      <c r="M1322"/>
      <c r="N1322"/>
      <c r="O1322"/>
      <c r="P1322"/>
      <c r="Q1322"/>
      <c r="R1322"/>
      <c r="S1322"/>
      <c r="T1322"/>
      <c r="U1322"/>
      <c r="V1322"/>
      <c r="W1322"/>
      <c r="X1322"/>
      <c r="Y1322"/>
      <c r="Z1322"/>
      <c r="AA1322" s="144"/>
      <c r="AB1322"/>
      <c r="AC1322"/>
      <c r="AD1322"/>
      <c r="AE1322"/>
      <c r="AF1322" s="143"/>
      <c r="AG1322"/>
      <c r="AH1322"/>
    </row>
    <row r="1323" spans="1:34" s="28" customFormat="1" ht="15">
      <c r="A1323"/>
      <c r="B1323" s="140"/>
      <c r="C1323" s="139"/>
      <c r="D1323" s="139"/>
      <c r="E1323"/>
      <c r="F1323"/>
      <c r="G1323"/>
      <c r="H1323"/>
      <c r="I1323"/>
      <c r="J1323"/>
      <c r="K1323"/>
      <c r="L1323"/>
      <c r="M1323"/>
      <c r="N1323"/>
      <c r="O1323"/>
      <c r="P1323"/>
      <c r="Q1323"/>
      <c r="R1323"/>
      <c r="S1323"/>
      <c r="T1323"/>
      <c r="U1323"/>
      <c r="V1323"/>
      <c r="W1323"/>
      <c r="X1323"/>
      <c r="Y1323"/>
      <c r="Z1323"/>
      <c r="AA1323" s="144"/>
      <c r="AB1323"/>
      <c r="AC1323"/>
      <c r="AD1323"/>
      <c r="AE1323"/>
      <c r="AF1323" s="143"/>
      <c r="AG1323"/>
      <c r="AH1323"/>
    </row>
    <row r="1324" spans="1:34" s="28" customFormat="1" ht="15">
      <c r="A1324"/>
      <c r="B1324" s="140"/>
      <c r="C1324" s="139"/>
      <c r="D1324" s="139"/>
      <c r="E1324"/>
      <c r="F1324"/>
      <c r="G1324"/>
      <c r="H1324"/>
      <c r="I1324"/>
      <c r="J1324"/>
      <c r="K1324"/>
      <c r="L1324"/>
      <c r="M1324"/>
      <c r="N1324"/>
      <c r="O1324"/>
      <c r="P1324"/>
      <c r="Q1324"/>
      <c r="R1324"/>
      <c r="S1324"/>
      <c r="T1324"/>
      <c r="U1324"/>
      <c r="V1324"/>
      <c r="W1324"/>
      <c r="X1324"/>
      <c r="Y1324"/>
      <c r="Z1324"/>
      <c r="AA1324" s="144"/>
      <c r="AB1324"/>
      <c r="AC1324"/>
      <c r="AD1324"/>
      <c r="AE1324"/>
      <c r="AF1324" s="143"/>
      <c r="AG1324"/>
      <c r="AH1324"/>
    </row>
    <row r="1325" spans="1:34" s="28" customFormat="1" ht="15">
      <c r="A1325"/>
      <c r="B1325" s="140"/>
      <c r="C1325" s="139"/>
      <c r="D1325" s="139"/>
      <c r="E1325"/>
      <c r="F1325"/>
      <c r="G1325"/>
      <c r="H1325"/>
      <c r="I1325"/>
      <c r="J1325"/>
      <c r="K1325"/>
      <c r="L1325"/>
      <c r="M1325"/>
      <c r="N1325"/>
      <c r="O1325"/>
      <c r="P1325"/>
      <c r="Q1325"/>
      <c r="R1325"/>
      <c r="S1325"/>
      <c r="T1325"/>
      <c r="U1325"/>
      <c r="V1325"/>
      <c r="W1325"/>
      <c r="X1325"/>
      <c r="Y1325"/>
      <c r="Z1325"/>
      <c r="AA1325" s="144"/>
      <c r="AB1325"/>
      <c r="AC1325"/>
      <c r="AD1325"/>
      <c r="AE1325"/>
      <c r="AF1325" s="143"/>
      <c r="AG1325"/>
      <c r="AH1325"/>
    </row>
    <row r="1326" spans="1:34" s="28" customFormat="1" ht="15">
      <c r="A1326"/>
      <c r="B1326" s="140"/>
      <c r="C1326" s="139"/>
      <c r="D1326" s="139"/>
      <c r="E1326"/>
      <c r="F1326"/>
      <c r="G1326"/>
      <c r="H1326"/>
      <c r="I1326"/>
      <c r="J1326"/>
      <c r="K1326"/>
      <c r="L1326"/>
      <c r="M1326"/>
      <c r="N1326"/>
      <c r="O1326"/>
      <c r="P1326"/>
      <c r="Q1326"/>
      <c r="R1326"/>
      <c r="S1326"/>
      <c r="T1326"/>
      <c r="U1326"/>
      <c r="V1326"/>
      <c r="W1326"/>
      <c r="X1326"/>
      <c r="Y1326"/>
      <c r="Z1326"/>
      <c r="AA1326" s="144"/>
      <c r="AB1326"/>
      <c r="AC1326"/>
      <c r="AD1326"/>
      <c r="AE1326"/>
      <c r="AF1326" s="143"/>
      <c r="AG1326"/>
      <c r="AH1326"/>
    </row>
    <row r="1327" spans="1:34" s="28" customFormat="1" ht="15">
      <c r="A1327"/>
      <c r="B1327" s="140"/>
      <c r="C1327" s="139"/>
      <c r="D1327" s="139"/>
      <c r="E1327"/>
      <c r="F1327"/>
      <c r="G1327"/>
      <c r="H1327"/>
      <c r="I1327"/>
      <c r="J1327"/>
      <c r="K1327"/>
      <c r="L1327"/>
      <c r="M1327"/>
      <c r="N1327"/>
      <c r="O1327"/>
      <c r="P1327"/>
      <c r="Q1327"/>
      <c r="R1327"/>
      <c r="S1327"/>
      <c r="T1327"/>
      <c r="U1327"/>
      <c r="V1327"/>
      <c r="W1327"/>
      <c r="X1327"/>
      <c r="Y1327"/>
      <c r="Z1327"/>
      <c r="AA1327" s="144"/>
      <c r="AB1327"/>
      <c r="AC1327"/>
      <c r="AD1327"/>
      <c r="AE1327"/>
      <c r="AF1327" s="143"/>
      <c r="AG1327"/>
      <c r="AH1327"/>
    </row>
    <row r="1328" spans="1:34" s="28" customFormat="1" ht="15">
      <c r="A1328"/>
      <c r="B1328" s="140"/>
      <c r="C1328" s="139"/>
      <c r="D1328" s="139"/>
      <c r="E1328"/>
      <c r="F1328"/>
      <c r="G1328"/>
      <c r="H1328"/>
      <c r="I1328"/>
      <c r="J1328"/>
      <c r="K1328"/>
      <c r="L1328"/>
      <c r="M1328"/>
      <c r="N1328"/>
      <c r="O1328"/>
      <c r="P1328"/>
      <c r="Q1328"/>
      <c r="R1328"/>
      <c r="S1328"/>
      <c r="T1328"/>
      <c r="U1328"/>
      <c r="V1328"/>
      <c r="W1328"/>
      <c r="X1328"/>
      <c r="Y1328"/>
      <c r="Z1328"/>
      <c r="AA1328" s="144"/>
      <c r="AB1328"/>
      <c r="AC1328"/>
      <c r="AD1328"/>
      <c r="AE1328"/>
      <c r="AF1328" s="143"/>
      <c r="AG1328"/>
      <c r="AH1328"/>
    </row>
    <row r="1329" spans="1:34" s="28" customFormat="1" ht="15">
      <c r="A1329"/>
      <c r="B1329" s="140"/>
      <c r="C1329" s="139"/>
      <c r="D1329" s="139"/>
      <c r="E1329"/>
      <c r="F1329"/>
      <c r="G1329"/>
      <c r="H1329"/>
      <c r="I1329"/>
      <c r="J1329"/>
      <c r="K1329"/>
      <c r="L1329"/>
      <c r="M1329"/>
      <c r="N1329"/>
      <c r="O1329"/>
      <c r="P1329"/>
      <c r="Q1329"/>
      <c r="R1329"/>
      <c r="S1329"/>
      <c r="T1329"/>
      <c r="U1329"/>
      <c r="V1329"/>
      <c r="W1329"/>
      <c r="X1329"/>
      <c r="Y1329"/>
      <c r="Z1329"/>
      <c r="AA1329" s="144"/>
      <c r="AB1329"/>
      <c r="AC1329"/>
      <c r="AD1329"/>
      <c r="AE1329"/>
      <c r="AF1329" s="143"/>
      <c r="AG1329"/>
      <c r="AH1329"/>
    </row>
    <row r="1330" spans="1:34" s="28" customFormat="1" ht="15">
      <c r="A1330"/>
      <c r="B1330" s="140"/>
      <c r="C1330" s="139"/>
      <c r="D1330" s="139"/>
      <c r="E1330"/>
      <c r="F1330"/>
      <c r="G1330"/>
      <c r="H1330"/>
      <c r="I1330"/>
      <c r="J1330"/>
      <c r="K1330"/>
      <c r="L1330"/>
      <c r="M1330"/>
      <c r="N1330"/>
      <c r="O1330"/>
      <c r="P1330"/>
      <c r="Q1330"/>
      <c r="R1330"/>
      <c r="S1330"/>
      <c r="T1330"/>
      <c r="U1330"/>
      <c r="V1330"/>
      <c r="W1330"/>
      <c r="X1330"/>
      <c r="Y1330"/>
      <c r="Z1330"/>
      <c r="AA1330" s="144"/>
      <c r="AB1330"/>
      <c r="AC1330"/>
      <c r="AD1330"/>
      <c r="AE1330"/>
      <c r="AF1330" s="143"/>
      <c r="AG1330"/>
      <c r="AH1330"/>
    </row>
    <row r="1331" spans="1:34" s="28" customFormat="1" ht="15">
      <c r="A1331"/>
      <c r="B1331" s="140"/>
      <c r="C1331" s="139"/>
      <c r="D1331" s="139"/>
      <c r="E1331"/>
      <c r="F1331"/>
      <c r="G1331"/>
      <c r="H1331"/>
      <c r="I1331"/>
      <c r="J1331"/>
      <c r="K1331"/>
      <c r="L1331"/>
      <c r="M1331"/>
      <c r="N1331"/>
      <c r="O1331"/>
      <c r="P1331"/>
      <c r="Q1331"/>
      <c r="R1331"/>
      <c r="S1331"/>
      <c r="T1331"/>
      <c r="U1331"/>
      <c r="V1331"/>
      <c r="W1331"/>
      <c r="X1331"/>
      <c r="Y1331"/>
      <c r="Z1331"/>
      <c r="AA1331" s="144"/>
      <c r="AB1331"/>
      <c r="AC1331"/>
      <c r="AD1331"/>
      <c r="AE1331"/>
      <c r="AF1331" s="143"/>
      <c r="AG1331"/>
      <c r="AH1331"/>
    </row>
    <row r="1332" spans="1:34" s="28" customFormat="1" ht="15">
      <c r="A1332"/>
      <c r="B1332" s="140"/>
      <c r="C1332" s="139"/>
      <c r="D1332" s="139"/>
      <c r="E1332"/>
      <c r="F1332"/>
      <c r="G1332"/>
      <c r="H1332"/>
      <c r="I1332"/>
      <c r="J1332"/>
      <c r="K1332"/>
      <c r="L1332"/>
      <c r="M1332"/>
      <c r="N1332"/>
      <c r="O1332"/>
      <c r="P1332"/>
      <c r="Q1332"/>
      <c r="R1332"/>
      <c r="S1332"/>
      <c r="T1332"/>
      <c r="U1332"/>
      <c r="V1332"/>
      <c r="W1332"/>
      <c r="X1332"/>
      <c r="Y1332"/>
      <c r="Z1332"/>
      <c r="AA1332" s="144"/>
      <c r="AB1332"/>
      <c r="AC1332"/>
      <c r="AD1332"/>
      <c r="AE1332"/>
      <c r="AF1332" s="143"/>
      <c r="AG1332"/>
      <c r="AH1332"/>
    </row>
    <row r="1333" spans="1:34" s="28" customFormat="1" ht="15">
      <c r="A1333"/>
      <c r="B1333" s="140"/>
      <c r="C1333" s="139"/>
      <c r="D1333" s="139"/>
      <c r="E1333"/>
      <c r="F1333"/>
      <c r="G1333"/>
      <c r="H1333"/>
      <c r="I1333"/>
      <c r="J1333"/>
      <c r="K1333"/>
      <c r="L1333"/>
      <c r="M1333"/>
      <c r="N1333"/>
      <c r="O1333"/>
      <c r="P1333"/>
      <c r="Q1333"/>
      <c r="R1333"/>
      <c r="S1333"/>
      <c r="T1333"/>
      <c r="U1333"/>
      <c r="V1333"/>
      <c r="W1333"/>
      <c r="X1333"/>
      <c r="Y1333"/>
      <c r="Z1333"/>
      <c r="AA1333" s="144"/>
      <c r="AB1333"/>
      <c r="AC1333"/>
      <c r="AD1333"/>
      <c r="AE1333"/>
      <c r="AF1333" s="143"/>
      <c r="AG1333"/>
      <c r="AH1333"/>
    </row>
    <row r="1334" spans="1:34" s="28" customFormat="1" ht="15">
      <c r="A1334"/>
      <c r="B1334" s="140"/>
      <c r="C1334" s="139"/>
      <c r="D1334" s="139"/>
      <c r="E1334"/>
      <c r="F1334"/>
      <c r="G1334"/>
      <c r="H1334"/>
      <c r="I1334"/>
      <c r="J1334"/>
      <c r="K1334"/>
      <c r="L1334"/>
      <c r="M1334"/>
      <c r="N1334"/>
      <c r="O1334"/>
      <c r="P1334"/>
      <c r="Q1334"/>
      <c r="R1334"/>
      <c r="S1334"/>
      <c r="T1334"/>
      <c r="U1334"/>
      <c r="V1334"/>
      <c r="W1334"/>
      <c r="X1334"/>
      <c r="Y1334"/>
      <c r="Z1334"/>
      <c r="AA1334" s="144"/>
      <c r="AB1334"/>
      <c r="AC1334"/>
      <c r="AD1334"/>
      <c r="AE1334"/>
      <c r="AF1334" s="143"/>
      <c r="AG1334"/>
      <c r="AH1334"/>
    </row>
    <row r="1335" spans="1:34" s="28" customFormat="1" ht="15">
      <c r="A1335"/>
      <c r="B1335" s="140"/>
      <c r="C1335" s="139"/>
      <c r="D1335" s="139"/>
      <c r="E1335"/>
      <c r="F1335"/>
      <c r="G1335"/>
      <c r="H1335"/>
      <c r="I1335"/>
      <c r="J1335"/>
      <c r="K1335"/>
      <c r="L1335"/>
      <c r="M1335"/>
      <c r="N1335"/>
      <c r="O1335"/>
      <c r="P1335"/>
      <c r="Q1335"/>
      <c r="R1335"/>
      <c r="S1335"/>
      <c r="T1335"/>
      <c r="U1335"/>
      <c r="V1335"/>
      <c r="W1335"/>
      <c r="X1335"/>
      <c r="Y1335"/>
      <c r="Z1335"/>
      <c r="AA1335" s="144"/>
      <c r="AB1335"/>
      <c r="AC1335"/>
      <c r="AD1335"/>
      <c r="AE1335"/>
      <c r="AF1335" s="143"/>
      <c r="AG1335"/>
      <c r="AH1335"/>
    </row>
    <row r="1336" spans="1:34" s="28" customFormat="1" ht="15">
      <c r="A1336"/>
      <c r="B1336" s="140"/>
      <c r="C1336" s="139"/>
      <c r="D1336" s="139"/>
      <c r="E1336"/>
      <c r="F1336"/>
      <c r="G1336"/>
      <c r="H1336"/>
      <c r="I1336"/>
      <c r="J1336"/>
      <c r="K1336"/>
      <c r="L1336"/>
      <c r="M1336"/>
      <c r="N1336"/>
      <c r="O1336"/>
      <c r="P1336"/>
      <c r="Q1336"/>
      <c r="R1336"/>
      <c r="S1336"/>
      <c r="T1336"/>
      <c r="U1336"/>
      <c r="V1336"/>
      <c r="W1336"/>
      <c r="X1336"/>
      <c r="Y1336"/>
      <c r="Z1336"/>
      <c r="AA1336" s="144"/>
      <c r="AB1336"/>
      <c r="AC1336"/>
      <c r="AD1336"/>
      <c r="AE1336"/>
      <c r="AF1336" s="143"/>
      <c r="AG1336"/>
      <c r="AH1336"/>
    </row>
    <row r="1337" spans="1:34" s="28" customFormat="1" ht="15">
      <c r="A1337"/>
      <c r="B1337" s="140"/>
      <c r="C1337" s="139"/>
      <c r="D1337" s="139"/>
      <c r="E1337"/>
      <c r="F1337"/>
      <c r="G1337"/>
      <c r="H1337"/>
      <c r="I1337"/>
      <c r="J1337"/>
      <c r="K1337"/>
      <c r="L1337"/>
      <c r="M1337"/>
      <c r="N1337"/>
      <c r="O1337"/>
      <c r="P1337"/>
      <c r="Q1337"/>
      <c r="R1337"/>
      <c r="S1337"/>
      <c r="T1337"/>
      <c r="U1337"/>
      <c r="V1337"/>
      <c r="W1337"/>
      <c r="X1337"/>
      <c r="Y1337"/>
      <c r="Z1337"/>
      <c r="AA1337" s="144"/>
      <c r="AB1337"/>
      <c r="AC1337"/>
      <c r="AD1337"/>
      <c r="AE1337"/>
      <c r="AF1337" s="143"/>
      <c r="AG1337"/>
      <c r="AH1337"/>
    </row>
    <row r="1338" spans="1:34" s="28" customFormat="1" ht="15">
      <c r="A1338"/>
      <c r="B1338" s="140"/>
      <c r="C1338" s="139"/>
      <c r="D1338" s="139"/>
      <c r="E1338"/>
      <c r="F1338"/>
      <c r="G1338"/>
      <c r="H1338"/>
      <c r="I1338"/>
      <c r="J1338"/>
      <c r="K1338"/>
      <c r="L1338"/>
      <c r="M1338"/>
      <c r="N1338"/>
      <c r="O1338"/>
      <c r="P1338"/>
      <c r="Q1338"/>
      <c r="R1338"/>
      <c r="S1338"/>
      <c r="T1338"/>
      <c r="U1338"/>
      <c r="V1338"/>
      <c r="W1338"/>
      <c r="X1338"/>
      <c r="Y1338"/>
      <c r="Z1338"/>
      <c r="AA1338" s="144"/>
      <c r="AB1338"/>
      <c r="AC1338"/>
      <c r="AD1338"/>
      <c r="AE1338"/>
      <c r="AF1338" s="143"/>
      <c r="AG1338"/>
      <c r="AH1338"/>
    </row>
    <row r="1339" spans="1:34" s="28" customFormat="1" ht="15">
      <c r="A1339"/>
      <c r="B1339" s="140"/>
      <c r="C1339" s="139"/>
      <c r="D1339" s="139"/>
      <c r="E1339"/>
      <c r="F1339"/>
      <c r="G1339"/>
      <c r="H1339"/>
      <c r="I1339"/>
      <c r="J1339"/>
      <c r="K1339"/>
      <c r="L1339"/>
      <c r="M1339"/>
      <c r="N1339"/>
      <c r="O1339"/>
      <c r="P1339"/>
      <c r="Q1339"/>
      <c r="R1339"/>
      <c r="S1339"/>
      <c r="T1339"/>
      <c r="U1339"/>
      <c r="V1339"/>
      <c r="W1339"/>
      <c r="X1339"/>
      <c r="Y1339"/>
      <c r="Z1339"/>
      <c r="AA1339" s="144"/>
      <c r="AB1339"/>
      <c r="AC1339"/>
      <c r="AD1339"/>
      <c r="AE1339"/>
      <c r="AF1339" s="143"/>
      <c r="AG1339"/>
      <c r="AH1339"/>
    </row>
    <row r="1340" spans="1:34" s="28" customFormat="1" ht="15">
      <c r="A1340"/>
      <c r="B1340" s="140"/>
      <c r="C1340" s="139"/>
      <c r="D1340" s="139"/>
      <c r="E1340"/>
      <c r="F1340"/>
      <c r="G1340"/>
      <c r="H1340"/>
      <c r="I1340"/>
      <c r="J1340"/>
      <c r="K1340"/>
      <c r="L1340"/>
      <c r="M1340"/>
      <c r="N1340"/>
      <c r="O1340"/>
      <c r="P1340"/>
      <c r="Q1340"/>
      <c r="R1340"/>
      <c r="S1340"/>
      <c r="T1340"/>
      <c r="U1340"/>
      <c r="V1340"/>
      <c r="W1340"/>
      <c r="X1340"/>
      <c r="Y1340"/>
      <c r="Z1340"/>
      <c r="AA1340" s="144"/>
      <c r="AB1340"/>
      <c r="AC1340"/>
      <c r="AD1340"/>
      <c r="AE1340"/>
      <c r="AF1340" s="143"/>
      <c r="AG1340"/>
      <c r="AH1340"/>
    </row>
    <row r="1341" spans="1:34" s="28" customFormat="1" ht="15">
      <c r="A1341"/>
      <c r="B1341" s="140"/>
      <c r="C1341" s="139"/>
      <c r="D1341" s="139"/>
      <c r="E1341"/>
      <c r="F1341"/>
      <c r="G1341"/>
      <c r="H1341"/>
      <c r="I1341"/>
      <c r="J1341"/>
      <c r="K1341"/>
      <c r="L1341"/>
      <c r="M1341"/>
      <c r="N1341"/>
      <c r="O1341"/>
      <c r="P1341"/>
      <c r="Q1341"/>
      <c r="R1341"/>
      <c r="S1341"/>
      <c r="T1341"/>
      <c r="U1341"/>
      <c r="V1341"/>
      <c r="W1341"/>
      <c r="X1341"/>
      <c r="Y1341"/>
      <c r="Z1341"/>
      <c r="AA1341" s="144"/>
      <c r="AB1341"/>
      <c r="AC1341"/>
      <c r="AD1341"/>
      <c r="AE1341"/>
      <c r="AF1341" s="143"/>
      <c r="AG1341"/>
      <c r="AH1341"/>
    </row>
    <row r="1342" spans="1:34" s="28" customFormat="1" ht="15">
      <c r="A1342"/>
      <c r="B1342" s="140"/>
      <c r="C1342" s="139"/>
      <c r="D1342" s="139"/>
      <c r="E1342"/>
      <c r="F1342"/>
      <c r="G1342"/>
      <c r="H1342"/>
      <c r="I1342"/>
      <c r="J1342"/>
      <c r="K1342"/>
      <c r="L1342"/>
      <c r="M1342"/>
      <c r="N1342"/>
      <c r="O1342"/>
      <c r="P1342"/>
      <c r="Q1342"/>
      <c r="R1342"/>
      <c r="S1342"/>
      <c r="T1342"/>
      <c r="U1342"/>
      <c r="V1342"/>
      <c r="W1342"/>
      <c r="X1342"/>
      <c r="Y1342"/>
      <c r="Z1342"/>
      <c r="AA1342" s="144"/>
      <c r="AB1342"/>
      <c r="AC1342"/>
      <c r="AD1342"/>
      <c r="AE1342"/>
      <c r="AF1342" s="143"/>
      <c r="AG1342"/>
      <c r="AH1342"/>
    </row>
    <row r="1343" spans="1:34" s="28" customFormat="1" ht="15">
      <c r="A1343"/>
      <c r="B1343" s="140"/>
      <c r="C1343" s="139"/>
      <c r="D1343" s="139"/>
      <c r="E1343"/>
      <c r="F1343"/>
      <c r="G1343"/>
      <c r="H1343"/>
      <c r="I1343"/>
      <c r="J1343"/>
      <c r="K1343"/>
      <c r="L1343"/>
      <c r="M1343"/>
      <c r="N1343"/>
      <c r="O1343"/>
      <c r="P1343"/>
      <c r="Q1343"/>
      <c r="R1343"/>
      <c r="S1343"/>
      <c r="T1343"/>
      <c r="U1343"/>
      <c r="V1343"/>
      <c r="W1343"/>
      <c r="X1343"/>
      <c r="Y1343"/>
      <c r="Z1343"/>
      <c r="AA1343" s="144"/>
      <c r="AB1343"/>
      <c r="AC1343"/>
      <c r="AD1343"/>
      <c r="AE1343"/>
      <c r="AF1343" s="143"/>
      <c r="AG1343"/>
      <c r="AH1343"/>
    </row>
    <row r="1344" spans="1:34" s="28" customFormat="1" ht="15">
      <c r="A1344"/>
      <c r="B1344" s="140"/>
      <c r="C1344" s="139"/>
      <c r="D1344" s="139"/>
      <c r="E1344"/>
      <c r="F1344"/>
      <c r="G1344"/>
      <c r="H1344"/>
      <c r="I1344"/>
      <c r="J1344"/>
      <c r="K1344"/>
      <c r="L1344"/>
      <c r="M1344"/>
      <c r="N1344"/>
      <c r="O1344"/>
      <c r="P1344"/>
      <c r="Q1344"/>
      <c r="R1344"/>
      <c r="S1344"/>
      <c r="T1344"/>
      <c r="U1344"/>
      <c r="V1344"/>
      <c r="W1344"/>
      <c r="X1344"/>
      <c r="Y1344"/>
      <c r="Z1344"/>
      <c r="AA1344" s="144"/>
      <c r="AB1344"/>
      <c r="AC1344"/>
      <c r="AD1344"/>
      <c r="AE1344"/>
      <c r="AF1344" s="143"/>
      <c r="AG1344"/>
      <c r="AH1344"/>
    </row>
    <row r="1345" spans="1:34" s="28" customFormat="1" ht="15">
      <c r="A1345"/>
      <c r="B1345" s="140"/>
      <c r="C1345" s="139"/>
      <c r="D1345" s="139"/>
      <c r="E1345"/>
      <c r="F1345"/>
      <c r="G1345"/>
      <c r="H1345"/>
      <c r="I1345"/>
      <c r="J1345"/>
      <c r="K1345"/>
      <c r="L1345"/>
      <c r="M1345"/>
      <c r="N1345"/>
      <c r="O1345"/>
      <c r="P1345"/>
      <c r="Q1345"/>
      <c r="R1345"/>
      <c r="S1345"/>
      <c r="T1345"/>
      <c r="U1345"/>
      <c r="V1345"/>
      <c r="W1345"/>
      <c r="X1345"/>
      <c r="Y1345"/>
      <c r="Z1345"/>
      <c r="AA1345" s="144"/>
      <c r="AB1345"/>
      <c r="AC1345"/>
      <c r="AD1345"/>
      <c r="AE1345"/>
      <c r="AF1345" s="143"/>
      <c r="AG1345"/>
      <c r="AH1345"/>
    </row>
    <row r="1346" spans="1:34" s="28" customFormat="1" ht="15">
      <c r="A1346"/>
      <c r="B1346" s="140"/>
      <c r="C1346" s="139"/>
      <c r="D1346" s="139"/>
      <c r="E1346"/>
      <c r="F1346"/>
      <c r="G1346"/>
      <c r="H1346"/>
      <c r="I1346"/>
      <c r="J1346"/>
      <c r="K1346"/>
      <c r="L1346"/>
      <c r="M1346"/>
      <c r="N1346"/>
      <c r="O1346"/>
      <c r="P1346"/>
      <c r="Q1346"/>
      <c r="R1346"/>
      <c r="S1346"/>
      <c r="T1346"/>
      <c r="U1346"/>
      <c r="V1346"/>
      <c r="W1346"/>
      <c r="X1346"/>
      <c r="Y1346"/>
      <c r="Z1346"/>
      <c r="AA1346" s="144"/>
      <c r="AB1346"/>
      <c r="AC1346"/>
      <c r="AD1346"/>
      <c r="AE1346"/>
      <c r="AF1346" s="143"/>
      <c r="AG1346"/>
      <c r="AH1346"/>
    </row>
    <row r="1347" spans="1:34" s="28" customFormat="1" ht="15">
      <c r="A1347"/>
      <c r="B1347" s="140"/>
      <c r="C1347" s="139"/>
      <c r="D1347" s="139"/>
      <c r="E1347"/>
      <c r="F1347"/>
      <c r="G1347"/>
      <c r="H1347"/>
      <c r="I1347"/>
      <c r="J1347"/>
      <c r="K1347"/>
      <c r="L1347"/>
      <c r="M1347"/>
      <c r="N1347"/>
      <c r="O1347"/>
      <c r="P1347"/>
      <c r="Q1347"/>
      <c r="R1347"/>
      <c r="S1347"/>
      <c r="T1347"/>
      <c r="U1347"/>
      <c r="V1347"/>
      <c r="W1347"/>
      <c r="X1347"/>
      <c r="Y1347"/>
      <c r="Z1347"/>
      <c r="AA1347" s="144"/>
      <c r="AB1347"/>
      <c r="AC1347"/>
      <c r="AD1347"/>
      <c r="AE1347"/>
      <c r="AF1347" s="143"/>
      <c r="AG1347"/>
      <c r="AH1347"/>
    </row>
    <row r="1348" spans="1:34" s="28" customFormat="1" ht="15">
      <c r="A1348"/>
      <c r="B1348" s="140"/>
      <c r="C1348" s="139"/>
      <c r="D1348" s="139"/>
      <c r="E1348"/>
      <c r="F1348"/>
      <c r="G1348"/>
      <c r="H1348"/>
      <c r="I1348"/>
      <c r="J1348"/>
      <c r="K1348"/>
      <c r="L1348"/>
      <c r="M1348"/>
      <c r="N1348"/>
      <c r="O1348"/>
      <c r="P1348"/>
      <c r="Q1348"/>
      <c r="R1348"/>
      <c r="S1348"/>
      <c r="T1348"/>
      <c r="U1348"/>
      <c r="V1348"/>
      <c r="W1348"/>
      <c r="X1348"/>
      <c r="Y1348"/>
      <c r="Z1348"/>
      <c r="AA1348" s="144"/>
      <c r="AB1348"/>
      <c r="AC1348"/>
      <c r="AD1348"/>
      <c r="AE1348"/>
      <c r="AF1348" s="143"/>
      <c r="AG1348"/>
      <c r="AH1348"/>
    </row>
    <row r="1349" spans="1:34" s="28" customFormat="1" ht="15">
      <c r="A1349"/>
      <c r="B1349" s="140"/>
      <c r="C1349" s="139"/>
      <c r="D1349" s="139"/>
      <c r="E1349"/>
      <c r="F1349"/>
      <c r="G1349"/>
      <c r="H1349"/>
      <c r="I1349"/>
      <c r="J1349"/>
      <c r="K1349"/>
      <c r="L1349"/>
      <c r="M1349"/>
      <c r="N1349"/>
      <c r="O1349"/>
      <c r="P1349"/>
      <c r="Q1349"/>
      <c r="R1349"/>
      <c r="S1349"/>
      <c r="T1349"/>
      <c r="U1349"/>
      <c r="V1349"/>
      <c r="W1349"/>
      <c r="X1349"/>
      <c r="Y1349"/>
      <c r="Z1349"/>
      <c r="AA1349" s="144"/>
      <c r="AB1349"/>
      <c r="AC1349"/>
      <c r="AD1349"/>
      <c r="AE1349"/>
      <c r="AF1349" s="143"/>
      <c r="AG1349"/>
      <c r="AH1349"/>
    </row>
    <row r="1350" spans="1:34" s="28" customFormat="1" ht="15">
      <c r="A1350"/>
      <c r="B1350" s="140"/>
      <c r="C1350" s="139"/>
      <c r="D1350" s="139"/>
      <c r="E1350"/>
      <c r="F1350"/>
      <c r="G1350"/>
      <c r="H1350"/>
      <c r="I1350"/>
      <c r="J1350"/>
      <c r="K1350"/>
      <c r="L1350"/>
      <c r="M1350"/>
      <c r="N1350"/>
      <c r="O1350"/>
      <c r="P1350"/>
      <c r="Q1350"/>
      <c r="R1350"/>
      <c r="S1350"/>
      <c r="T1350"/>
      <c r="U1350"/>
      <c r="V1350"/>
      <c r="W1350"/>
      <c r="X1350"/>
      <c r="Y1350"/>
      <c r="Z1350"/>
      <c r="AA1350" s="144"/>
      <c r="AB1350"/>
      <c r="AC1350"/>
      <c r="AD1350"/>
      <c r="AE1350"/>
      <c r="AF1350" s="143"/>
      <c r="AG1350"/>
      <c r="AH1350"/>
    </row>
    <row r="1351" spans="1:34" s="28" customFormat="1" ht="15">
      <c r="A1351"/>
      <c r="B1351" s="140"/>
      <c r="C1351" s="139"/>
      <c r="D1351" s="139"/>
      <c r="E1351"/>
      <c r="F1351"/>
      <c r="G1351"/>
      <c r="H1351"/>
      <c r="I1351"/>
      <c r="J1351"/>
      <c r="K1351"/>
      <c r="L1351"/>
      <c r="M1351"/>
      <c r="N1351"/>
      <c r="O1351"/>
      <c r="P1351"/>
      <c r="Q1351"/>
      <c r="R1351"/>
      <c r="S1351"/>
      <c r="T1351"/>
      <c r="U1351"/>
      <c r="V1351"/>
      <c r="W1351"/>
      <c r="X1351"/>
      <c r="Y1351"/>
      <c r="Z1351"/>
      <c r="AA1351" s="144"/>
      <c r="AB1351"/>
      <c r="AC1351"/>
      <c r="AD1351"/>
      <c r="AE1351"/>
      <c r="AF1351" s="143"/>
      <c r="AG1351"/>
      <c r="AH1351"/>
    </row>
    <row r="1352" spans="1:34" s="28" customFormat="1" ht="15">
      <c r="A1352"/>
      <c r="B1352" s="140"/>
      <c r="C1352" s="139"/>
      <c r="D1352" s="139"/>
      <c r="E1352"/>
      <c r="F1352"/>
      <c r="G1352"/>
      <c r="H1352"/>
      <c r="I1352"/>
      <c r="J1352"/>
      <c r="K1352"/>
      <c r="L1352"/>
      <c r="M1352"/>
      <c r="N1352"/>
      <c r="O1352"/>
      <c r="P1352"/>
      <c r="Q1352"/>
      <c r="R1352"/>
      <c r="S1352"/>
      <c r="T1352"/>
      <c r="U1352"/>
      <c r="V1352"/>
      <c r="W1352"/>
      <c r="X1352"/>
      <c r="Y1352"/>
      <c r="Z1352"/>
      <c r="AA1352" s="144"/>
      <c r="AB1352"/>
      <c r="AC1352"/>
      <c r="AD1352"/>
      <c r="AE1352"/>
      <c r="AF1352" s="143"/>
      <c r="AG1352"/>
      <c r="AH1352"/>
    </row>
    <row r="1353" spans="1:34" s="28" customFormat="1" ht="15">
      <c r="A1353"/>
      <c r="B1353" s="140"/>
      <c r="C1353" s="139"/>
      <c r="D1353" s="139"/>
      <c r="E1353"/>
      <c r="F1353"/>
      <c r="G1353"/>
      <c r="H1353"/>
      <c r="I1353"/>
      <c r="J1353"/>
      <c r="K1353"/>
      <c r="L1353"/>
      <c r="M1353"/>
      <c r="N1353"/>
      <c r="O1353"/>
      <c r="P1353"/>
      <c r="Q1353"/>
      <c r="R1353"/>
      <c r="S1353"/>
      <c r="T1353"/>
      <c r="U1353"/>
      <c r="V1353"/>
      <c r="W1353"/>
      <c r="X1353"/>
      <c r="Y1353"/>
      <c r="Z1353"/>
      <c r="AA1353" s="144"/>
      <c r="AB1353"/>
      <c r="AC1353"/>
      <c r="AD1353"/>
      <c r="AE1353"/>
      <c r="AF1353" s="143"/>
      <c r="AG1353"/>
      <c r="AH1353"/>
    </row>
    <row r="1354" spans="1:34" s="28" customFormat="1" ht="15">
      <c r="A1354"/>
      <c r="B1354" s="140"/>
      <c r="C1354" s="139"/>
      <c r="D1354" s="139"/>
      <c r="E1354"/>
      <c r="F1354"/>
      <c r="G1354"/>
      <c r="H1354"/>
      <c r="I1354"/>
      <c r="J1354"/>
      <c r="K1354"/>
      <c r="L1354"/>
      <c r="M1354"/>
      <c r="N1354"/>
      <c r="O1354"/>
      <c r="P1354"/>
      <c r="Q1354"/>
      <c r="R1354"/>
      <c r="S1354"/>
      <c r="T1354"/>
      <c r="U1354"/>
      <c r="V1354"/>
      <c r="W1354"/>
      <c r="X1354"/>
      <c r="Y1354"/>
      <c r="Z1354"/>
      <c r="AA1354" s="144"/>
      <c r="AB1354"/>
      <c r="AC1354"/>
      <c r="AD1354"/>
      <c r="AE1354"/>
      <c r="AF1354" s="143"/>
      <c r="AG1354"/>
      <c r="AH1354"/>
    </row>
    <row r="1355" spans="1:34" s="28" customFormat="1" ht="15">
      <c r="A1355"/>
      <c r="B1355" s="140"/>
      <c r="C1355" s="139"/>
      <c r="D1355" s="139"/>
      <c r="E1355"/>
      <c r="F1355"/>
      <c r="G1355"/>
      <c r="H1355"/>
      <c r="I1355"/>
      <c r="J1355"/>
      <c r="K1355"/>
      <c r="L1355"/>
      <c r="M1355"/>
      <c r="N1355"/>
      <c r="O1355"/>
      <c r="P1355"/>
      <c r="Q1355"/>
      <c r="R1355"/>
      <c r="S1355"/>
      <c r="T1355"/>
      <c r="U1355"/>
      <c r="V1355"/>
      <c r="W1355"/>
      <c r="X1355"/>
      <c r="Y1355"/>
      <c r="Z1355"/>
      <c r="AA1355" s="144"/>
      <c r="AB1355"/>
      <c r="AC1355"/>
      <c r="AD1355"/>
      <c r="AE1355"/>
      <c r="AF1355" s="143"/>
      <c r="AG1355"/>
      <c r="AH1355"/>
    </row>
    <row r="1356" spans="1:34" s="28" customFormat="1" ht="15">
      <c r="A1356"/>
      <c r="B1356" s="140"/>
      <c r="C1356" s="139"/>
      <c r="D1356" s="139"/>
      <c r="E1356"/>
      <c r="F1356"/>
      <c r="G1356"/>
      <c r="H1356"/>
      <c r="I1356"/>
      <c r="J1356"/>
      <c r="K1356"/>
      <c r="L1356"/>
      <c r="M1356"/>
      <c r="N1356"/>
      <c r="O1356"/>
      <c r="P1356"/>
      <c r="Q1356"/>
      <c r="R1356"/>
      <c r="S1356"/>
      <c r="T1356"/>
      <c r="U1356"/>
      <c r="V1356"/>
      <c r="W1356"/>
      <c r="X1356"/>
      <c r="Y1356"/>
      <c r="Z1356"/>
      <c r="AA1356" s="144"/>
      <c r="AB1356"/>
      <c r="AC1356"/>
      <c r="AD1356"/>
      <c r="AE1356"/>
      <c r="AF1356" s="143"/>
      <c r="AG1356"/>
      <c r="AH1356"/>
    </row>
    <row r="1357" spans="1:34" s="28" customFormat="1" ht="15">
      <c r="A1357"/>
      <c r="B1357" s="140"/>
      <c r="C1357" s="139"/>
      <c r="D1357" s="139"/>
      <c r="E1357"/>
      <c r="F1357"/>
      <c r="G1357"/>
      <c r="H1357"/>
      <c r="I1357"/>
      <c r="J1357"/>
      <c r="K1357"/>
      <c r="L1357"/>
      <c r="M1357"/>
      <c r="N1357"/>
      <c r="O1357"/>
      <c r="P1357"/>
      <c r="Q1357"/>
      <c r="R1357"/>
      <c r="S1357"/>
      <c r="T1357"/>
      <c r="U1357"/>
      <c r="V1357"/>
      <c r="W1357"/>
      <c r="X1357"/>
      <c r="Y1357"/>
      <c r="Z1357"/>
      <c r="AA1357" s="144"/>
      <c r="AB1357"/>
      <c r="AC1357"/>
      <c r="AD1357"/>
      <c r="AE1357"/>
      <c r="AF1357" s="143"/>
      <c r="AG1357"/>
      <c r="AH1357"/>
    </row>
    <row r="1358" spans="1:34" s="28" customFormat="1" ht="15">
      <c r="A1358"/>
      <c r="B1358" s="140"/>
      <c r="C1358" s="139"/>
      <c r="D1358" s="139"/>
      <c r="E1358"/>
      <c r="F1358"/>
      <c r="G1358"/>
      <c r="H1358"/>
      <c r="I1358"/>
      <c r="J1358"/>
      <c r="K1358"/>
      <c r="L1358"/>
      <c r="M1358"/>
      <c r="N1358"/>
      <c r="O1358"/>
      <c r="P1358"/>
      <c r="Q1358"/>
      <c r="R1358"/>
      <c r="S1358"/>
      <c r="T1358"/>
      <c r="U1358"/>
      <c r="V1358"/>
      <c r="W1358"/>
      <c r="X1358"/>
      <c r="Y1358"/>
      <c r="Z1358"/>
      <c r="AA1358" s="144"/>
      <c r="AB1358"/>
      <c r="AC1358"/>
      <c r="AD1358"/>
      <c r="AE1358"/>
      <c r="AF1358" s="143"/>
      <c r="AG1358"/>
      <c r="AH1358"/>
    </row>
    <row r="1359" spans="1:34" s="28" customFormat="1" ht="15">
      <c r="A1359"/>
      <c r="B1359" s="140"/>
      <c r="C1359" s="139"/>
      <c r="D1359" s="139"/>
      <c r="E1359"/>
      <c r="F1359"/>
      <c r="G1359"/>
      <c r="H1359"/>
      <c r="I1359"/>
      <c r="J1359"/>
      <c r="K1359"/>
      <c r="L1359"/>
      <c r="M1359"/>
      <c r="N1359"/>
      <c r="O1359"/>
      <c r="P1359"/>
      <c r="Q1359"/>
      <c r="R1359"/>
      <c r="S1359"/>
      <c r="T1359"/>
      <c r="U1359"/>
      <c r="V1359"/>
      <c r="W1359"/>
      <c r="X1359"/>
      <c r="Y1359"/>
      <c r="Z1359"/>
      <c r="AA1359" s="144"/>
      <c r="AB1359"/>
      <c r="AC1359"/>
      <c r="AD1359"/>
      <c r="AE1359"/>
      <c r="AF1359" s="143"/>
      <c r="AG1359"/>
      <c r="AH1359"/>
    </row>
    <row r="1360" spans="1:34" s="28" customFormat="1" ht="15">
      <c r="A1360"/>
      <c r="B1360" s="140"/>
      <c r="C1360" s="139"/>
      <c r="D1360" s="139"/>
      <c r="E1360"/>
      <c r="F1360"/>
      <c r="G1360"/>
      <c r="H1360"/>
      <c r="I1360"/>
      <c r="J1360"/>
      <c r="K1360"/>
      <c r="L1360"/>
      <c r="M1360"/>
      <c r="N1360"/>
      <c r="O1360"/>
      <c r="P1360"/>
      <c r="Q1360"/>
      <c r="R1360"/>
      <c r="S1360"/>
      <c r="T1360"/>
      <c r="U1360"/>
      <c r="V1360"/>
      <c r="W1360"/>
      <c r="X1360"/>
      <c r="Y1360"/>
      <c r="Z1360"/>
      <c r="AA1360" s="144"/>
      <c r="AB1360"/>
      <c r="AC1360"/>
      <c r="AD1360"/>
      <c r="AE1360"/>
      <c r="AF1360" s="143"/>
      <c r="AG1360"/>
      <c r="AH1360"/>
    </row>
    <row r="1361" spans="1:34" s="28" customFormat="1" ht="15">
      <c r="A1361"/>
      <c r="B1361" s="140"/>
      <c r="C1361" s="139"/>
      <c r="D1361" s="139"/>
      <c r="E1361"/>
      <c r="F1361"/>
      <c r="G1361"/>
      <c r="H1361"/>
      <c r="I1361"/>
      <c r="J1361"/>
      <c r="K1361"/>
      <c r="L1361"/>
      <c r="M1361"/>
      <c r="N1361"/>
      <c r="O1361"/>
      <c r="P1361"/>
      <c r="Q1361"/>
      <c r="R1361"/>
      <c r="S1361"/>
      <c r="T1361"/>
      <c r="U1361"/>
      <c r="V1361"/>
      <c r="W1361"/>
      <c r="X1361"/>
      <c r="Y1361"/>
      <c r="Z1361"/>
      <c r="AA1361" s="144"/>
      <c r="AB1361"/>
      <c r="AC1361"/>
      <c r="AD1361"/>
      <c r="AE1361"/>
      <c r="AF1361" s="143"/>
      <c r="AG1361"/>
      <c r="AH1361"/>
    </row>
    <row r="1362" spans="1:34" s="28" customFormat="1" ht="15">
      <c r="A1362"/>
      <c r="B1362" s="140"/>
      <c r="C1362" s="139"/>
      <c r="D1362" s="139"/>
      <c r="E1362"/>
      <c r="F1362"/>
      <c r="G1362"/>
      <c r="H1362"/>
      <c r="I1362"/>
      <c r="J1362"/>
      <c r="K1362"/>
      <c r="L1362"/>
      <c r="M1362"/>
      <c r="N1362"/>
      <c r="O1362"/>
      <c r="P1362"/>
      <c r="Q1362"/>
      <c r="R1362"/>
      <c r="S1362"/>
      <c r="T1362"/>
      <c r="U1362"/>
      <c r="V1362"/>
      <c r="W1362"/>
      <c r="X1362"/>
      <c r="Y1362"/>
      <c r="Z1362"/>
      <c r="AA1362" s="144"/>
      <c r="AB1362"/>
      <c r="AC1362"/>
      <c r="AD1362"/>
      <c r="AE1362"/>
      <c r="AF1362" s="143"/>
      <c r="AG1362"/>
      <c r="AH1362"/>
    </row>
    <row r="1363" spans="1:34" s="28" customFormat="1" ht="15">
      <c r="A1363"/>
      <c r="B1363" s="140"/>
      <c r="C1363" s="139"/>
      <c r="D1363" s="139"/>
      <c r="E1363"/>
      <c r="F1363"/>
      <c r="G1363"/>
      <c r="H1363"/>
      <c r="I1363"/>
      <c r="J1363"/>
      <c r="K1363"/>
      <c r="L1363"/>
      <c r="M1363"/>
      <c r="N1363"/>
      <c r="O1363"/>
      <c r="P1363"/>
      <c r="Q1363"/>
      <c r="R1363"/>
      <c r="S1363"/>
      <c r="T1363"/>
      <c r="U1363"/>
      <c r="V1363"/>
      <c r="W1363"/>
      <c r="X1363"/>
      <c r="Y1363"/>
      <c r="Z1363"/>
      <c r="AA1363" s="144"/>
      <c r="AB1363"/>
      <c r="AC1363"/>
      <c r="AD1363"/>
      <c r="AE1363"/>
      <c r="AF1363" s="143"/>
      <c r="AG1363"/>
      <c r="AH1363"/>
    </row>
    <row r="1364" spans="1:34" s="28" customFormat="1" ht="15">
      <c r="A1364"/>
      <c r="B1364" s="140"/>
      <c r="C1364" s="139"/>
      <c r="D1364" s="139"/>
      <c r="E1364"/>
      <c r="F1364"/>
      <c r="G1364"/>
      <c r="H1364"/>
      <c r="I1364"/>
      <c r="J1364"/>
      <c r="K1364"/>
      <c r="L1364"/>
      <c r="M1364"/>
      <c r="N1364"/>
      <c r="O1364"/>
      <c r="P1364"/>
      <c r="Q1364"/>
      <c r="R1364"/>
      <c r="S1364"/>
      <c r="T1364"/>
      <c r="U1364"/>
      <c r="V1364"/>
      <c r="W1364"/>
      <c r="X1364"/>
      <c r="Y1364"/>
      <c r="Z1364"/>
      <c r="AA1364" s="144"/>
      <c r="AB1364"/>
      <c r="AC1364"/>
      <c r="AD1364"/>
      <c r="AE1364"/>
      <c r="AF1364" s="143"/>
      <c r="AG1364"/>
      <c r="AH1364"/>
    </row>
    <row r="1365" spans="1:34" s="28" customFormat="1" ht="15">
      <c r="A1365"/>
      <c r="B1365" s="140"/>
      <c r="C1365" s="139"/>
      <c r="D1365" s="139"/>
      <c r="E1365"/>
      <c r="F1365"/>
      <c r="G1365"/>
      <c r="H1365"/>
      <c r="I1365"/>
      <c r="J1365"/>
      <c r="K1365"/>
      <c r="L1365"/>
      <c r="M1365"/>
      <c r="N1365"/>
      <c r="O1365"/>
      <c r="P1365"/>
      <c r="Q1365"/>
      <c r="R1365"/>
      <c r="S1365"/>
      <c r="T1365"/>
      <c r="U1365"/>
      <c r="V1365"/>
      <c r="W1365"/>
      <c r="X1365"/>
      <c r="Y1365"/>
      <c r="Z1365"/>
      <c r="AA1365" s="144"/>
      <c r="AB1365"/>
      <c r="AC1365"/>
      <c r="AD1365"/>
      <c r="AE1365"/>
      <c r="AF1365" s="143"/>
      <c r="AG1365"/>
      <c r="AH1365"/>
    </row>
    <row r="1366" spans="1:34" s="28" customFormat="1" ht="15">
      <c r="A1366"/>
      <c r="B1366" s="140"/>
      <c r="C1366" s="139"/>
      <c r="D1366" s="139"/>
      <c r="E1366"/>
      <c r="F1366"/>
      <c r="G1366"/>
      <c r="H1366"/>
      <c r="I1366"/>
      <c r="J1366"/>
      <c r="K1366"/>
      <c r="L1366"/>
      <c r="M1366"/>
      <c r="N1366"/>
      <c r="O1366"/>
      <c r="P1366"/>
      <c r="Q1366"/>
      <c r="R1366"/>
      <c r="S1366"/>
      <c r="T1366"/>
      <c r="U1366"/>
      <c r="V1366"/>
      <c r="W1366"/>
      <c r="X1366"/>
      <c r="Y1366"/>
      <c r="Z1366"/>
      <c r="AA1366" s="144"/>
      <c r="AB1366"/>
      <c r="AC1366"/>
      <c r="AD1366"/>
      <c r="AE1366"/>
      <c r="AF1366" s="143"/>
      <c r="AG1366"/>
      <c r="AH1366"/>
    </row>
    <row r="1367" spans="1:34" s="28" customFormat="1" ht="15">
      <c r="A1367"/>
      <c r="B1367" s="140"/>
      <c r="C1367" s="139"/>
      <c r="D1367" s="139"/>
      <c r="E1367"/>
      <c r="F1367"/>
      <c r="G1367"/>
      <c r="H1367"/>
      <c r="I1367"/>
      <c r="J1367"/>
      <c r="K1367"/>
      <c r="L1367"/>
      <c r="M1367"/>
      <c r="N1367"/>
      <c r="O1367"/>
      <c r="P1367"/>
      <c r="Q1367"/>
      <c r="R1367"/>
      <c r="S1367"/>
      <c r="T1367"/>
      <c r="U1367"/>
      <c r="V1367"/>
      <c r="W1367"/>
      <c r="X1367"/>
      <c r="Y1367"/>
      <c r="Z1367"/>
      <c r="AA1367" s="144"/>
      <c r="AB1367"/>
      <c r="AC1367"/>
      <c r="AD1367"/>
      <c r="AE1367"/>
      <c r="AF1367" s="143"/>
      <c r="AG1367"/>
      <c r="AH1367"/>
    </row>
    <row r="1368" spans="1:34" s="28" customFormat="1" ht="15">
      <c r="A1368"/>
      <c r="B1368" s="140"/>
      <c r="C1368" s="139"/>
      <c r="D1368" s="139"/>
      <c r="E1368"/>
      <c r="F1368"/>
      <c r="G1368"/>
      <c r="H1368"/>
      <c r="I1368"/>
      <c r="J1368"/>
      <c r="K1368"/>
      <c r="L1368"/>
      <c r="M1368"/>
      <c r="N1368"/>
      <c r="O1368"/>
      <c r="P1368"/>
      <c r="Q1368"/>
      <c r="R1368"/>
      <c r="S1368"/>
      <c r="T1368"/>
      <c r="U1368"/>
      <c r="V1368"/>
      <c r="W1368"/>
      <c r="X1368"/>
      <c r="Y1368"/>
      <c r="Z1368"/>
      <c r="AA1368" s="144"/>
      <c r="AB1368"/>
      <c r="AC1368"/>
      <c r="AD1368"/>
      <c r="AE1368"/>
      <c r="AF1368" s="143"/>
      <c r="AG1368"/>
      <c r="AH1368"/>
    </row>
    <row r="1369" spans="1:34" s="28" customFormat="1" ht="15">
      <c r="A1369"/>
      <c r="B1369" s="140"/>
      <c r="C1369" s="139"/>
      <c r="D1369" s="139"/>
      <c r="E1369"/>
      <c r="F1369"/>
      <c r="G1369"/>
      <c r="H1369"/>
      <c r="I1369"/>
      <c r="J1369"/>
      <c r="K1369"/>
      <c r="L1369"/>
      <c r="M1369"/>
      <c r="N1369"/>
      <c r="O1369"/>
      <c r="P1369"/>
      <c r="Q1369"/>
      <c r="R1369"/>
      <c r="S1369"/>
      <c r="T1369"/>
      <c r="U1369"/>
      <c r="V1369"/>
      <c r="W1369"/>
      <c r="X1369"/>
      <c r="Y1369"/>
      <c r="Z1369"/>
      <c r="AA1369" s="144"/>
      <c r="AB1369"/>
      <c r="AC1369"/>
      <c r="AD1369"/>
      <c r="AE1369"/>
      <c r="AF1369" s="143"/>
      <c r="AG1369"/>
      <c r="AH1369"/>
    </row>
    <row r="1370" spans="1:34" s="28" customFormat="1" ht="15">
      <c r="A1370"/>
      <c r="B1370" s="140"/>
      <c r="C1370" s="139"/>
      <c r="D1370" s="139"/>
      <c r="E1370"/>
      <c r="F1370"/>
      <c r="G1370"/>
      <c r="H1370"/>
      <c r="I1370"/>
      <c r="J1370"/>
      <c r="K1370"/>
      <c r="L1370"/>
      <c r="M1370"/>
      <c r="N1370"/>
      <c r="O1370"/>
      <c r="P1370"/>
      <c r="Q1370"/>
      <c r="R1370"/>
      <c r="S1370"/>
      <c r="T1370"/>
      <c r="U1370"/>
      <c r="V1370"/>
      <c r="W1370"/>
      <c r="X1370"/>
      <c r="Y1370"/>
      <c r="Z1370"/>
      <c r="AA1370" s="144"/>
      <c r="AB1370"/>
      <c r="AC1370"/>
      <c r="AD1370"/>
      <c r="AE1370"/>
      <c r="AF1370" s="143"/>
      <c r="AG1370"/>
      <c r="AH1370"/>
    </row>
    <row r="1371" spans="1:34" s="28" customFormat="1" ht="15">
      <c r="A1371"/>
      <c r="B1371" s="140"/>
      <c r="C1371" s="139"/>
      <c r="D1371" s="139"/>
      <c r="E1371"/>
      <c r="F1371"/>
      <c r="G1371"/>
      <c r="H1371"/>
      <c r="I1371"/>
      <c r="J1371"/>
      <c r="K1371"/>
      <c r="L1371"/>
      <c r="M1371"/>
      <c r="N1371"/>
      <c r="O1371"/>
      <c r="P1371"/>
      <c r="Q1371"/>
      <c r="R1371"/>
      <c r="S1371"/>
      <c r="T1371"/>
      <c r="U1371"/>
      <c r="V1371"/>
      <c r="W1371"/>
      <c r="X1371"/>
      <c r="Y1371"/>
      <c r="Z1371"/>
      <c r="AA1371" s="144"/>
      <c r="AB1371"/>
      <c r="AC1371"/>
      <c r="AD1371"/>
      <c r="AE1371"/>
      <c r="AF1371" s="143"/>
      <c r="AG1371"/>
      <c r="AH1371"/>
    </row>
    <row r="1372" spans="1:34" s="28" customFormat="1" ht="15">
      <c r="A1372"/>
      <c r="B1372" s="140"/>
      <c r="C1372" s="139"/>
      <c r="D1372" s="139"/>
      <c r="E1372"/>
      <c r="F1372"/>
      <c r="G1372"/>
      <c r="H1372"/>
      <c r="I1372"/>
      <c r="J1372"/>
      <c r="K1372"/>
      <c r="L1372"/>
      <c r="M1372"/>
      <c r="N1372"/>
      <c r="O1372"/>
      <c r="P1372"/>
      <c r="Q1372"/>
      <c r="R1372"/>
      <c r="S1372"/>
      <c r="T1372"/>
      <c r="U1372"/>
      <c r="V1372"/>
      <c r="W1372"/>
      <c r="X1372"/>
      <c r="Y1372"/>
      <c r="Z1372"/>
      <c r="AA1372" s="144"/>
      <c r="AB1372"/>
      <c r="AC1372"/>
      <c r="AD1372"/>
      <c r="AE1372"/>
      <c r="AF1372" s="143"/>
      <c r="AG1372"/>
      <c r="AH1372"/>
    </row>
    <row r="1373" spans="1:34" s="28" customFormat="1" ht="15">
      <c r="A1373"/>
      <c r="B1373" s="140"/>
      <c r="C1373" s="139"/>
      <c r="D1373" s="139"/>
      <c r="E1373"/>
      <c r="F1373"/>
      <c r="G1373"/>
      <c r="H1373"/>
      <c r="I1373"/>
      <c r="J1373"/>
      <c r="K1373"/>
      <c r="L1373"/>
      <c r="M1373"/>
      <c r="N1373"/>
      <c r="O1373"/>
      <c r="P1373"/>
      <c r="Q1373"/>
      <c r="R1373"/>
      <c r="S1373"/>
      <c r="T1373"/>
      <c r="U1373"/>
      <c r="V1373"/>
      <c r="W1373"/>
      <c r="X1373"/>
      <c r="Y1373"/>
      <c r="Z1373"/>
      <c r="AA1373" s="144"/>
      <c r="AB1373"/>
      <c r="AC1373"/>
      <c r="AD1373"/>
      <c r="AE1373"/>
      <c r="AF1373" s="143"/>
      <c r="AG1373"/>
      <c r="AH1373"/>
    </row>
    <row r="1374" spans="1:34" s="28" customFormat="1" ht="15">
      <c r="A1374"/>
      <c r="B1374" s="140"/>
      <c r="C1374" s="139"/>
      <c r="D1374" s="139"/>
      <c r="E1374"/>
      <c r="F1374"/>
      <c r="G1374"/>
      <c r="H1374"/>
      <c r="I1374"/>
      <c r="J1374"/>
      <c r="K1374"/>
      <c r="L1374"/>
      <c r="M1374"/>
      <c r="N1374"/>
      <c r="O1374"/>
      <c r="P1374"/>
      <c r="Q1374"/>
      <c r="R1374"/>
      <c r="S1374"/>
      <c r="T1374"/>
      <c r="U1374"/>
      <c r="V1374"/>
      <c r="W1374"/>
      <c r="X1374"/>
      <c r="Y1374"/>
      <c r="Z1374"/>
      <c r="AA1374" s="144"/>
      <c r="AB1374"/>
      <c r="AC1374"/>
      <c r="AD1374"/>
      <c r="AE1374"/>
      <c r="AF1374" s="143"/>
      <c r="AG1374"/>
      <c r="AH1374"/>
    </row>
    <row r="1375" spans="1:34" s="28" customFormat="1" ht="15">
      <c r="A1375"/>
      <c r="B1375" s="140"/>
      <c r="C1375" s="139"/>
      <c r="D1375" s="139"/>
      <c r="E1375"/>
      <c r="F1375"/>
      <c r="G1375"/>
      <c r="H1375"/>
      <c r="I1375"/>
      <c r="J1375"/>
      <c r="K1375"/>
      <c r="L1375"/>
      <c r="M1375"/>
      <c r="N1375"/>
      <c r="O1375"/>
      <c r="P1375"/>
      <c r="Q1375"/>
      <c r="R1375"/>
      <c r="S1375"/>
      <c r="T1375"/>
      <c r="U1375"/>
      <c r="V1375"/>
      <c r="W1375"/>
      <c r="X1375"/>
      <c r="Y1375"/>
      <c r="Z1375"/>
      <c r="AA1375" s="144"/>
      <c r="AB1375"/>
      <c r="AC1375"/>
      <c r="AD1375"/>
      <c r="AE1375"/>
      <c r="AF1375" s="143"/>
      <c r="AG1375"/>
      <c r="AH1375"/>
    </row>
    <row r="1376" spans="1:34" s="28" customFormat="1" ht="15">
      <c r="A1376"/>
      <c r="B1376" s="140"/>
      <c r="C1376" s="139"/>
      <c r="D1376" s="139"/>
      <c r="E1376"/>
      <c r="F1376"/>
      <c r="G1376"/>
      <c r="H1376"/>
      <c r="I1376"/>
      <c r="J1376"/>
      <c r="K1376"/>
      <c r="L1376"/>
      <c r="M1376"/>
      <c r="N1376"/>
      <c r="O1376"/>
      <c r="P1376"/>
      <c r="Q1376"/>
      <c r="R1376"/>
      <c r="S1376"/>
      <c r="T1376"/>
      <c r="U1376"/>
      <c r="V1376"/>
      <c r="W1376"/>
      <c r="X1376"/>
      <c r="Y1376"/>
      <c r="Z1376"/>
      <c r="AA1376" s="144"/>
      <c r="AB1376"/>
      <c r="AC1376"/>
      <c r="AD1376"/>
      <c r="AE1376"/>
      <c r="AF1376" s="143"/>
      <c r="AG1376"/>
      <c r="AH1376"/>
    </row>
    <row r="1377" spans="1:34" s="28" customFormat="1" ht="15">
      <c r="A1377"/>
      <c r="B1377" s="140"/>
      <c r="C1377" s="139"/>
      <c r="D1377" s="139"/>
      <c r="E1377"/>
      <c r="F1377"/>
      <c r="G1377"/>
      <c r="H1377"/>
      <c r="I1377"/>
      <c r="J1377"/>
      <c r="K1377"/>
      <c r="L1377"/>
      <c r="M1377"/>
      <c r="N1377"/>
      <c r="O1377"/>
      <c r="P1377"/>
      <c r="Q1377"/>
      <c r="R1377"/>
      <c r="S1377"/>
      <c r="T1377"/>
      <c r="U1377"/>
      <c r="V1377"/>
      <c r="W1377"/>
      <c r="X1377"/>
      <c r="Y1377"/>
      <c r="Z1377"/>
      <c r="AA1377" s="144"/>
      <c r="AB1377"/>
      <c r="AC1377"/>
      <c r="AD1377"/>
      <c r="AE1377"/>
      <c r="AF1377" s="143"/>
      <c r="AG1377"/>
      <c r="AH1377"/>
    </row>
    <row r="1378" spans="1:34" s="28" customFormat="1" ht="15">
      <c r="A1378"/>
      <c r="B1378" s="140"/>
      <c r="C1378" s="139"/>
      <c r="D1378" s="139"/>
      <c r="E1378"/>
      <c r="F1378"/>
      <c r="G1378"/>
      <c r="H1378"/>
      <c r="I1378"/>
      <c r="J1378"/>
      <c r="K1378"/>
      <c r="L1378"/>
      <c r="M1378"/>
      <c r="N1378"/>
      <c r="O1378"/>
      <c r="P1378"/>
      <c r="Q1378"/>
      <c r="R1378"/>
      <c r="S1378"/>
      <c r="T1378"/>
      <c r="U1378"/>
      <c r="V1378"/>
      <c r="W1378"/>
      <c r="X1378"/>
      <c r="Y1378"/>
      <c r="Z1378"/>
      <c r="AA1378" s="144"/>
      <c r="AB1378"/>
      <c r="AC1378"/>
      <c r="AD1378"/>
      <c r="AE1378"/>
      <c r="AF1378" s="143"/>
      <c r="AG1378"/>
      <c r="AH1378"/>
    </row>
    <row r="1379" spans="1:34" s="28" customFormat="1" ht="15">
      <c r="A1379"/>
      <c r="B1379" s="140"/>
      <c r="C1379" s="139"/>
      <c r="D1379" s="139"/>
      <c r="E1379"/>
      <c r="F1379"/>
      <c r="G1379"/>
      <c r="H1379"/>
      <c r="I1379"/>
      <c r="J1379"/>
      <c r="K1379"/>
      <c r="L1379"/>
      <c r="M1379"/>
      <c r="N1379"/>
      <c r="O1379"/>
      <c r="P1379"/>
      <c r="Q1379"/>
      <c r="R1379"/>
      <c r="S1379"/>
      <c r="T1379"/>
      <c r="U1379"/>
      <c r="V1379"/>
      <c r="W1379"/>
      <c r="X1379"/>
      <c r="Y1379"/>
      <c r="Z1379"/>
      <c r="AA1379" s="144"/>
      <c r="AB1379"/>
      <c r="AC1379"/>
      <c r="AD1379"/>
      <c r="AE1379"/>
      <c r="AF1379" s="143"/>
      <c r="AG1379"/>
      <c r="AH1379"/>
    </row>
    <row r="1380" spans="1:34" s="28" customFormat="1" ht="15">
      <c r="A1380"/>
      <c r="B1380" s="140"/>
      <c r="C1380" s="139"/>
      <c r="D1380" s="139"/>
      <c r="E1380"/>
      <c r="F1380"/>
      <c r="G1380"/>
      <c r="H1380"/>
      <c r="I1380"/>
      <c r="J1380"/>
      <c r="K1380"/>
      <c r="L1380"/>
      <c r="M1380"/>
      <c r="N1380"/>
      <c r="O1380"/>
      <c r="P1380"/>
      <c r="Q1380"/>
      <c r="R1380"/>
      <c r="S1380"/>
      <c r="T1380"/>
      <c r="U1380"/>
      <c r="V1380"/>
      <c r="W1380"/>
      <c r="X1380"/>
      <c r="Y1380"/>
      <c r="Z1380"/>
      <c r="AA1380" s="144"/>
      <c r="AB1380"/>
      <c r="AC1380"/>
      <c r="AD1380"/>
      <c r="AE1380"/>
      <c r="AF1380" s="143"/>
      <c r="AG1380"/>
      <c r="AH1380"/>
    </row>
    <row r="1381" spans="1:34" s="28" customFormat="1" ht="15">
      <c r="A1381"/>
      <c r="B1381" s="140"/>
      <c r="C1381" s="139"/>
      <c r="D1381" s="139"/>
      <c r="E1381"/>
      <c r="F1381"/>
      <c r="G1381"/>
      <c r="H1381"/>
      <c r="I1381"/>
      <c r="J1381"/>
      <c r="K1381"/>
      <c r="L1381"/>
      <c r="M1381"/>
      <c r="N1381"/>
      <c r="O1381"/>
      <c r="P1381"/>
      <c r="Q1381"/>
      <c r="R1381"/>
      <c r="S1381"/>
      <c r="T1381"/>
      <c r="U1381"/>
      <c r="V1381"/>
      <c r="W1381"/>
      <c r="X1381"/>
      <c r="Y1381"/>
      <c r="Z1381"/>
      <c r="AA1381" s="144"/>
      <c r="AB1381"/>
      <c r="AC1381"/>
      <c r="AD1381"/>
      <c r="AE1381"/>
      <c r="AF1381" s="143"/>
      <c r="AG1381"/>
      <c r="AH1381"/>
    </row>
    <row r="1382" spans="1:34" s="28" customFormat="1" ht="15">
      <c r="A1382"/>
      <c r="B1382" s="140"/>
      <c r="C1382" s="139"/>
      <c r="D1382" s="139"/>
      <c r="E1382"/>
      <c r="F1382"/>
      <c r="G1382"/>
      <c r="H1382"/>
      <c r="I1382"/>
      <c r="J1382"/>
      <c r="K1382"/>
      <c r="L1382"/>
      <c r="M1382"/>
      <c r="N1382"/>
      <c r="O1382"/>
      <c r="P1382"/>
      <c r="Q1382"/>
      <c r="R1382"/>
      <c r="S1382"/>
      <c r="T1382"/>
      <c r="U1382"/>
      <c r="V1382"/>
      <c r="W1382"/>
      <c r="X1382"/>
      <c r="Y1382"/>
      <c r="Z1382"/>
      <c r="AA1382" s="144"/>
      <c r="AB1382"/>
      <c r="AC1382"/>
      <c r="AD1382"/>
      <c r="AE1382"/>
      <c r="AF1382" s="143"/>
      <c r="AG1382"/>
      <c r="AH1382"/>
    </row>
    <row r="1383" spans="1:34" s="28" customFormat="1" ht="15">
      <c r="A1383"/>
      <c r="B1383" s="140"/>
      <c r="C1383" s="139"/>
      <c r="D1383" s="139"/>
      <c r="E1383"/>
      <c r="F1383"/>
      <c r="G1383"/>
      <c r="H1383"/>
      <c r="I1383"/>
      <c r="J1383"/>
      <c r="K1383"/>
      <c r="L1383"/>
      <c r="M1383"/>
      <c r="N1383"/>
      <c r="O1383"/>
      <c r="P1383"/>
      <c r="Q1383"/>
      <c r="R1383"/>
      <c r="S1383"/>
      <c r="T1383"/>
      <c r="U1383"/>
      <c r="V1383"/>
      <c r="W1383"/>
      <c r="X1383"/>
      <c r="Y1383"/>
      <c r="Z1383"/>
      <c r="AA1383" s="144"/>
      <c r="AB1383"/>
      <c r="AC1383"/>
      <c r="AD1383"/>
      <c r="AE1383"/>
      <c r="AF1383" s="143"/>
      <c r="AG1383"/>
      <c r="AH1383"/>
    </row>
    <row r="1384" spans="1:34" s="28" customFormat="1" ht="15">
      <c r="A1384"/>
      <c r="B1384" s="140"/>
      <c r="C1384" s="139"/>
      <c r="D1384" s="139"/>
      <c r="E1384"/>
      <c r="F1384"/>
      <c r="G1384"/>
      <c r="H1384"/>
      <c r="I1384"/>
      <c r="J1384"/>
      <c r="K1384"/>
      <c r="L1384"/>
      <c r="M1384"/>
      <c r="N1384"/>
      <c r="O1384"/>
      <c r="P1384"/>
      <c r="Q1384"/>
      <c r="R1384"/>
      <c r="S1384"/>
      <c r="T1384"/>
      <c r="U1384"/>
      <c r="V1384"/>
      <c r="W1384"/>
      <c r="X1384"/>
      <c r="Y1384"/>
      <c r="Z1384"/>
      <c r="AA1384" s="144"/>
      <c r="AB1384"/>
      <c r="AC1384"/>
      <c r="AD1384"/>
      <c r="AE1384"/>
      <c r="AF1384" s="143"/>
      <c r="AG1384"/>
      <c r="AH1384"/>
    </row>
    <row r="1385" spans="1:34" s="28" customFormat="1" ht="15">
      <c r="A1385"/>
      <c r="B1385" s="140"/>
      <c r="C1385" s="139"/>
      <c r="D1385" s="139"/>
      <c r="E1385"/>
      <c r="F1385"/>
      <c r="G1385"/>
      <c r="H1385"/>
      <c r="I1385"/>
      <c r="J1385"/>
      <c r="K1385"/>
      <c r="L1385"/>
      <c r="M1385"/>
      <c r="N1385"/>
      <c r="O1385"/>
      <c r="P1385"/>
      <c r="Q1385"/>
      <c r="R1385"/>
      <c r="S1385"/>
      <c r="T1385"/>
      <c r="U1385"/>
      <c r="V1385"/>
      <c r="W1385"/>
      <c r="X1385"/>
      <c r="Y1385"/>
      <c r="Z1385"/>
      <c r="AA1385" s="144"/>
      <c r="AB1385"/>
      <c r="AC1385"/>
      <c r="AD1385"/>
      <c r="AE1385"/>
      <c r="AF1385" s="143"/>
      <c r="AG1385"/>
      <c r="AH1385"/>
    </row>
    <row r="1386" spans="1:34" s="28" customFormat="1" ht="15">
      <c r="A1386"/>
      <c r="B1386" s="140"/>
      <c r="C1386" s="139"/>
      <c r="D1386" s="139"/>
      <c r="E1386"/>
      <c r="F1386"/>
      <c r="G1386"/>
      <c r="H1386"/>
      <c r="I1386"/>
      <c r="J1386"/>
      <c r="K1386"/>
      <c r="L1386"/>
      <c r="M1386"/>
      <c r="N1386"/>
      <c r="O1386"/>
      <c r="P1386"/>
      <c r="Q1386"/>
      <c r="R1386"/>
      <c r="S1386"/>
      <c r="T1386"/>
      <c r="U1386"/>
      <c r="V1386"/>
      <c r="W1386"/>
      <c r="X1386"/>
      <c r="Y1386"/>
      <c r="Z1386"/>
      <c r="AA1386" s="144"/>
      <c r="AB1386"/>
      <c r="AC1386"/>
      <c r="AD1386"/>
      <c r="AE1386"/>
      <c r="AF1386" s="143"/>
      <c r="AG1386"/>
      <c r="AH1386"/>
    </row>
    <row r="1387" spans="1:34" s="28" customFormat="1" ht="15">
      <c r="A1387"/>
      <c r="B1387" s="140"/>
      <c r="C1387" s="139"/>
      <c r="D1387" s="139"/>
      <c r="E1387"/>
      <c r="F1387"/>
      <c r="G1387"/>
      <c r="H1387"/>
      <c r="I1387"/>
      <c r="J1387"/>
      <c r="K1387"/>
      <c r="L1387"/>
      <c r="M1387"/>
      <c r="N1387"/>
      <c r="O1387"/>
      <c r="P1387"/>
      <c r="Q1387"/>
      <c r="R1387"/>
      <c r="S1387"/>
      <c r="T1387"/>
      <c r="U1387"/>
      <c r="V1387"/>
      <c r="W1387"/>
      <c r="X1387"/>
      <c r="Y1387"/>
      <c r="Z1387"/>
      <c r="AA1387" s="144"/>
      <c r="AB1387"/>
      <c r="AC1387"/>
      <c r="AD1387"/>
      <c r="AE1387"/>
      <c r="AF1387" s="143"/>
      <c r="AG1387"/>
      <c r="AH1387"/>
    </row>
    <row r="1388" spans="1:34" s="28" customFormat="1" ht="15">
      <c r="A1388"/>
      <c r="B1388" s="140"/>
      <c r="C1388" s="139"/>
      <c r="D1388" s="139"/>
      <c r="E1388"/>
      <c r="F1388"/>
      <c r="G1388"/>
      <c r="H1388"/>
      <c r="I1388"/>
      <c r="J1388"/>
      <c r="K1388"/>
      <c r="L1388"/>
      <c r="M1388"/>
      <c r="N1388"/>
      <c r="O1388"/>
      <c r="P1388"/>
      <c r="Q1388"/>
      <c r="R1388"/>
      <c r="S1388"/>
      <c r="T1388"/>
      <c r="U1388"/>
      <c r="V1388"/>
      <c r="W1388"/>
      <c r="X1388"/>
      <c r="Y1388"/>
      <c r="Z1388"/>
      <c r="AA1388" s="144"/>
      <c r="AB1388"/>
      <c r="AC1388"/>
      <c r="AD1388"/>
      <c r="AE1388"/>
      <c r="AF1388" s="143"/>
      <c r="AG1388"/>
      <c r="AH1388"/>
    </row>
    <row r="1389" spans="1:34" s="28" customFormat="1" ht="15">
      <c r="A1389"/>
      <c r="B1389" s="140"/>
      <c r="C1389" s="139"/>
      <c r="D1389" s="139"/>
      <c r="E1389"/>
      <c r="F1389"/>
      <c r="G1389"/>
      <c r="H1389"/>
      <c r="I1389"/>
      <c r="J1389"/>
      <c r="K1389"/>
      <c r="L1389"/>
      <c r="M1389"/>
      <c r="N1389"/>
      <c r="O1389"/>
      <c r="P1389"/>
      <c r="Q1389"/>
      <c r="R1389"/>
      <c r="S1389"/>
      <c r="T1389"/>
      <c r="U1389"/>
      <c r="V1389"/>
      <c r="W1389"/>
      <c r="X1389"/>
      <c r="Y1389"/>
      <c r="Z1389"/>
      <c r="AA1389" s="144"/>
      <c r="AB1389"/>
      <c r="AC1389"/>
      <c r="AD1389"/>
      <c r="AE1389"/>
      <c r="AF1389" s="143"/>
      <c r="AG1389"/>
      <c r="AH1389"/>
    </row>
    <row r="1390" spans="1:34" s="28" customFormat="1" ht="15">
      <c r="A1390"/>
      <c r="B1390" s="140"/>
      <c r="C1390" s="139"/>
      <c r="D1390" s="139"/>
      <c r="E1390"/>
      <c r="F1390"/>
      <c r="G1390"/>
      <c r="H1390"/>
      <c r="I1390"/>
      <c r="J1390"/>
      <c r="K1390"/>
      <c r="L1390"/>
      <c r="M1390"/>
      <c r="N1390"/>
      <c r="O1390"/>
      <c r="P1390"/>
      <c r="Q1390"/>
      <c r="R1390"/>
      <c r="S1390"/>
      <c r="T1390"/>
      <c r="U1390"/>
      <c r="V1390"/>
      <c r="W1390"/>
      <c r="X1390"/>
      <c r="Y1390"/>
      <c r="Z1390"/>
      <c r="AA1390" s="144"/>
      <c r="AB1390"/>
      <c r="AC1390"/>
      <c r="AD1390"/>
      <c r="AE1390"/>
      <c r="AF1390" s="143"/>
      <c r="AG1390"/>
      <c r="AH1390"/>
    </row>
    <row r="1391" spans="1:34" s="28" customFormat="1" ht="15">
      <c r="A1391"/>
      <c r="B1391" s="140"/>
      <c r="C1391" s="139"/>
      <c r="D1391" s="139"/>
      <c r="E1391"/>
      <c r="F1391"/>
      <c r="G1391"/>
      <c r="H1391"/>
      <c r="I1391"/>
      <c r="J1391"/>
      <c r="K1391"/>
      <c r="L1391"/>
      <c r="M1391"/>
      <c r="N1391"/>
      <c r="O1391"/>
      <c r="P1391"/>
      <c r="Q1391"/>
      <c r="R1391"/>
      <c r="S1391"/>
      <c r="T1391"/>
      <c r="U1391"/>
      <c r="V1391"/>
      <c r="W1391"/>
      <c r="X1391"/>
      <c r="Y1391"/>
      <c r="Z1391"/>
      <c r="AA1391" s="144"/>
      <c r="AB1391"/>
      <c r="AC1391"/>
      <c r="AD1391"/>
      <c r="AE1391"/>
      <c r="AF1391" s="143"/>
      <c r="AG1391"/>
      <c r="AH1391"/>
    </row>
    <row r="1392" spans="1:34" s="28" customFormat="1" ht="15">
      <c r="A1392"/>
      <c r="B1392" s="140"/>
      <c r="C1392" s="139"/>
      <c r="D1392" s="139"/>
      <c r="E1392"/>
      <c r="F1392"/>
      <c r="G1392"/>
      <c r="H1392"/>
      <c r="I1392"/>
      <c r="J1392"/>
      <c r="K1392"/>
      <c r="L1392"/>
      <c r="M1392"/>
      <c r="N1392"/>
      <c r="O1392"/>
      <c r="P1392"/>
      <c r="Q1392"/>
      <c r="R1392"/>
      <c r="S1392"/>
      <c r="T1392"/>
      <c r="U1392"/>
      <c r="V1392"/>
      <c r="W1392"/>
      <c r="X1392"/>
      <c r="Y1392"/>
      <c r="Z1392"/>
      <c r="AA1392" s="144"/>
      <c r="AB1392"/>
      <c r="AC1392"/>
      <c r="AD1392"/>
      <c r="AE1392"/>
      <c r="AF1392" s="143"/>
      <c r="AG1392"/>
      <c r="AH1392"/>
    </row>
    <row r="1393" spans="1:34" s="28" customFormat="1" ht="15">
      <c r="A1393"/>
      <c r="B1393" s="140"/>
      <c r="C1393" s="139"/>
      <c r="D1393" s="139"/>
      <c r="E1393"/>
      <c r="F1393"/>
      <c r="G1393"/>
      <c r="H1393"/>
      <c r="I1393"/>
      <c r="J1393"/>
      <c r="K1393"/>
      <c r="L1393"/>
      <c r="M1393"/>
      <c r="N1393"/>
      <c r="O1393"/>
      <c r="P1393"/>
      <c r="Q1393"/>
      <c r="R1393"/>
      <c r="S1393"/>
      <c r="T1393"/>
      <c r="U1393"/>
      <c r="V1393"/>
      <c r="W1393"/>
      <c r="X1393"/>
      <c r="Y1393"/>
      <c r="Z1393"/>
      <c r="AA1393" s="144"/>
      <c r="AB1393"/>
      <c r="AC1393"/>
      <c r="AD1393"/>
      <c r="AE1393"/>
      <c r="AF1393" s="143"/>
      <c r="AG1393"/>
      <c r="AH1393"/>
    </row>
    <row r="1394" spans="1:34" s="28" customFormat="1" ht="15">
      <c r="A1394"/>
      <c r="B1394" s="140"/>
      <c r="C1394" s="139"/>
      <c r="D1394" s="139"/>
      <c r="E1394"/>
      <c r="F1394"/>
      <c r="G1394"/>
      <c r="H1394"/>
      <c r="I1394"/>
      <c r="J1394"/>
      <c r="K1394"/>
      <c r="L1394"/>
      <c r="M1394"/>
      <c r="N1394"/>
      <c r="O1394"/>
      <c r="P1394"/>
      <c r="Q1394"/>
      <c r="R1394"/>
      <c r="S1394"/>
      <c r="T1394"/>
      <c r="U1394"/>
      <c r="V1394"/>
      <c r="W1394"/>
      <c r="X1394"/>
      <c r="Y1394"/>
      <c r="Z1394"/>
      <c r="AA1394" s="144"/>
      <c r="AB1394"/>
      <c r="AC1394"/>
      <c r="AD1394"/>
      <c r="AE1394"/>
      <c r="AF1394" s="143"/>
      <c r="AG1394"/>
      <c r="AH1394"/>
    </row>
    <row r="1395" spans="1:34" s="28" customFormat="1" ht="15">
      <c r="A1395"/>
      <c r="B1395" s="140"/>
      <c r="C1395" s="139"/>
      <c r="D1395" s="139"/>
      <c r="E1395"/>
      <c r="F1395"/>
      <c r="G1395"/>
      <c r="H1395"/>
      <c r="I1395"/>
      <c r="J1395"/>
      <c r="K1395"/>
      <c r="L1395"/>
      <c r="M1395"/>
      <c r="N1395"/>
      <c r="O1395"/>
      <c r="P1395"/>
      <c r="Q1395"/>
      <c r="R1395"/>
      <c r="S1395"/>
      <c r="T1395"/>
      <c r="U1395"/>
      <c r="V1395"/>
      <c r="W1395"/>
      <c r="X1395"/>
      <c r="Y1395"/>
      <c r="Z1395"/>
      <c r="AA1395" s="144"/>
      <c r="AB1395"/>
      <c r="AC1395"/>
      <c r="AD1395"/>
      <c r="AE1395"/>
      <c r="AF1395" s="143"/>
      <c r="AG1395"/>
      <c r="AH1395"/>
    </row>
    <row r="1396" spans="1:34" s="28" customFormat="1" ht="15">
      <c r="A1396"/>
      <c r="B1396" s="140"/>
      <c r="C1396" s="139"/>
      <c r="D1396" s="139"/>
      <c r="E1396"/>
      <c r="F1396"/>
      <c r="G1396"/>
      <c r="H1396"/>
      <c r="I1396"/>
      <c r="J1396"/>
      <c r="K1396"/>
      <c r="L1396"/>
      <c r="M1396"/>
      <c r="N1396"/>
      <c r="O1396"/>
      <c r="P1396"/>
      <c r="Q1396"/>
      <c r="R1396"/>
      <c r="S1396"/>
      <c r="T1396"/>
      <c r="U1396"/>
      <c r="V1396"/>
      <c r="W1396"/>
      <c r="X1396"/>
      <c r="Y1396"/>
      <c r="Z1396"/>
      <c r="AA1396" s="144"/>
      <c r="AB1396"/>
      <c r="AC1396"/>
      <c r="AD1396"/>
      <c r="AE1396"/>
      <c r="AF1396" s="143"/>
      <c r="AG1396"/>
      <c r="AH1396"/>
    </row>
    <row r="1397" spans="1:34" s="28" customFormat="1" ht="15">
      <c r="A1397"/>
      <c r="B1397" s="140"/>
      <c r="C1397" s="139"/>
      <c r="D1397" s="139"/>
      <c r="E1397"/>
      <c r="F1397"/>
      <c r="G1397"/>
      <c r="H1397"/>
      <c r="I1397"/>
      <c r="J1397"/>
      <c r="K1397"/>
      <c r="L1397"/>
      <c r="M1397"/>
      <c r="N1397"/>
      <c r="O1397"/>
      <c r="P1397"/>
      <c r="Q1397"/>
      <c r="R1397"/>
      <c r="S1397"/>
      <c r="T1397"/>
      <c r="U1397"/>
      <c r="V1397"/>
      <c r="W1397"/>
      <c r="X1397"/>
      <c r="Y1397"/>
      <c r="Z1397"/>
      <c r="AA1397" s="144"/>
      <c r="AB1397"/>
      <c r="AC1397"/>
      <c r="AD1397"/>
      <c r="AE1397"/>
      <c r="AF1397" s="143"/>
      <c r="AG1397"/>
      <c r="AH1397"/>
    </row>
    <row r="1398" spans="1:34" s="28" customFormat="1" ht="15">
      <c r="A1398"/>
      <c r="B1398" s="140"/>
      <c r="C1398" s="139"/>
      <c r="D1398" s="139"/>
      <c r="E1398"/>
      <c r="F1398"/>
      <c r="G1398"/>
      <c r="H1398"/>
      <c r="I1398"/>
      <c r="J1398"/>
      <c r="K1398"/>
      <c r="L1398"/>
      <c r="M1398"/>
      <c r="N1398"/>
      <c r="O1398"/>
      <c r="P1398"/>
      <c r="Q1398"/>
      <c r="R1398"/>
      <c r="S1398"/>
      <c r="T1398"/>
      <c r="U1398"/>
      <c r="V1398"/>
      <c r="W1398"/>
      <c r="X1398"/>
      <c r="Y1398"/>
      <c r="Z1398"/>
      <c r="AA1398" s="144"/>
      <c r="AB1398"/>
      <c r="AC1398"/>
      <c r="AD1398"/>
      <c r="AE1398"/>
      <c r="AF1398" s="143"/>
      <c r="AG1398"/>
      <c r="AH1398"/>
    </row>
    <row r="1399" spans="1:34" s="28" customFormat="1" ht="15">
      <c r="A1399"/>
      <c r="B1399" s="140"/>
      <c r="C1399" s="139"/>
      <c r="D1399" s="139"/>
      <c r="E1399"/>
      <c r="F1399"/>
      <c r="G1399"/>
      <c r="H1399"/>
      <c r="I1399"/>
      <c r="J1399"/>
      <c r="K1399"/>
      <c r="L1399"/>
      <c r="M1399"/>
      <c r="N1399"/>
      <c r="O1399"/>
      <c r="P1399"/>
      <c r="Q1399"/>
      <c r="R1399"/>
      <c r="S1399"/>
      <c r="T1399"/>
      <c r="U1399"/>
      <c r="V1399"/>
      <c r="W1399"/>
      <c r="X1399"/>
      <c r="Y1399"/>
      <c r="Z1399"/>
      <c r="AA1399" s="144"/>
      <c r="AB1399"/>
      <c r="AC1399"/>
      <c r="AD1399"/>
      <c r="AE1399"/>
      <c r="AF1399" s="143"/>
      <c r="AG1399"/>
      <c r="AH1399"/>
    </row>
    <row r="1400" spans="1:34" s="28" customFormat="1" ht="15">
      <c r="A1400"/>
      <c r="B1400" s="140"/>
      <c r="C1400" s="139"/>
      <c r="D1400" s="139"/>
      <c r="E1400"/>
      <c r="F1400"/>
      <c r="G1400"/>
      <c r="H1400"/>
      <c r="I1400"/>
      <c r="J1400"/>
      <c r="K1400"/>
      <c r="L1400"/>
      <c r="M1400"/>
      <c r="N1400"/>
      <c r="O1400"/>
      <c r="P1400"/>
      <c r="Q1400"/>
      <c r="R1400"/>
      <c r="S1400"/>
      <c r="T1400"/>
      <c r="U1400"/>
      <c r="V1400"/>
      <c r="W1400"/>
      <c r="X1400"/>
      <c r="Y1400"/>
      <c r="Z1400"/>
      <c r="AA1400" s="144"/>
      <c r="AB1400"/>
      <c r="AC1400"/>
      <c r="AD1400"/>
      <c r="AE1400"/>
      <c r="AF1400" s="143"/>
      <c r="AG1400"/>
      <c r="AH1400"/>
    </row>
    <row r="1401" spans="1:34" s="28" customFormat="1" ht="15">
      <c r="A1401"/>
      <c r="B1401" s="140"/>
      <c r="C1401" s="139"/>
      <c r="D1401" s="139"/>
      <c r="E1401"/>
      <c r="F1401"/>
      <c r="G1401"/>
      <c r="H1401"/>
      <c r="I1401"/>
      <c r="J1401"/>
      <c r="K1401"/>
      <c r="L1401"/>
      <c r="M1401"/>
      <c r="N1401"/>
      <c r="O1401"/>
      <c r="P1401"/>
      <c r="Q1401"/>
      <c r="R1401"/>
      <c r="S1401"/>
      <c r="T1401"/>
      <c r="U1401"/>
      <c r="V1401"/>
      <c r="W1401"/>
      <c r="X1401"/>
      <c r="Y1401"/>
      <c r="Z1401"/>
      <c r="AA1401" s="144"/>
      <c r="AB1401"/>
      <c r="AC1401"/>
      <c r="AD1401"/>
      <c r="AE1401"/>
      <c r="AF1401" s="143"/>
      <c r="AG1401"/>
      <c r="AH1401"/>
    </row>
    <row r="1402" spans="1:34" s="28" customFormat="1" ht="15">
      <c r="A1402"/>
      <c r="B1402" s="140"/>
      <c r="C1402" s="139"/>
      <c r="D1402" s="139"/>
      <c r="E1402"/>
      <c r="F1402"/>
      <c r="G1402"/>
      <c r="H1402"/>
      <c r="I1402"/>
      <c r="J1402"/>
      <c r="K1402"/>
      <c r="L1402"/>
      <c r="M1402"/>
      <c r="N1402"/>
      <c r="O1402"/>
      <c r="P1402"/>
      <c r="Q1402"/>
      <c r="R1402"/>
      <c r="S1402"/>
      <c r="T1402"/>
      <c r="U1402"/>
      <c r="V1402"/>
      <c r="W1402"/>
      <c r="X1402"/>
      <c r="Y1402"/>
      <c r="Z1402"/>
      <c r="AA1402" s="144"/>
      <c r="AB1402"/>
      <c r="AC1402"/>
      <c r="AD1402"/>
      <c r="AE1402"/>
      <c r="AF1402" s="143"/>
      <c r="AG1402"/>
      <c r="AH1402"/>
    </row>
    <row r="1403" spans="1:34" s="28" customFormat="1" ht="15">
      <c r="A1403"/>
      <c r="B1403" s="140"/>
      <c r="C1403" s="139"/>
      <c r="D1403" s="139"/>
      <c r="E1403"/>
      <c r="F1403"/>
      <c r="G1403"/>
      <c r="H1403"/>
      <c r="I1403"/>
      <c r="J1403"/>
      <c r="K1403"/>
      <c r="L1403"/>
      <c r="M1403"/>
      <c r="N1403"/>
      <c r="O1403"/>
      <c r="P1403"/>
      <c r="Q1403"/>
      <c r="R1403"/>
      <c r="S1403"/>
      <c r="T1403"/>
      <c r="U1403"/>
      <c r="V1403"/>
      <c r="W1403"/>
      <c r="X1403"/>
      <c r="Y1403"/>
      <c r="Z1403"/>
      <c r="AA1403" s="144"/>
      <c r="AB1403"/>
      <c r="AC1403"/>
      <c r="AD1403"/>
      <c r="AE1403"/>
      <c r="AF1403" s="143"/>
      <c r="AG1403"/>
      <c r="AH1403"/>
    </row>
    <row r="1404" spans="1:34" s="28" customFormat="1" ht="15">
      <c r="A1404"/>
      <c r="B1404" s="140"/>
      <c r="C1404" s="139"/>
      <c r="D1404" s="139"/>
      <c r="E1404"/>
      <c r="F1404"/>
      <c r="G1404"/>
      <c r="H1404"/>
      <c r="I1404"/>
      <c r="J1404"/>
      <c r="K1404"/>
      <c r="L1404"/>
      <c r="M1404"/>
      <c r="N1404"/>
      <c r="O1404"/>
      <c r="P1404"/>
      <c r="Q1404"/>
      <c r="R1404"/>
      <c r="S1404"/>
      <c r="T1404"/>
      <c r="U1404"/>
      <c r="V1404"/>
      <c r="W1404"/>
      <c r="X1404"/>
      <c r="Y1404"/>
      <c r="Z1404"/>
      <c r="AA1404" s="144"/>
      <c r="AB1404"/>
      <c r="AC1404"/>
      <c r="AD1404"/>
      <c r="AE1404"/>
      <c r="AF1404" s="143"/>
      <c r="AG1404"/>
      <c r="AH1404"/>
    </row>
    <row r="1405" spans="1:34" s="28" customFormat="1" ht="15">
      <c r="A1405"/>
      <c r="B1405" s="140"/>
      <c r="C1405" s="139"/>
      <c r="D1405" s="139"/>
      <c r="E1405"/>
      <c r="F1405"/>
      <c r="G1405"/>
      <c r="H1405"/>
      <c r="I1405"/>
      <c r="J1405"/>
      <c r="K1405"/>
      <c r="L1405"/>
      <c r="M1405"/>
      <c r="N1405"/>
      <c r="O1405"/>
      <c r="P1405"/>
      <c r="Q1405"/>
      <c r="R1405"/>
      <c r="S1405"/>
      <c r="T1405"/>
      <c r="U1405"/>
      <c r="V1405"/>
      <c r="W1405"/>
      <c r="X1405"/>
      <c r="Y1405"/>
      <c r="Z1405"/>
      <c r="AA1405" s="144"/>
      <c r="AB1405"/>
      <c r="AC1405"/>
      <c r="AD1405"/>
      <c r="AE1405"/>
      <c r="AF1405" s="143"/>
      <c r="AG1405"/>
      <c r="AH1405"/>
    </row>
    <row r="1406" spans="1:34" s="28" customFormat="1" ht="15">
      <c r="A1406"/>
      <c r="B1406" s="140"/>
      <c r="C1406" s="139"/>
      <c r="D1406" s="139"/>
      <c r="E1406"/>
      <c r="F1406"/>
      <c r="G1406"/>
      <c r="H1406"/>
      <c r="I1406"/>
      <c r="J1406"/>
      <c r="K1406"/>
      <c r="L1406"/>
      <c r="M1406"/>
      <c r="N1406"/>
      <c r="O1406"/>
      <c r="P1406"/>
      <c r="Q1406"/>
      <c r="R1406"/>
      <c r="S1406"/>
      <c r="T1406"/>
      <c r="U1406"/>
      <c r="V1406"/>
      <c r="W1406"/>
      <c r="X1406"/>
      <c r="Y1406"/>
      <c r="Z1406"/>
      <c r="AA1406" s="144"/>
      <c r="AB1406"/>
      <c r="AC1406"/>
      <c r="AD1406"/>
      <c r="AE1406"/>
      <c r="AF1406" s="143"/>
      <c r="AG1406"/>
      <c r="AH1406"/>
    </row>
    <row r="1407" spans="1:34" s="28" customFormat="1" ht="15">
      <c r="A1407"/>
      <c r="B1407" s="140"/>
      <c r="C1407" s="139"/>
      <c r="D1407" s="139"/>
      <c r="E1407"/>
      <c r="F1407"/>
      <c r="G1407"/>
      <c r="H1407"/>
      <c r="I1407"/>
      <c r="J1407"/>
      <c r="K1407"/>
      <c r="L1407"/>
      <c r="M1407"/>
      <c r="N1407"/>
      <c r="O1407"/>
      <c r="P1407"/>
      <c r="Q1407"/>
      <c r="R1407"/>
      <c r="S1407"/>
      <c r="T1407"/>
      <c r="U1407"/>
      <c r="V1407"/>
      <c r="W1407"/>
      <c r="X1407"/>
      <c r="Y1407"/>
      <c r="Z1407"/>
      <c r="AA1407" s="144"/>
      <c r="AB1407"/>
      <c r="AC1407"/>
      <c r="AD1407"/>
      <c r="AE1407"/>
      <c r="AF1407" s="143"/>
      <c r="AG1407"/>
      <c r="AH1407"/>
    </row>
    <row r="1408" spans="1:34" s="28" customFormat="1" ht="15">
      <c r="A1408"/>
      <c r="B1408" s="140"/>
      <c r="C1408" s="139"/>
      <c r="D1408" s="139"/>
      <c r="E1408"/>
      <c r="F1408"/>
      <c r="G1408"/>
      <c r="H1408"/>
      <c r="I1408"/>
      <c r="J1408"/>
      <c r="K1408"/>
      <c r="L1408"/>
      <c r="M1408"/>
      <c r="N1408"/>
      <c r="O1408"/>
      <c r="P1408"/>
      <c r="Q1408"/>
      <c r="R1408"/>
      <c r="S1408"/>
      <c r="T1408"/>
      <c r="U1408"/>
      <c r="V1408"/>
      <c r="W1408"/>
      <c r="X1408"/>
      <c r="Y1408"/>
      <c r="Z1408"/>
      <c r="AA1408" s="144"/>
      <c r="AB1408"/>
      <c r="AC1408"/>
      <c r="AD1408"/>
      <c r="AE1408"/>
      <c r="AF1408" s="143"/>
      <c r="AG1408"/>
      <c r="AH1408"/>
    </row>
    <row r="1409" spans="1:34" s="28" customFormat="1" ht="15">
      <c r="A1409"/>
      <c r="B1409" s="140"/>
      <c r="C1409" s="139"/>
      <c r="D1409" s="139"/>
      <c r="E1409"/>
      <c r="F1409"/>
      <c r="G1409"/>
      <c r="H1409"/>
      <c r="I1409"/>
      <c r="J1409"/>
      <c r="K1409"/>
      <c r="L1409"/>
      <c r="M1409"/>
      <c r="N1409"/>
      <c r="O1409"/>
      <c r="P1409"/>
      <c r="Q1409"/>
      <c r="R1409"/>
      <c r="S1409"/>
      <c r="T1409"/>
      <c r="U1409"/>
      <c r="V1409"/>
      <c r="W1409"/>
      <c r="X1409"/>
      <c r="Y1409"/>
      <c r="Z1409"/>
      <c r="AA1409" s="144"/>
      <c r="AB1409"/>
      <c r="AC1409"/>
      <c r="AD1409"/>
      <c r="AE1409"/>
      <c r="AF1409" s="143"/>
      <c r="AG1409"/>
      <c r="AH1409"/>
    </row>
    <row r="1410" spans="1:34" s="28" customFormat="1" ht="15">
      <c r="A1410"/>
      <c r="B1410" s="140"/>
      <c r="C1410" s="139"/>
      <c r="D1410" s="139"/>
      <c r="E1410"/>
      <c r="F1410"/>
      <c r="G1410"/>
      <c r="H1410"/>
      <c r="I1410"/>
      <c r="J1410"/>
      <c r="K1410"/>
      <c r="L1410"/>
      <c r="M1410"/>
      <c r="N1410"/>
      <c r="O1410"/>
      <c r="P1410"/>
      <c r="Q1410"/>
      <c r="R1410"/>
      <c r="S1410"/>
      <c r="T1410"/>
      <c r="U1410"/>
      <c r="V1410"/>
      <c r="W1410"/>
      <c r="X1410"/>
      <c r="Y1410"/>
      <c r="Z1410"/>
      <c r="AA1410" s="144"/>
      <c r="AB1410"/>
      <c r="AC1410"/>
      <c r="AD1410"/>
      <c r="AE1410"/>
      <c r="AF1410" s="143"/>
      <c r="AG1410"/>
      <c r="AH1410"/>
    </row>
    <row r="1411" spans="1:34" s="28" customFormat="1" ht="15">
      <c r="A1411"/>
      <c r="B1411" s="140"/>
      <c r="C1411" s="139"/>
      <c r="D1411" s="139"/>
      <c r="E1411"/>
      <c r="F1411"/>
      <c r="G1411"/>
      <c r="H1411"/>
      <c r="I1411"/>
      <c r="J1411"/>
      <c r="K1411"/>
      <c r="L1411"/>
      <c r="M1411"/>
      <c r="N1411"/>
      <c r="O1411"/>
      <c r="P1411"/>
      <c r="Q1411"/>
      <c r="R1411"/>
      <c r="S1411"/>
      <c r="T1411"/>
      <c r="U1411"/>
      <c r="V1411"/>
      <c r="W1411"/>
      <c r="X1411"/>
      <c r="Y1411"/>
      <c r="Z1411"/>
      <c r="AA1411" s="144"/>
      <c r="AB1411"/>
      <c r="AC1411"/>
      <c r="AD1411"/>
      <c r="AE1411"/>
      <c r="AF1411" s="143"/>
      <c r="AG1411"/>
      <c r="AH1411"/>
    </row>
    <row r="1412" spans="1:34" s="28" customFormat="1" ht="15">
      <c r="A1412"/>
      <c r="B1412" s="140"/>
      <c r="C1412" s="139"/>
      <c r="D1412" s="139"/>
      <c r="E1412"/>
      <c r="F1412"/>
      <c r="G1412"/>
      <c r="H1412"/>
      <c r="I1412"/>
      <c r="J1412"/>
      <c r="K1412"/>
      <c r="L1412"/>
      <c r="M1412"/>
      <c r="N1412"/>
      <c r="O1412"/>
      <c r="P1412"/>
      <c r="Q1412"/>
      <c r="R1412"/>
      <c r="S1412"/>
      <c r="T1412"/>
      <c r="U1412"/>
      <c r="V1412"/>
      <c r="W1412"/>
      <c r="X1412"/>
      <c r="Y1412"/>
      <c r="Z1412"/>
      <c r="AA1412" s="144"/>
      <c r="AB1412"/>
      <c r="AC1412"/>
      <c r="AD1412"/>
      <c r="AE1412"/>
      <c r="AF1412" s="143"/>
      <c r="AG1412"/>
      <c r="AH1412"/>
    </row>
    <row r="1413" spans="1:34" s="28" customFormat="1" ht="15">
      <c r="A1413"/>
      <c r="B1413" s="140"/>
      <c r="C1413" s="139"/>
      <c r="D1413" s="139"/>
      <c r="E1413"/>
      <c r="F1413"/>
      <c r="G1413"/>
      <c r="H1413"/>
      <c r="I1413"/>
      <c r="J1413"/>
      <c r="K1413"/>
      <c r="L1413"/>
      <c r="M1413"/>
      <c r="N1413"/>
      <c r="O1413"/>
      <c r="P1413"/>
      <c r="Q1413"/>
      <c r="R1413"/>
      <c r="S1413"/>
      <c r="T1413"/>
      <c r="U1413"/>
      <c r="V1413"/>
      <c r="W1413"/>
      <c r="X1413"/>
      <c r="Y1413"/>
      <c r="Z1413"/>
      <c r="AA1413" s="144"/>
      <c r="AB1413"/>
      <c r="AC1413"/>
      <c r="AD1413"/>
      <c r="AE1413"/>
      <c r="AF1413" s="143"/>
      <c r="AG1413"/>
      <c r="AH1413"/>
    </row>
    <row r="1414" spans="1:34" s="28" customFormat="1" ht="15">
      <c r="A1414"/>
      <c r="B1414" s="140"/>
      <c r="C1414" s="139"/>
      <c r="D1414" s="139"/>
      <c r="E1414"/>
      <c r="F1414"/>
      <c r="G1414"/>
      <c r="H1414"/>
      <c r="I1414"/>
      <c r="J1414"/>
      <c r="K1414"/>
      <c r="L1414"/>
      <c r="M1414"/>
      <c r="N1414"/>
      <c r="O1414"/>
      <c r="P1414"/>
      <c r="Q1414"/>
      <c r="R1414"/>
      <c r="S1414"/>
      <c r="T1414"/>
      <c r="U1414"/>
      <c r="V1414"/>
      <c r="W1414"/>
      <c r="X1414"/>
      <c r="Y1414"/>
      <c r="Z1414"/>
      <c r="AA1414" s="144"/>
      <c r="AB1414"/>
      <c r="AC1414"/>
      <c r="AD1414"/>
      <c r="AE1414"/>
      <c r="AF1414" s="143"/>
      <c r="AG1414"/>
      <c r="AH1414"/>
    </row>
    <row r="1415" spans="1:34" s="28" customFormat="1" ht="15">
      <c r="A1415"/>
      <c r="B1415" s="140"/>
      <c r="C1415" s="139"/>
      <c r="D1415" s="139"/>
      <c r="E1415"/>
      <c r="F1415"/>
      <c r="G1415"/>
      <c r="H1415"/>
      <c r="I1415"/>
      <c r="J1415"/>
      <c r="K1415"/>
      <c r="L1415"/>
      <c r="M1415"/>
      <c r="N1415"/>
      <c r="O1415"/>
      <c r="P1415"/>
      <c r="Q1415"/>
      <c r="R1415"/>
      <c r="S1415"/>
      <c r="T1415"/>
      <c r="U1415"/>
      <c r="V1415"/>
      <c r="W1415"/>
      <c r="X1415"/>
      <c r="Y1415"/>
      <c r="Z1415"/>
      <c r="AA1415" s="144"/>
      <c r="AB1415"/>
      <c r="AC1415"/>
      <c r="AD1415"/>
      <c r="AE1415"/>
      <c r="AF1415" s="143"/>
      <c r="AG1415"/>
      <c r="AH1415"/>
    </row>
    <row r="1416" spans="1:34" s="28" customFormat="1" ht="15">
      <c r="A1416"/>
      <c r="B1416" s="140"/>
      <c r="C1416" s="139"/>
      <c r="D1416" s="139"/>
      <c r="E1416"/>
      <c r="F1416"/>
      <c r="G1416"/>
      <c r="H1416"/>
      <c r="I1416"/>
      <c r="J1416"/>
      <c r="K1416"/>
      <c r="L1416"/>
      <c r="M1416"/>
      <c r="N1416"/>
      <c r="O1416"/>
      <c r="P1416"/>
      <c r="Q1416"/>
      <c r="R1416"/>
      <c r="S1416"/>
      <c r="T1416"/>
      <c r="U1416"/>
      <c r="V1416"/>
      <c r="W1416"/>
      <c r="X1416"/>
      <c r="Y1416"/>
      <c r="Z1416"/>
      <c r="AA1416" s="144"/>
      <c r="AB1416"/>
      <c r="AC1416"/>
      <c r="AD1416"/>
      <c r="AE1416"/>
      <c r="AF1416" s="143"/>
      <c r="AG1416"/>
      <c r="AH1416"/>
    </row>
    <row r="1417" spans="1:34" s="28" customFormat="1" ht="15">
      <c r="A1417"/>
      <c r="B1417" s="140"/>
      <c r="C1417" s="139"/>
      <c r="D1417" s="139"/>
      <c r="E1417"/>
      <c r="F1417"/>
      <c r="G1417"/>
      <c r="H1417"/>
      <c r="I1417"/>
      <c r="J1417"/>
      <c r="K1417"/>
      <c r="L1417"/>
      <c r="M1417"/>
      <c r="N1417"/>
      <c r="O1417"/>
      <c r="P1417"/>
      <c r="Q1417"/>
      <c r="R1417"/>
      <c r="S1417"/>
      <c r="T1417"/>
      <c r="U1417"/>
      <c r="V1417"/>
      <c r="W1417"/>
      <c r="X1417"/>
      <c r="Y1417"/>
      <c r="Z1417"/>
      <c r="AA1417" s="144"/>
      <c r="AB1417"/>
      <c r="AC1417"/>
      <c r="AD1417"/>
      <c r="AE1417"/>
      <c r="AF1417" s="143"/>
      <c r="AG1417"/>
      <c r="AH1417"/>
    </row>
    <row r="1418" spans="1:34" s="28" customFormat="1" ht="15">
      <c r="A1418"/>
      <c r="B1418" s="140"/>
      <c r="C1418" s="139"/>
      <c r="D1418" s="139"/>
      <c r="E1418"/>
      <c r="F1418"/>
      <c r="G1418"/>
      <c r="H1418"/>
      <c r="I1418"/>
      <c r="J1418"/>
      <c r="K1418"/>
      <c r="L1418"/>
      <c r="M1418"/>
      <c r="N1418"/>
      <c r="O1418"/>
      <c r="P1418"/>
      <c r="Q1418"/>
      <c r="R1418"/>
      <c r="S1418"/>
      <c r="T1418"/>
      <c r="U1418"/>
      <c r="V1418"/>
      <c r="W1418"/>
      <c r="X1418"/>
      <c r="Y1418"/>
      <c r="Z1418"/>
      <c r="AA1418" s="144"/>
      <c r="AB1418"/>
      <c r="AC1418"/>
      <c r="AD1418"/>
      <c r="AE1418"/>
      <c r="AF1418" s="143"/>
      <c r="AG1418"/>
      <c r="AH1418"/>
    </row>
    <row r="1419" spans="1:34" s="28" customFormat="1" ht="15">
      <c r="A1419"/>
      <c r="B1419" s="140"/>
      <c r="C1419" s="139"/>
      <c r="D1419" s="139"/>
      <c r="E1419"/>
      <c r="F1419"/>
      <c r="G1419"/>
      <c r="H1419"/>
      <c r="I1419"/>
      <c r="J1419"/>
      <c r="K1419"/>
      <c r="L1419"/>
      <c r="M1419"/>
      <c r="N1419"/>
      <c r="O1419"/>
      <c r="P1419"/>
      <c r="Q1419"/>
      <c r="R1419"/>
      <c r="S1419"/>
      <c r="T1419"/>
      <c r="U1419"/>
      <c r="V1419"/>
      <c r="W1419"/>
      <c r="X1419"/>
      <c r="Y1419"/>
      <c r="Z1419"/>
      <c r="AA1419" s="144"/>
      <c r="AB1419"/>
      <c r="AC1419"/>
      <c r="AD1419"/>
      <c r="AE1419"/>
      <c r="AF1419" s="143"/>
      <c r="AG1419"/>
      <c r="AH1419"/>
    </row>
    <row r="1420" spans="1:34" s="28" customFormat="1" ht="15">
      <c r="A1420"/>
      <c r="B1420" s="140"/>
      <c r="C1420" s="139"/>
      <c r="D1420" s="139"/>
      <c r="E1420"/>
      <c r="F1420"/>
      <c r="G1420"/>
      <c r="H1420"/>
      <c r="I1420"/>
      <c r="J1420"/>
      <c r="K1420"/>
      <c r="L1420"/>
      <c r="M1420"/>
      <c r="N1420"/>
      <c r="O1420"/>
      <c r="P1420"/>
      <c r="Q1420"/>
      <c r="R1420"/>
      <c r="S1420"/>
      <c r="T1420"/>
      <c r="U1420"/>
      <c r="V1420"/>
      <c r="W1420"/>
      <c r="X1420"/>
      <c r="Y1420"/>
      <c r="Z1420"/>
      <c r="AA1420" s="144"/>
      <c r="AB1420"/>
      <c r="AC1420"/>
      <c r="AD1420"/>
      <c r="AE1420"/>
      <c r="AF1420" s="143"/>
      <c r="AG1420"/>
      <c r="AH1420"/>
    </row>
    <row r="1421" spans="1:34" s="28" customFormat="1" ht="15">
      <c r="A1421"/>
      <c r="B1421" s="140"/>
      <c r="C1421" s="139"/>
      <c r="D1421" s="139"/>
      <c r="E1421"/>
      <c r="F1421"/>
      <c r="G1421"/>
      <c r="H1421"/>
      <c r="I1421"/>
      <c r="J1421"/>
      <c r="K1421"/>
      <c r="L1421"/>
      <c r="M1421"/>
      <c r="N1421"/>
      <c r="O1421"/>
      <c r="P1421"/>
      <c r="Q1421"/>
      <c r="R1421"/>
      <c r="S1421"/>
      <c r="T1421"/>
      <c r="U1421"/>
      <c r="V1421"/>
      <c r="W1421"/>
      <c r="X1421"/>
      <c r="Y1421"/>
      <c r="Z1421"/>
      <c r="AA1421" s="144"/>
      <c r="AB1421"/>
      <c r="AC1421"/>
      <c r="AD1421"/>
      <c r="AE1421"/>
      <c r="AF1421" s="143"/>
      <c r="AG1421"/>
      <c r="AH1421"/>
    </row>
    <row r="1422" spans="1:34" s="28" customFormat="1" ht="15">
      <c r="A1422"/>
      <c r="B1422" s="140"/>
      <c r="C1422" s="139"/>
      <c r="D1422" s="139"/>
      <c r="E1422"/>
      <c r="F1422"/>
      <c r="G1422"/>
      <c r="H1422"/>
      <c r="I1422"/>
      <c r="J1422"/>
      <c r="K1422"/>
      <c r="L1422"/>
      <c r="M1422"/>
      <c r="N1422"/>
      <c r="O1422"/>
      <c r="P1422"/>
      <c r="Q1422"/>
      <c r="R1422"/>
      <c r="S1422"/>
      <c r="T1422"/>
      <c r="U1422"/>
      <c r="V1422"/>
      <c r="W1422"/>
      <c r="X1422"/>
      <c r="Y1422"/>
      <c r="Z1422"/>
      <c r="AA1422" s="144"/>
      <c r="AB1422"/>
      <c r="AC1422"/>
      <c r="AD1422"/>
      <c r="AE1422"/>
      <c r="AF1422" s="143"/>
      <c r="AG1422"/>
      <c r="AH1422"/>
    </row>
    <row r="1423" spans="1:34" s="28" customFormat="1" ht="15">
      <c r="A1423"/>
      <c r="B1423" s="140"/>
      <c r="C1423" s="139"/>
      <c r="D1423" s="139"/>
      <c r="E1423"/>
      <c r="F1423"/>
      <c r="G1423"/>
      <c r="H1423"/>
      <c r="I1423"/>
      <c r="J1423"/>
      <c r="K1423"/>
      <c r="L1423"/>
      <c r="M1423"/>
      <c r="N1423"/>
      <c r="O1423"/>
      <c r="P1423"/>
      <c r="Q1423"/>
      <c r="R1423"/>
      <c r="S1423"/>
      <c r="T1423"/>
      <c r="U1423"/>
      <c r="V1423"/>
      <c r="W1423"/>
      <c r="X1423"/>
      <c r="Y1423"/>
      <c r="Z1423"/>
      <c r="AA1423" s="144"/>
      <c r="AB1423"/>
      <c r="AC1423"/>
      <c r="AD1423"/>
      <c r="AE1423"/>
      <c r="AF1423" s="143"/>
      <c r="AG1423"/>
      <c r="AH1423"/>
    </row>
    <row r="1424" spans="1:34" s="28" customFormat="1" ht="15">
      <c r="A1424"/>
      <c r="B1424" s="140"/>
      <c r="C1424" s="139"/>
      <c r="D1424" s="139"/>
      <c r="E1424"/>
      <c r="F1424"/>
      <c r="G1424"/>
      <c r="H1424"/>
      <c r="I1424"/>
      <c r="J1424"/>
      <c r="K1424"/>
      <c r="L1424"/>
      <c r="M1424"/>
      <c r="N1424"/>
      <c r="O1424"/>
      <c r="P1424"/>
      <c r="Q1424"/>
      <c r="R1424"/>
      <c r="S1424"/>
      <c r="T1424"/>
      <c r="U1424"/>
      <c r="V1424"/>
      <c r="W1424"/>
      <c r="X1424"/>
      <c r="Y1424"/>
      <c r="Z1424"/>
      <c r="AA1424" s="144"/>
      <c r="AB1424"/>
      <c r="AC1424"/>
      <c r="AD1424"/>
      <c r="AE1424"/>
      <c r="AF1424" s="143"/>
      <c r="AG1424"/>
      <c r="AH1424"/>
    </row>
    <row r="1425" spans="1:34" s="28" customFormat="1" ht="15">
      <c r="A1425"/>
      <c r="B1425" s="140"/>
      <c r="C1425" s="139"/>
      <c r="D1425" s="139"/>
      <c r="E1425"/>
      <c r="F1425"/>
      <c r="G1425"/>
      <c r="H1425"/>
      <c r="I1425"/>
      <c r="J1425"/>
      <c r="K1425"/>
      <c r="L1425"/>
      <c r="M1425"/>
      <c r="N1425"/>
      <c r="O1425"/>
      <c r="P1425"/>
      <c r="Q1425"/>
      <c r="R1425"/>
      <c r="S1425"/>
      <c r="T1425"/>
      <c r="U1425"/>
      <c r="V1425"/>
      <c r="W1425"/>
      <c r="X1425"/>
      <c r="Y1425"/>
      <c r="Z1425"/>
      <c r="AA1425" s="144"/>
      <c r="AB1425"/>
      <c r="AC1425"/>
      <c r="AD1425"/>
      <c r="AE1425"/>
      <c r="AF1425" s="143"/>
      <c r="AG1425"/>
      <c r="AH1425"/>
    </row>
    <row r="1426" spans="1:34" s="28" customFormat="1" ht="15">
      <c r="A1426"/>
      <c r="B1426" s="140"/>
      <c r="C1426" s="139"/>
      <c r="D1426" s="139"/>
      <c r="E1426"/>
      <c r="F1426"/>
      <c r="G1426"/>
      <c r="H1426"/>
      <c r="I1426"/>
      <c r="J1426"/>
      <c r="K1426"/>
      <c r="L1426"/>
      <c r="M1426"/>
      <c r="N1426"/>
      <c r="O1426"/>
      <c r="P1426"/>
      <c r="Q1426"/>
      <c r="R1426"/>
      <c r="S1426"/>
      <c r="T1426"/>
      <c r="U1426"/>
      <c r="V1426"/>
      <c r="W1426"/>
      <c r="X1426"/>
      <c r="Y1426"/>
      <c r="Z1426"/>
      <c r="AA1426" s="144"/>
      <c r="AB1426"/>
      <c r="AC1426"/>
      <c r="AD1426"/>
      <c r="AE1426"/>
      <c r="AF1426" s="143"/>
      <c r="AG1426"/>
      <c r="AH1426"/>
    </row>
    <row r="1427" spans="1:34" s="28" customFormat="1" ht="15">
      <c r="A1427"/>
      <c r="B1427" s="140"/>
      <c r="C1427" s="139"/>
      <c r="D1427" s="139"/>
      <c r="E1427"/>
      <c r="F1427"/>
      <c r="G1427"/>
      <c r="H1427"/>
      <c r="I1427"/>
      <c r="J1427"/>
      <c r="K1427"/>
      <c r="L1427"/>
      <c r="M1427"/>
      <c r="N1427"/>
      <c r="O1427"/>
      <c r="P1427"/>
      <c r="Q1427"/>
      <c r="R1427"/>
      <c r="S1427"/>
      <c r="T1427"/>
      <c r="U1427"/>
      <c r="V1427"/>
      <c r="W1427"/>
      <c r="X1427"/>
      <c r="Y1427"/>
      <c r="Z1427"/>
      <c r="AA1427" s="144"/>
      <c r="AB1427"/>
      <c r="AC1427"/>
      <c r="AD1427"/>
      <c r="AE1427"/>
      <c r="AF1427" s="143"/>
      <c r="AG1427"/>
      <c r="AH1427"/>
    </row>
    <row r="1428" spans="1:34" s="28" customFormat="1" ht="15">
      <c r="A1428"/>
      <c r="B1428" s="140"/>
      <c r="C1428" s="139"/>
      <c r="D1428" s="139"/>
      <c r="E1428"/>
      <c r="F1428"/>
      <c r="G1428"/>
      <c r="H1428"/>
      <c r="I1428"/>
      <c r="J1428"/>
      <c r="K1428"/>
      <c r="L1428"/>
      <c r="M1428"/>
      <c r="N1428"/>
      <c r="O1428"/>
      <c r="P1428"/>
      <c r="Q1428"/>
      <c r="R1428"/>
      <c r="S1428"/>
      <c r="T1428"/>
      <c r="U1428"/>
      <c r="V1428"/>
      <c r="W1428"/>
      <c r="X1428"/>
      <c r="Y1428"/>
      <c r="Z1428"/>
      <c r="AA1428" s="144"/>
      <c r="AB1428"/>
      <c r="AC1428"/>
      <c r="AD1428"/>
      <c r="AE1428"/>
      <c r="AF1428" s="143"/>
      <c r="AG1428"/>
      <c r="AH1428"/>
    </row>
    <row r="1429" spans="1:34" s="28" customFormat="1" ht="15">
      <c r="A1429"/>
      <c r="B1429" s="140"/>
      <c r="C1429" s="139"/>
      <c r="D1429" s="139"/>
      <c r="E1429"/>
      <c r="F1429"/>
      <c r="G1429"/>
      <c r="H1429"/>
      <c r="I1429"/>
      <c r="J1429"/>
      <c r="K1429"/>
      <c r="L1429"/>
      <c r="M1429"/>
      <c r="N1429"/>
      <c r="O1429"/>
      <c r="P1429"/>
      <c r="Q1429"/>
      <c r="R1429"/>
      <c r="S1429"/>
      <c r="T1429"/>
      <c r="U1429"/>
      <c r="V1429"/>
      <c r="W1429"/>
      <c r="X1429"/>
      <c r="Y1429"/>
      <c r="Z1429"/>
      <c r="AA1429" s="144"/>
      <c r="AB1429"/>
      <c r="AC1429"/>
      <c r="AD1429"/>
      <c r="AE1429"/>
      <c r="AF1429" s="143"/>
      <c r="AG1429"/>
      <c r="AH1429"/>
    </row>
    <row r="1430" spans="1:34" s="28" customFormat="1" ht="15">
      <c r="A1430"/>
      <c r="B1430" s="140"/>
      <c r="C1430" s="139"/>
      <c r="D1430" s="139"/>
      <c r="E1430"/>
      <c r="F1430"/>
      <c r="G1430"/>
      <c r="H1430"/>
      <c r="I1430"/>
      <c r="J1430"/>
      <c r="K1430"/>
      <c r="L1430"/>
      <c r="M1430"/>
      <c r="N1430"/>
      <c r="O1430"/>
      <c r="P1430"/>
      <c r="Q1430"/>
      <c r="R1430"/>
      <c r="S1430"/>
      <c r="T1430"/>
      <c r="U1430"/>
      <c r="V1430"/>
      <c r="W1430"/>
      <c r="X1430"/>
      <c r="Y1430"/>
      <c r="Z1430"/>
      <c r="AA1430" s="144"/>
      <c r="AB1430"/>
      <c r="AC1430"/>
      <c r="AD1430"/>
      <c r="AE1430"/>
      <c r="AF1430" s="143"/>
      <c r="AG1430"/>
      <c r="AH1430"/>
    </row>
    <row r="1431" spans="1:34" s="28" customFormat="1" ht="15">
      <c r="A1431"/>
      <c r="B1431" s="140"/>
      <c r="C1431" s="139"/>
      <c r="D1431" s="139"/>
      <c r="E1431"/>
      <c r="F1431"/>
      <c r="G1431"/>
      <c r="H1431"/>
      <c r="I1431"/>
      <c r="J1431"/>
      <c r="K1431"/>
      <c r="L1431"/>
      <c r="M1431"/>
      <c r="N1431"/>
      <c r="O1431"/>
      <c r="P1431"/>
      <c r="Q1431"/>
      <c r="R1431"/>
      <c r="S1431"/>
      <c r="T1431"/>
      <c r="U1431"/>
      <c r="V1431"/>
      <c r="W1431"/>
      <c r="X1431"/>
      <c r="Y1431"/>
      <c r="Z1431"/>
      <c r="AA1431" s="144"/>
      <c r="AB1431"/>
      <c r="AC1431"/>
      <c r="AD1431"/>
      <c r="AE1431"/>
      <c r="AF1431" s="143"/>
      <c r="AG1431"/>
      <c r="AH1431"/>
    </row>
    <row r="1432" spans="1:34" s="28" customFormat="1" ht="15">
      <c r="A1432"/>
      <c r="B1432" s="140"/>
      <c r="C1432" s="139"/>
      <c r="D1432" s="139"/>
      <c r="E1432"/>
      <c r="F1432"/>
      <c r="G1432"/>
      <c r="H1432"/>
      <c r="I1432"/>
      <c r="J1432"/>
      <c r="K1432"/>
      <c r="L1432"/>
      <c r="M1432"/>
      <c r="N1432"/>
      <c r="O1432"/>
      <c r="P1432"/>
      <c r="Q1432"/>
      <c r="R1432"/>
      <c r="S1432"/>
      <c r="T1432"/>
      <c r="U1432"/>
      <c r="V1432"/>
      <c r="W1432"/>
      <c r="X1432"/>
      <c r="Y1432"/>
      <c r="Z1432"/>
      <c r="AA1432" s="144"/>
      <c r="AB1432"/>
      <c r="AC1432"/>
      <c r="AD1432"/>
      <c r="AE1432"/>
      <c r="AF1432" s="143"/>
      <c r="AG1432"/>
      <c r="AH1432"/>
    </row>
    <row r="1433" spans="1:34" s="28" customFormat="1" ht="15">
      <c r="A1433"/>
      <c r="B1433" s="140"/>
      <c r="C1433" s="139"/>
      <c r="D1433" s="139"/>
      <c r="E1433"/>
      <c r="F1433"/>
      <c r="G1433"/>
      <c r="H1433"/>
      <c r="I1433"/>
      <c r="J1433"/>
      <c r="K1433"/>
      <c r="L1433"/>
      <c r="M1433"/>
      <c r="N1433"/>
      <c r="O1433"/>
      <c r="P1433"/>
      <c r="Q1433"/>
      <c r="R1433"/>
      <c r="S1433"/>
      <c r="T1433"/>
      <c r="U1433"/>
      <c r="V1433"/>
      <c r="W1433"/>
      <c r="X1433"/>
      <c r="Y1433"/>
      <c r="Z1433"/>
      <c r="AA1433" s="144"/>
      <c r="AB1433"/>
      <c r="AC1433"/>
      <c r="AD1433"/>
      <c r="AE1433"/>
      <c r="AF1433" s="143"/>
      <c r="AG1433"/>
      <c r="AH1433"/>
    </row>
    <row r="1434" spans="1:34" s="28" customFormat="1" ht="15">
      <c r="A1434"/>
      <c r="B1434" s="140"/>
      <c r="C1434" s="139"/>
      <c r="D1434" s="139"/>
      <c r="E1434"/>
      <c r="F1434"/>
      <c r="G1434"/>
      <c r="H1434"/>
      <c r="I1434"/>
      <c r="J1434"/>
      <c r="K1434"/>
      <c r="L1434"/>
      <c r="M1434"/>
      <c r="N1434"/>
      <c r="O1434"/>
      <c r="P1434"/>
      <c r="Q1434"/>
      <c r="R1434"/>
      <c r="S1434"/>
      <c r="T1434"/>
      <c r="U1434"/>
      <c r="V1434"/>
      <c r="W1434"/>
      <c r="X1434"/>
      <c r="Y1434"/>
      <c r="Z1434"/>
      <c r="AA1434" s="144"/>
      <c r="AB1434"/>
      <c r="AC1434"/>
      <c r="AD1434"/>
      <c r="AE1434"/>
      <c r="AF1434" s="143"/>
      <c r="AG1434"/>
      <c r="AH1434"/>
    </row>
    <row r="1435" spans="1:34" s="28" customFormat="1" ht="15">
      <c r="A1435"/>
      <c r="B1435" s="140"/>
      <c r="C1435" s="139"/>
      <c r="D1435" s="139"/>
      <c r="E1435"/>
      <c r="F1435"/>
      <c r="G1435"/>
      <c r="H1435"/>
      <c r="I1435"/>
      <c r="J1435"/>
      <c r="K1435"/>
      <c r="L1435"/>
      <c r="M1435"/>
      <c r="N1435"/>
      <c r="O1435"/>
      <c r="P1435"/>
      <c r="Q1435"/>
      <c r="R1435"/>
      <c r="S1435"/>
      <c r="T1435"/>
      <c r="U1435"/>
      <c r="V1435"/>
      <c r="W1435"/>
      <c r="X1435"/>
      <c r="Y1435"/>
      <c r="Z1435"/>
      <c r="AA1435" s="144"/>
      <c r="AB1435"/>
      <c r="AC1435"/>
      <c r="AD1435"/>
      <c r="AE1435"/>
      <c r="AF1435" s="143"/>
      <c r="AG1435"/>
      <c r="AH1435"/>
    </row>
    <row r="1436" spans="1:34" s="28" customFormat="1" ht="15">
      <c r="A1436"/>
      <c r="B1436" s="140"/>
      <c r="C1436" s="139"/>
      <c r="D1436" s="139"/>
      <c r="E1436"/>
      <c r="F1436"/>
      <c r="G1436"/>
      <c r="H1436"/>
      <c r="I1436"/>
      <c r="J1436"/>
      <c r="K1436"/>
      <c r="L1436"/>
      <c r="M1436"/>
      <c r="N1436"/>
      <c r="O1436"/>
      <c r="P1436"/>
      <c r="Q1436"/>
      <c r="R1436"/>
      <c r="S1436"/>
      <c r="T1436"/>
      <c r="U1436"/>
      <c r="V1436"/>
      <c r="W1436"/>
      <c r="X1436"/>
      <c r="Y1436"/>
      <c r="Z1436"/>
      <c r="AA1436" s="144"/>
      <c r="AB1436"/>
      <c r="AC1436"/>
      <c r="AD1436"/>
      <c r="AE1436"/>
      <c r="AF1436" s="143"/>
      <c r="AG1436"/>
      <c r="AH1436"/>
    </row>
    <row r="1437" spans="1:34" s="28" customFormat="1" ht="15">
      <c r="A1437"/>
      <c r="B1437" s="140"/>
      <c r="C1437" s="139"/>
      <c r="D1437" s="139"/>
      <c r="E1437"/>
      <c r="F1437"/>
      <c r="G1437"/>
      <c r="H1437"/>
      <c r="I1437"/>
      <c r="J1437"/>
      <c r="K1437"/>
      <c r="L1437"/>
      <c r="M1437"/>
      <c r="N1437"/>
      <c r="O1437"/>
      <c r="P1437"/>
      <c r="Q1437"/>
      <c r="R1437"/>
      <c r="S1437"/>
      <c r="T1437"/>
      <c r="U1437"/>
      <c r="V1437"/>
      <c r="W1437"/>
      <c r="X1437"/>
      <c r="Y1437"/>
      <c r="Z1437"/>
      <c r="AA1437" s="144"/>
      <c r="AB1437"/>
      <c r="AC1437"/>
      <c r="AD1437"/>
      <c r="AE1437"/>
      <c r="AF1437" s="143"/>
      <c r="AG1437"/>
      <c r="AH1437"/>
    </row>
    <row r="1438" spans="1:34" s="28" customFormat="1" ht="15">
      <c r="A1438"/>
      <c r="B1438" s="140"/>
      <c r="C1438" s="139"/>
      <c r="D1438" s="139"/>
      <c r="E1438"/>
      <c r="F1438"/>
      <c r="G1438"/>
      <c r="H1438"/>
      <c r="I1438"/>
      <c r="J1438"/>
      <c r="K1438"/>
      <c r="L1438"/>
      <c r="M1438"/>
      <c r="N1438"/>
      <c r="O1438"/>
      <c r="P1438"/>
      <c r="Q1438"/>
      <c r="R1438"/>
      <c r="S1438"/>
      <c r="T1438"/>
      <c r="U1438"/>
      <c r="V1438"/>
      <c r="W1438"/>
      <c r="X1438"/>
      <c r="Y1438"/>
      <c r="Z1438"/>
      <c r="AA1438" s="144"/>
      <c r="AB1438"/>
      <c r="AC1438"/>
      <c r="AD1438"/>
      <c r="AE1438"/>
      <c r="AF1438" s="143"/>
      <c r="AG1438"/>
      <c r="AH1438"/>
    </row>
    <row r="1439" spans="1:34" s="28" customFormat="1" ht="15">
      <c r="A1439"/>
      <c r="B1439" s="140"/>
      <c r="C1439" s="139"/>
      <c r="D1439" s="139"/>
      <c r="E1439"/>
      <c r="F1439"/>
      <c r="G1439"/>
      <c r="H1439"/>
      <c r="I1439"/>
      <c r="J1439"/>
      <c r="K1439"/>
      <c r="L1439"/>
      <c r="M1439"/>
      <c r="N1439"/>
      <c r="O1439"/>
      <c r="P1439"/>
      <c r="Q1439"/>
      <c r="R1439"/>
      <c r="S1439"/>
      <c r="T1439"/>
      <c r="U1439"/>
      <c r="V1439"/>
      <c r="W1439"/>
      <c r="X1439"/>
      <c r="Y1439"/>
      <c r="Z1439"/>
      <c r="AA1439" s="144"/>
      <c r="AB1439"/>
      <c r="AC1439"/>
      <c r="AD1439"/>
      <c r="AE1439"/>
      <c r="AF1439" s="143"/>
      <c r="AG1439"/>
      <c r="AH1439"/>
    </row>
    <row r="1440" spans="1:34" s="28" customFormat="1" ht="15">
      <c r="A1440"/>
      <c r="B1440" s="140"/>
      <c r="C1440" s="139"/>
      <c r="D1440" s="139"/>
      <c r="E1440"/>
      <c r="F1440"/>
      <c r="G1440"/>
      <c r="H1440"/>
      <c r="I1440"/>
      <c r="J1440"/>
      <c r="K1440"/>
      <c r="L1440"/>
      <c r="M1440"/>
      <c r="N1440"/>
      <c r="O1440"/>
      <c r="P1440"/>
      <c r="Q1440"/>
      <c r="R1440"/>
      <c r="S1440"/>
      <c r="T1440"/>
      <c r="U1440"/>
      <c r="V1440"/>
      <c r="W1440"/>
      <c r="X1440"/>
      <c r="Y1440"/>
      <c r="Z1440"/>
      <c r="AA1440" s="144"/>
      <c r="AB1440"/>
      <c r="AC1440"/>
      <c r="AD1440"/>
      <c r="AE1440"/>
      <c r="AF1440" s="143"/>
      <c r="AG1440"/>
      <c r="AH1440"/>
    </row>
    <row r="1441" spans="1:34" s="28" customFormat="1" ht="15">
      <c r="A1441"/>
      <c r="B1441" s="140"/>
      <c r="C1441" s="139"/>
      <c r="D1441" s="139"/>
      <c r="E1441"/>
      <c r="F1441"/>
      <c r="G1441"/>
      <c r="H1441"/>
      <c r="I1441"/>
      <c r="J1441"/>
      <c r="K1441"/>
      <c r="L1441"/>
      <c r="M1441"/>
      <c r="N1441"/>
      <c r="O1441"/>
      <c r="P1441"/>
      <c r="Q1441"/>
      <c r="R1441"/>
      <c r="S1441"/>
      <c r="T1441"/>
      <c r="U1441"/>
      <c r="V1441"/>
      <c r="W1441"/>
      <c r="X1441"/>
      <c r="Y1441"/>
      <c r="Z1441"/>
      <c r="AA1441" s="144"/>
      <c r="AB1441"/>
      <c r="AC1441"/>
      <c r="AD1441"/>
      <c r="AE1441"/>
      <c r="AF1441" s="143"/>
      <c r="AG1441"/>
      <c r="AH1441"/>
    </row>
    <row r="1442" spans="1:34" s="28" customFormat="1" ht="15">
      <c r="A1442"/>
      <c r="B1442" s="140"/>
      <c r="C1442" s="139"/>
      <c r="D1442" s="139"/>
      <c r="E1442"/>
      <c r="F1442"/>
      <c r="G1442"/>
      <c r="H1442"/>
      <c r="I1442"/>
      <c r="J1442"/>
      <c r="K1442"/>
      <c r="L1442"/>
      <c r="M1442"/>
      <c r="N1442"/>
      <c r="O1442"/>
      <c r="P1442"/>
      <c r="Q1442"/>
      <c r="R1442"/>
      <c r="S1442"/>
      <c r="T1442"/>
      <c r="U1442"/>
      <c r="V1442"/>
      <c r="W1442"/>
      <c r="X1442"/>
      <c r="Y1442"/>
      <c r="Z1442"/>
      <c r="AA1442" s="144"/>
      <c r="AB1442"/>
      <c r="AC1442"/>
      <c r="AD1442"/>
      <c r="AE1442"/>
      <c r="AF1442" s="143"/>
      <c r="AG1442"/>
      <c r="AH1442"/>
    </row>
    <row r="1443" spans="1:34" s="28" customFormat="1" ht="15">
      <c r="A1443"/>
      <c r="B1443" s="140"/>
      <c r="C1443" s="139"/>
      <c r="D1443" s="139"/>
      <c r="E1443"/>
      <c r="F1443"/>
      <c r="G1443"/>
      <c r="H1443"/>
      <c r="I1443"/>
      <c r="J1443"/>
      <c r="K1443"/>
      <c r="L1443"/>
      <c r="M1443"/>
      <c r="N1443"/>
      <c r="O1443"/>
      <c r="P1443"/>
      <c r="Q1443"/>
      <c r="R1443"/>
      <c r="S1443"/>
      <c r="T1443"/>
      <c r="U1443"/>
      <c r="V1443"/>
      <c r="W1443"/>
      <c r="X1443"/>
      <c r="Y1443"/>
      <c r="Z1443"/>
      <c r="AA1443" s="144"/>
      <c r="AB1443"/>
      <c r="AC1443"/>
      <c r="AD1443"/>
      <c r="AE1443"/>
      <c r="AF1443" s="143"/>
      <c r="AG1443"/>
      <c r="AH1443"/>
    </row>
    <row r="1444" spans="1:34" s="28" customFormat="1" ht="15">
      <c r="A1444"/>
      <c r="B1444" s="140"/>
      <c r="C1444" s="139"/>
      <c r="D1444" s="139"/>
      <c r="E1444"/>
      <c r="F1444"/>
      <c r="G1444"/>
      <c r="H1444"/>
      <c r="I1444"/>
      <c r="J1444"/>
      <c r="K1444"/>
      <c r="L1444"/>
      <c r="M1444"/>
      <c r="N1444"/>
      <c r="O1444"/>
      <c r="P1444"/>
      <c r="Q1444"/>
      <c r="R1444"/>
      <c r="S1444"/>
      <c r="T1444"/>
      <c r="U1444"/>
      <c r="V1444"/>
      <c r="W1444"/>
      <c r="X1444"/>
      <c r="Y1444"/>
      <c r="Z1444"/>
      <c r="AA1444" s="144"/>
      <c r="AB1444"/>
      <c r="AC1444"/>
      <c r="AD1444"/>
      <c r="AE1444"/>
      <c r="AF1444" s="143"/>
      <c r="AG1444"/>
      <c r="AH1444"/>
    </row>
    <row r="1445" spans="1:34" s="28" customFormat="1" ht="15">
      <c r="A1445"/>
      <c r="B1445" s="140"/>
      <c r="C1445" s="139"/>
      <c r="D1445" s="139"/>
      <c r="E1445"/>
      <c r="F1445"/>
      <c r="G1445"/>
      <c r="H1445"/>
      <c r="I1445"/>
      <c r="J1445"/>
      <c r="K1445"/>
      <c r="L1445"/>
      <c r="M1445"/>
      <c r="N1445"/>
      <c r="O1445"/>
      <c r="P1445"/>
      <c r="Q1445"/>
      <c r="R1445"/>
      <c r="S1445"/>
      <c r="T1445"/>
      <c r="U1445"/>
      <c r="V1445"/>
      <c r="W1445"/>
      <c r="X1445"/>
      <c r="Y1445"/>
      <c r="Z1445"/>
      <c r="AA1445" s="144"/>
      <c r="AB1445"/>
      <c r="AC1445"/>
      <c r="AD1445"/>
      <c r="AE1445"/>
      <c r="AF1445" s="143"/>
      <c r="AG1445"/>
      <c r="AH1445"/>
    </row>
    <row r="1446" spans="1:34" s="28" customFormat="1" ht="15">
      <c r="A1446"/>
      <c r="B1446" s="140"/>
      <c r="C1446" s="139"/>
      <c r="D1446" s="139"/>
      <c r="E1446"/>
      <c r="F1446"/>
      <c r="G1446"/>
      <c r="H1446"/>
      <c r="I1446"/>
      <c r="J1446"/>
      <c r="K1446"/>
      <c r="L1446"/>
      <c r="M1446"/>
      <c r="N1446"/>
      <c r="O1446"/>
      <c r="P1446"/>
      <c r="Q1446"/>
      <c r="R1446"/>
      <c r="S1446"/>
      <c r="T1446"/>
      <c r="U1446"/>
      <c r="V1446"/>
      <c r="W1446"/>
      <c r="X1446"/>
      <c r="Y1446"/>
      <c r="Z1446"/>
      <c r="AA1446" s="144"/>
      <c r="AB1446"/>
      <c r="AC1446"/>
      <c r="AD1446"/>
      <c r="AE1446"/>
      <c r="AF1446" s="143"/>
      <c r="AG1446"/>
      <c r="AH1446"/>
    </row>
    <row r="1447" spans="1:34" s="28" customFormat="1" ht="15">
      <c r="A1447"/>
      <c r="B1447" s="140"/>
      <c r="C1447" s="139"/>
      <c r="D1447" s="139"/>
      <c r="E1447"/>
      <c r="F1447"/>
      <c r="G1447"/>
      <c r="H1447"/>
      <c r="I1447"/>
      <c r="J1447"/>
      <c r="K1447"/>
      <c r="L1447"/>
      <c r="M1447"/>
      <c r="N1447"/>
      <c r="O1447"/>
      <c r="P1447"/>
      <c r="Q1447"/>
      <c r="R1447"/>
      <c r="S1447"/>
      <c r="T1447"/>
      <c r="U1447"/>
      <c r="V1447"/>
      <c r="W1447"/>
      <c r="X1447"/>
      <c r="Y1447"/>
      <c r="Z1447"/>
      <c r="AA1447" s="144"/>
      <c r="AB1447"/>
      <c r="AC1447"/>
      <c r="AD1447"/>
      <c r="AE1447"/>
      <c r="AF1447" s="143"/>
      <c r="AG1447"/>
      <c r="AH1447"/>
    </row>
    <row r="1448" spans="1:34" s="28" customFormat="1" ht="15">
      <c r="A1448"/>
      <c r="B1448" s="140"/>
      <c r="C1448" s="139"/>
      <c r="D1448" s="139"/>
      <c r="E1448"/>
      <c r="F1448"/>
      <c r="G1448"/>
      <c r="H1448"/>
      <c r="I1448"/>
      <c r="J1448"/>
      <c r="K1448"/>
      <c r="L1448"/>
      <c r="M1448"/>
      <c r="N1448"/>
      <c r="O1448"/>
      <c r="P1448"/>
      <c r="Q1448"/>
      <c r="R1448"/>
      <c r="S1448"/>
      <c r="T1448"/>
      <c r="U1448"/>
      <c r="V1448"/>
      <c r="W1448"/>
      <c r="X1448"/>
      <c r="Y1448"/>
      <c r="Z1448"/>
      <c r="AA1448" s="144"/>
      <c r="AB1448"/>
      <c r="AC1448"/>
      <c r="AD1448"/>
      <c r="AE1448"/>
      <c r="AF1448" s="143"/>
      <c r="AG1448"/>
      <c r="AH1448"/>
    </row>
    <row r="1449" spans="1:34" s="28" customFormat="1" ht="15">
      <c r="A1449"/>
      <c r="B1449" s="140"/>
      <c r="C1449" s="139"/>
      <c r="D1449" s="139"/>
      <c r="E1449"/>
      <c r="F1449"/>
      <c r="G1449"/>
      <c r="H1449"/>
      <c r="I1449"/>
      <c r="J1449"/>
      <c r="K1449"/>
      <c r="L1449"/>
      <c r="M1449"/>
      <c r="N1449"/>
      <c r="O1449"/>
      <c r="P1449"/>
      <c r="Q1449"/>
      <c r="R1449"/>
      <c r="S1449"/>
      <c r="T1449"/>
      <c r="U1449"/>
      <c r="V1449"/>
      <c r="W1449"/>
      <c r="X1449"/>
      <c r="Y1449"/>
      <c r="Z1449"/>
      <c r="AA1449" s="144"/>
      <c r="AB1449"/>
      <c r="AC1449"/>
      <c r="AD1449"/>
      <c r="AE1449"/>
      <c r="AF1449" s="143"/>
      <c r="AG1449"/>
      <c r="AH1449"/>
    </row>
    <row r="1450" spans="1:34" s="28" customFormat="1" ht="15">
      <c r="A1450"/>
      <c r="B1450" s="140"/>
      <c r="C1450" s="139"/>
      <c r="D1450" s="139"/>
      <c r="E1450"/>
      <c r="F1450"/>
      <c r="G1450"/>
      <c r="H1450"/>
      <c r="I1450"/>
      <c r="J1450"/>
      <c r="K1450"/>
      <c r="L1450"/>
      <c r="M1450"/>
      <c r="N1450"/>
      <c r="O1450"/>
      <c r="P1450"/>
      <c r="Q1450"/>
      <c r="R1450"/>
      <c r="S1450"/>
      <c r="T1450"/>
      <c r="U1450"/>
      <c r="V1450"/>
      <c r="W1450"/>
      <c r="X1450"/>
      <c r="Y1450"/>
      <c r="Z1450"/>
      <c r="AA1450" s="144"/>
      <c r="AB1450"/>
      <c r="AC1450"/>
      <c r="AD1450"/>
      <c r="AE1450"/>
      <c r="AF1450" s="143"/>
      <c r="AG1450"/>
      <c r="AH1450"/>
    </row>
    <row r="1451" spans="1:34" s="28" customFormat="1" ht="15">
      <c r="A1451"/>
      <c r="B1451" s="140"/>
      <c r="C1451" s="139"/>
      <c r="D1451" s="139"/>
      <c r="E1451"/>
      <c r="F1451"/>
      <c r="G1451"/>
      <c r="H1451"/>
      <c r="I1451"/>
      <c r="J1451"/>
      <c r="K1451"/>
      <c r="L1451"/>
      <c r="M1451"/>
      <c r="N1451"/>
      <c r="O1451"/>
      <c r="P1451"/>
      <c r="Q1451"/>
      <c r="R1451"/>
      <c r="S1451"/>
      <c r="T1451"/>
      <c r="U1451"/>
      <c r="V1451"/>
      <c r="W1451"/>
      <c r="X1451"/>
      <c r="Y1451"/>
      <c r="Z1451"/>
      <c r="AA1451" s="144"/>
      <c r="AB1451"/>
      <c r="AC1451"/>
      <c r="AD1451"/>
      <c r="AE1451"/>
      <c r="AF1451" s="143"/>
      <c r="AG1451"/>
      <c r="AH1451"/>
    </row>
    <row r="1452" spans="1:34" s="28" customFormat="1" ht="15">
      <c r="A1452"/>
      <c r="B1452" s="140"/>
      <c r="C1452" s="139"/>
      <c r="D1452" s="139"/>
      <c r="E1452"/>
      <c r="F1452"/>
      <c r="G1452"/>
      <c r="H1452"/>
      <c r="I1452"/>
      <c r="J1452"/>
      <c r="K1452"/>
      <c r="L1452"/>
      <c r="M1452"/>
      <c r="N1452"/>
      <c r="O1452"/>
      <c r="P1452"/>
      <c r="Q1452"/>
      <c r="R1452"/>
      <c r="S1452"/>
      <c r="T1452"/>
      <c r="U1452"/>
      <c r="V1452"/>
      <c r="W1452"/>
      <c r="X1452"/>
      <c r="Y1452"/>
      <c r="Z1452"/>
      <c r="AA1452" s="144"/>
      <c r="AB1452"/>
      <c r="AC1452"/>
      <c r="AD1452"/>
      <c r="AE1452"/>
      <c r="AF1452" s="143"/>
      <c r="AG1452"/>
      <c r="AH1452"/>
    </row>
    <row r="1453" spans="1:34" s="28" customFormat="1" ht="15">
      <c r="A1453"/>
      <c r="B1453" s="140"/>
      <c r="C1453" s="139"/>
      <c r="D1453" s="139"/>
      <c r="E1453"/>
      <c r="F1453"/>
      <c r="G1453"/>
      <c r="H1453"/>
      <c r="I1453"/>
      <c r="J1453"/>
      <c r="K1453"/>
      <c r="L1453"/>
      <c r="M1453"/>
      <c r="N1453"/>
      <c r="O1453"/>
      <c r="P1453"/>
      <c r="Q1453"/>
      <c r="R1453"/>
      <c r="S1453"/>
      <c r="T1453"/>
      <c r="U1453"/>
      <c r="V1453"/>
      <c r="W1453"/>
      <c r="X1453"/>
      <c r="Y1453"/>
      <c r="Z1453"/>
      <c r="AA1453" s="144"/>
      <c r="AB1453"/>
      <c r="AC1453"/>
      <c r="AD1453"/>
      <c r="AE1453"/>
      <c r="AF1453" s="143"/>
      <c r="AG1453"/>
      <c r="AH1453"/>
    </row>
    <row r="1454" spans="1:34" s="28" customFormat="1" ht="15">
      <c r="A1454"/>
      <c r="B1454" s="140"/>
      <c r="C1454" s="139"/>
      <c r="D1454" s="139"/>
      <c r="E1454"/>
      <c r="F1454"/>
      <c r="G1454"/>
      <c r="H1454"/>
      <c r="I1454"/>
      <c r="J1454"/>
      <c r="K1454"/>
      <c r="L1454"/>
      <c r="M1454"/>
      <c r="N1454"/>
      <c r="O1454"/>
      <c r="P1454"/>
      <c r="Q1454"/>
      <c r="R1454"/>
      <c r="S1454"/>
      <c r="T1454"/>
      <c r="U1454"/>
      <c r="V1454"/>
      <c r="W1454"/>
      <c r="X1454"/>
      <c r="Y1454"/>
      <c r="Z1454"/>
      <c r="AA1454" s="144"/>
      <c r="AB1454"/>
      <c r="AC1454"/>
      <c r="AD1454"/>
      <c r="AE1454"/>
      <c r="AF1454" s="143"/>
      <c r="AG1454"/>
      <c r="AH1454"/>
    </row>
    <row r="1455" spans="1:34" s="28" customFormat="1" ht="15">
      <c r="A1455"/>
      <c r="B1455" s="140"/>
      <c r="C1455" s="139"/>
      <c r="D1455" s="139"/>
      <c r="E1455"/>
      <c r="F1455"/>
      <c r="G1455"/>
      <c r="H1455"/>
      <c r="I1455"/>
      <c r="J1455"/>
      <c r="K1455"/>
      <c r="L1455"/>
      <c r="M1455"/>
      <c r="N1455"/>
      <c r="O1455"/>
      <c r="P1455"/>
      <c r="Q1455"/>
      <c r="R1455"/>
      <c r="S1455"/>
      <c r="T1455"/>
      <c r="U1455"/>
      <c r="V1455"/>
      <c r="W1455"/>
      <c r="X1455"/>
      <c r="Y1455"/>
      <c r="Z1455"/>
      <c r="AA1455" s="144"/>
      <c r="AB1455"/>
      <c r="AC1455"/>
      <c r="AD1455"/>
      <c r="AE1455"/>
      <c r="AF1455" s="143"/>
      <c r="AG1455"/>
      <c r="AH1455"/>
    </row>
    <row r="1456" spans="1:34" s="28" customFormat="1" ht="15">
      <c r="A1456"/>
      <c r="B1456" s="140"/>
      <c r="C1456" s="139"/>
      <c r="D1456" s="139"/>
      <c r="E1456"/>
      <c r="F1456"/>
      <c r="G1456"/>
      <c r="H1456"/>
      <c r="I1456"/>
      <c r="J1456"/>
      <c r="K1456"/>
      <c r="L1456"/>
      <c r="M1456"/>
      <c r="N1456"/>
      <c r="O1456"/>
      <c r="P1456"/>
      <c r="Q1456"/>
      <c r="R1456"/>
      <c r="S1456"/>
      <c r="T1456"/>
      <c r="U1456"/>
      <c r="V1456"/>
      <c r="W1456"/>
      <c r="X1456"/>
      <c r="Y1456"/>
      <c r="Z1456"/>
      <c r="AA1456" s="144"/>
      <c r="AB1456"/>
      <c r="AC1456"/>
      <c r="AD1456"/>
      <c r="AE1456"/>
      <c r="AF1456" s="143"/>
      <c r="AG1456"/>
      <c r="AH1456"/>
    </row>
    <row r="1457" spans="1:34" s="28" customFormat="1" ht="15">
      <c r="A1457"/>
      <c r="B1457" s="140"/>
      <c r="C1457" s="139"/>
      <c r="D1457" s="139"/>
      <c r="E1457"/>
      <c r="F1457"/>
      <c r="G1457"/>
      <c r="H1457"/>
      <c r="I1457"/>
      <c r="J1457"/>
      <c r="K1457"/>
      <c r="L1457"/>
      <c r="M1457"/>
      <c r="N1457"/>
      <c r="O1457"/>
      <c r="P1457"/>
      <c r="Q1457"/>
      <c r="R1457"/>
      <c r="S1457"/>
      <c r="T1457"/>
      <c r="U1457"/>
      <c r="V1457"/>
      <c r="W1457"/>
      <c r="X1457"/>
      <c r="Y1457"/>
      <c r="Z1457"/>
      <c r="AA1457" s="144"/>
      <c r="AB1457"/>
      <c r="AC1457"/>
      <c r="AD1457"/>
      <c r="AE1457"/>
      <c r="AF1457" s="143"/>
      <c r="AG1457"/>
      <c r="AH1457"/>
    </row>
    <row r="1458" spans="1:34" s="28" customFormat="1" ht="15">
      <c r="A1458"/>
      <c r="B1458" s="140"/>
      <c r="C1458" s="139"/>
      <c r="D1458" s="139"/>
      <c r="E1458"/>
      <c r="F1458"/>
      <c r="G1458"/>
      <c r="H1458"/>
      <c r="I1458"/>
      <c r="J1458"/>
      <c r="K1458"/>
      <c r="L1458"/>
      <c r="M1458"/>
      <c r="N1458"/>
      <c r="O1458"/>
      <c r="P1458"/>
      <c r="Q1458"/>
      <c r="R1458"/>
      <c r="S1458"/>
      <c r="T1458"/>
      <c r="U1458"/>
      <c r="V1458"/>
      <c r="W1458"/>
      <c r="X1458"/>
      <c r="Y1458"/>
      <c r="Z1458"/>
      <c r="AA1458" s="144"/>
      <c r="AB1458"/>
      <c r="AC1458"/>
      <c r="AD1458"/>
      <c r="AE1458"/>
      <c r="AF1458" s="143"/>
      <c r="AG1458"/>
      <c r="AH1458"/>
    </row>
    <row r="1459" spans="1:34" s="28" customFormat="1" ht="15">
      <c r="A1459"/>
      <c r="B1459" s="140"/>
      <c r="C1459" s="139"/>
      <c r="D1459" s="139"/>
      <c r="E1459"/>
      <c r="F1459"/>
      <c r="G1459"/>
      <c r="H1459"/>
      <c r="I1459"/>
      <c r="J1459"/>
      <c r="K1459"/>
      <c r="L1459"/>
      <c r="M1459"/>
      <c r="N1459"/>
      <c r="O1459"/>
      <c r="P1459"/>
      <c r="Q1459"/>
      <c r="R1459"/>
      <c r="S1459"/>
      <c r="T1459"/>
      <c r="U1459"/>
      <c r="V1459"/>
      <c r="W1459"/>
      <c r="X1459"/>
      <c r="Y1459"/>
      <c r="Z1459"/>
      <c r="AA1459" s="144"/>
      <c r="AB1459"/>
      <c r="AC1459"/>
      <c r="AD1459"/>
      <c r="AE1459"/>
      <c r="AF1459" s="143"/>
      <c r="AG1459"/>
      <c r="AH1459"/>
    </row>
    <row r="1460" spans="1:34" s="28" customFormat="1" ht="15">
      <c r="A1460"/>
      <c r="B1460" s="140"/>
      <c r="C1460" s="139"/>
      <c r="D1460" s="139"/>
      <c r="E1460"/>
      <c r="F1460"/>
      <c r="G1460"/>
      <c r="H1460"/>
      <c r="I1460"/>
      <c r="J1460"/>
      <c r="K1460"/>
      <c r="L1460"/>
      <c r="M1460"/>
      <c r="N1460"/>
      <c r="O1460"/>
      <c r="P1460"/>
      <c r="Q1460"/>
      <c r="R1460"/>
      <c r="S1460"/>
      <c r="T1460"/>
      <c r="U1460"/>
      <c r="V1460"/>
      <c r="W1460"/>
      <c r="X1460"/>
      <c r="Y1460"/>
      <c r="Z1460"/>
      <c r="AA1460" s="144"/>
      <c r="AB1460"/>
      <c r="AC1460"/>
      <c r="AD1460"/>
      <c r="AE1460"/>
      <c r="AF1460" s="143"/>
      <c r="AG1460"/>
      <c r="AH1460"/>
    </row>
    <row r="1461" spans="1:34" s="28" customFormat="1" ht="15">
      <c r="A1461"/>
      <c r="B1461" s="140"/>
      <c r="C1461" s="139"/>
      <c r="D1461" s="139"/>
      <c r="E1461"/>
      <c r="F1461"/>
      <c r="G1461"/>
      <c r="H1461"/>
      <c r="I1461"/>
      <c r="J1461"/>
      <c r="K1461"/>
      <c r="L1461"/>
      <c r="M1461"/>
      <c r="N1461"/>
      <c r="O1461"/>
      <c r="P1461"/>
      <c r="Q1461"/>
      <c r="R1461"/>
      <c r="S1461"/>
      <c r="T1461"/>
      <c r="U1461"/>
      <c r="V1461"/>
      <c r="W1461"/>
      <c r="X1461"/>
      <c r="Y1461"/>
      <c r="Z1461"/>
      <c r="AA1461" s="144"/>
      <c r="AB1461"/>
      <c r="AC1461"/>
      <c r="AD1461"/>
      <c r="AE1461"/>
      <c r="AF1461" s="143"/>
      <c r="AG1461"/>
      <c r="AH1461"/>
    </row>
    <row r="1462" spans="1:34" s="28" customFormat="1" ht="15">
      <c r="A1462"/>
      <c r="B1462" s="140"/>
      <c r="C1462" s="139"/>
      <c r="D1462" s="139"/>
      <c r="E1462"/>
      <c r="F1462"/>
      <c r="G1462"/>
      <c r="H1462"/>
      <c r="I1462"/>
      <c r="J1462"/>
      <c r="K1462"/>
      <c r="L1462"/>
      <c r="M1462"/>
      <c r="N1462"/>
      <c r="O1462"/>
      <c r="P1462"/>
      <c r="Q1462"/>
      <c r="R1462"/>
      <c r="S1462"/>
      <c r="T1462"/>
      <c r="U1462"/>
      <c r="V1462"/>
      <c r="W1462"/>
      <c r="X1462"/>
      <c r="Y1462"/>
      <c r="Z1462"/>
      <c r="AA1462" s="144"/>
      <c r="AB1462"/>
      <c r="AC1462"/>
      <c r="AD1462"/>
      <c r="AE1462"/>
      <c r="AF1462" s="143"/>
      <c r="AG1462"/>
      <c r="AH1462"/>
    </row>
    <row r="1463" spans="1:34" s="28" customFormat="1" ht="15">
      <c r="A1463"/>
      <c r="B1463" s="140"/>
      <c r="C1463" s="139"/>
      <c r="D1463" s="139"/>
      <c r="E1463"/>
      <c r="F1463"/>
      <c r="G1463"/>
      <c r="H1463"/>
      <c r="I1463"/>
      <c r="J1463"/>
      <c r="K1463"/>
      <c r="L1463"/>
      <c r="M1463"/>
      <c r="N1463"/>
      <c r="O1463"/>
      <c r="P1463"/>
      <c r="Q1463"/>
      <c r="R1463"/>
      <c r="S1463"/>
      <c r="T1463"/>
      <c r="U1463"/>
      <c r="V1463"/>
      <c r="W1463"/>
      <c r="X1463"/>
      <c r="Y1463"/>
      <c r="Z1463"/>
      <c r="AA1463" s="144"/>
      <c r="AB1463"/>
      <c r="AC1463"/>
      <c r="AD1463"/>
      <c r="AE1463"/>
      <c r="AF1463" s="143"/>
      <c r="AG1463"/>
      <c r="AH1463"/>
    </row>
    <row r="1464" spans="1:34" s="28" customFormat="1" ht="15">
      <c r="A1464"/>
      <c r="B1464" s="140"/>
      <c r="C1464" s="139"/>
      <c r="D1464" s="139"/>
      <c r="E1464"/>
      <c r="F1464"/>
      <c r="G1464"/>
      <c r="H1464"/>
      <c r="I1464"/>
      <c r="J1464"/>
      <c r="K1464"/>
      <c r="L1464"/>
      <c r="M1464"/>
      <c r="N1464"/>
      <c r="O1464"/>
      <c r="P1464"/>
      <c r="Q1464"/>
      <c r="R1464"/>
      <c r="S1464"/>
      <c r="T1464"/>
      <c r="U1464"/>
      <c r="V1464"/>
      <c r="W1464"/>
      <c r="X1464"/>
      <c r="Y1464"/>
      <c r="Z1464"/>
      <c r="AA1464" s="144"/>
      <c r="AB1464"/>
      <c r="AC1464"/>
      <c r="AD1464"/>
      <c r="AE1464"/>
      <c r="AF1464" s="143"/>
      <c r="AG1464"/>
      <c r="AH1464"/>
    </row>
    <row r="1465" spans="1:34" s="28" customFormat="1" ht="15">
      <c r="A1465"/>
      <c r="B1465" s="140"/>
      <c r="C1465" s="139"/>
      <c r="D1465" s="139"/>
      <c r="E1465"/>
      <c r="F1465"/>
      <c r="G1465"/>
      <c r="H1465"/>
      <c r="I1465"/>
      <c r="J1465"/>
      <c r="K1465"/>
      <c r="L1465"/>
      <c r="M1465"/>
      <c r="N1465"/>
      <c r="O1465"/>
      <c r="P1465"/>
      <c r="Q1465"/>
      <c r="R1465"/>
      <c r="S1465"/>
      <c r="T1465"/>
      <c r="U1465"/>
      <c r="V1465"/>
      <c r="W1465"/>
      <c r="X1465"/>
      <c r="Y1465"/>
      <c r="Z1465"/>
      <c r="AA1465" s="144"/>
      <c r="AB1465"/>
      <c r="AC1465"/>
      <c r="AD1465"/>
      <c r="AE1465"/>
      <c r="AF1465" s="143"/>
      <c r="AG1465"/>
      <c r="AH1465"/>
    </row>
    <row r="1466" spans="1:34" s="28" customFormat="1" ht="15">
      <c r="A1466"/>
      <c r="B1466" s="140"/>
      <c r="C1466" s="139"/>
      <c r="D1466" s="139"/>
      <c r="E1466"/>
      <c r="F1466"/>
      <c r="G1466"/>
      <c r="H1466"/>
      <c r="I1466"/>
      <c r="J1466"/>
      <c r="K1466"/>
      <c r="L1466"/>
      <c r="M1466"/>
      <c r="N1466"/>
      <c r="O1466"/>
      <c r="P1466"/>
      <c r="Q1466"/>
      <c r="R1466"/>
      <c r="S1466"/>
      <c r="T1466"/>
      <c r="U1466"/>
      <c r="V1466"/>
      <c r="W1466"/>
      <c r="X1466"/>
      <c r="Y1466"/>
      <c r="Z1466"/>
      <c r="AA1466" s="144"/>
      <c r="AB1466"/>
      <c r="AC1466"/>
      <c r="AD1466"/>
      <c r="AE1466"/>
      <c r="AF1466" s="143"/>
      <c r="AG1466"/>
      <c r="AH1466"/>
    </row>
    <row r="1467" spans="1:34" s="28" customFormat="1" ht="15">
      <c r="A1467"/>
      <c r="B1467" s="140"/>
      <c r="C1467" s="139"/>
      <c r="D1467" s="139"/>
      <c r="E1467"/>
      <c r="F1467"/>
      <c r="G1467"/>
      <c r="H1467"/>
      <c r="I1467"/>
      <c r="J1467"/>
      <c r="K1467"/>
      <c r="L1467"/>
      <c r="M1467"/>
      <c r="N1467"/>
      <c r="O1467"/>
      <c r="P1467"/>
      <c r="Q1467"/>
      <c r="R1467"/>
      <c r="S1467"/>
      <c r="T1467"/>
      <c r="U1467"/>
      <c r="V1467"/>
      <c r="W1467"/>
      <c r="X1467"/>
      <c r="Y1467"/>
      <c r="Z1467"/>
      <c r="AA1467" s="144"/>
      <c r="AB1467"/>
      <c r="AC1467"/>
      <c r="AD1467"/>
      <c r="AE1467"/>
      <c r="AF1467" s="143"/>
      <c r="AG1467"/>
      <c r="AH1467"/>
    </row>
    <row r="1468" spans="1:34" s="28" customFormat="1" ht="15">
      <c r="A1468"/>
      <c r="B1468" s="140"/>
      <c r="C1468" s="139"/>
      <c r="D1468" s="139"/>
      <c r="E1468"/>
      <c r="F1468"/>
      <c r="G1468"/>
      <c r="H1468"/>
      <c r="I1468"/>
      <c r="J1468"/>
      <c r="K1468"/>
      <c r="L1468"/>
      <c r="M1468"/>
      <c r="N1468"/>
      <c r="O1468"/>
      <c r="P1468"/>
      <c r="Q1468"/>
      <c r="R1468"/>
      <c r="S1468"/>
      <c r="T1468"/>
      <c r="U1468"/>
      <c r="V1468"/>
      <c r="W1468"/>
      <c r="X1468"/>
      <c r="Y1468"/>
      <c r="Z1468"/>
      <c r="AA1468" s="144"/>
      <c r="AB1468"/>
      <c r="AC1468"/>
      <c r="AD1468"/>
      <c r="AE1468"/>
      <c r="AF1468" s="143"/>
      <c r="AG1468"/>
      <c r="AH1468"/>
    </row>
    <row r="1469" spans="1:34" s="28" customFormat="1" ht="15">
      <c r="A1469"/>
      <c r="B1469" s="140"/>
      <c r="C1469" s="139"/>
      <c r="D1469" s="139"/>
      <c r="E1469"/>
      <c r="F1469"/>
      <c r="G1469"/>
      <c r="H1469"/>
      <c r="I1469"/>
      <c r="J1469"/>
      <c r="K1469"/>
      <c r="L1469"/>
      <c r="M1469"/>
      <c r="N1469"/>
      <c r="O1469"/>
      <c r="P1469"/>
      <c r="Q1469"/>
      <c r="R1469"/>
      <c r="S1469"/>
      <c r="T1469"/>
      <c r="U1469"/>
      <c r="V1469"/>
      <c r="W1469"/>
      <c r="X1469"/>
      <c r="Y1469"/>
      <c r="Z1469"/>
      <c r="AA1469" s="144"/>
      <c r="AB1469"/>
      <c r="AC1469"/>
      <c r="AD1469"/>
      <c r="AE1469"/>
      <c r="AF1469" s="143"/>
      <c r="AG1469"/>
      <c r="AH1469"/>
    </row>
    <row r="1470" spans="1:34" s="28" customFormat="1" ht="15">
      <c r="A1470"/>
      <c r="B1470" s="140"/>
      <c r="C1470" s="139"/>
      <c r="D1470" s="139"/>
      <c r="E1470"/>
      <c r="F1470"/>
      <c r="G1470"/>
      <c r="H1470"/>
      <c r="I1470"/>
      <c r="J1470"/>
      <c r="K1470"/>
      <c r="L1470"/>
      <c r="M1470"/>
      <c r="N1470"/>
      <c r="O1470"/>
      <c r="P1470"/>
      <c r="Q1470"/>
      <c r="R1470"/>
      <c r="S1470"/>
      <c r="T1470"/>
      <c r="U1470"/>
      <c r="V1470"/>
      <c r="W1470"/>
      <c r="X1470"/>
      <c r="Y1470"/>
      <c r="Z1470"/>
      <c r="AA1470" s="144"/>
      <c r="AB1470"/>
      <c r="AC1470"/>
      <c r="AD1470"/>
      <c r="AE1470"/>
      <c r="AF1470" s="143"/>
      <c r="AG1470"/>
      <c r="AH1470"/>
    </row>
    <row r="1471" spans="1:34" s="28" customFormat="1" ht="15">
      <c r="A1471"/>
      <c r="B1471" s="140"/>
      <c r="C1471" s="139"/>
      <c r="D1471" s="139"/>
      <c r="E1471"/>
      <c r="F1471"/>
      <c r="G1471"/>
      <c r="H1471"/>
      <c r="I1471"/>
      <c r="J1471"/>
      <c r="K1471"/>
      <c r="L1471"/>
      <c r="M1471"/>
      <c r="N1471"/>
      <c r="O1471"/>
      <c r="P1471"/>
      <c r="Q1471"/>
      <c r="R1471"/>
      <c r="S1471"/>
      <c r="T1471"/>
      <c r="U1471"/>
      <c r="V1471"/>
      <c r="W1471"/>
      <c r="X1471"/>
      <c r="Y1471"/>
      <c r="Z1471"/>
      <c r="AA1471" s="144"/>
      <c r="AB1471"/>
      <c r="AC1471"/>
      <c r="AD1471"/>
      <c r="AE1471"/>
      <c r="AF1471" s="143"/>
      <c r="AG1471"/>
      <c r="AH1471"/>
    </row>
    <row r="1472" spans="1:34" s="28" customFormat="1" ht="15">
      <c r="A1472"/>
      <c r="B1472" s="140"/>
      <c r="C1472" s="139"/>
      <c r="D1472" s="139"/>
      <c r="E1472"/>
      <c r="F1472"/>
      <c r="G1472"/>
      <c r="H1472"/>
      <c r="I1472"/>
      <c r="J1472"/>
      <c r="K1472"/>
      <c r="L1472"/>
      <c r="M1472"/>
      <c r="N1472"/>
      <c r="O1472"/>
      <c r="P1472"/>
      <c r="Q1472"/>
      <c r="R1472"/>
      <c r="S1472"/>
      <c r="T1472"/>
      <c r="U1472"/>
      <c r="V1472"/>
      <c r="W1472"/>
      <c r="X1472"/>
      <c r="Y1472"/>
      <c r="Z1472"/>
      <c r="AA1472" s="144"/>
      <c r="AB1472"/>
      <c r="AC1472"/>
      <c r="AD1472"/>
      <c r="AE1472"/>
      <c r="AF1472" s="143"/>
      <c r="AG1472"/>
      <c r="AH1472"/>
    </row>
    <row r="1473" spans="1:34" s="28" customFormat="1" ht="15">
      <c r="A1473"/>
      <c r="B1473" s="140"/>
      <c r="C1473" s="139"/>
      <c r="D1473" s="139"/>
      <c r="E1473"/>
      <c r="F1473"/>
      <c r="G1473"/>
      <c r="H1473"/>
      <c r="I1473"/>
      <c r="J1473"/>
      <c r="K1473"/>
      <c r="L1473"/>
      <c r="M1473"/>
      <c r="N1473"/>
      <c r="O1473"/>
      <c r="P1473"/>
      <c r="Q1473"/>
      <c r="R1473"/>
      <c r="S1473"/>
      <c r="T1473"/>
      <c r="U1473"/>
      <c r="V1473"/>
      <c r="W1473"/>
      <c r="X1473"/>
      <c r="Y1473"/>
      <c r="Z1473"/>
      <c r="AA1473" s="144"/>
      <c r="AB1473"/>
      <c r="AC1473"/>
      <c r="AD1473"/>
      <c r="AE1473"/>
      <c r="AF1473" s="143"/>
      <c r="AG1473"/>
      <c r="AH1473"/>
    </row>
    <row r="1474" spans="1:34" s="28" customFormat="1" ht="15">
      <c r="A1474"/>
      <c r="B1474" s="140"/>
      <c r="C1474" s="139"/>
      <c r="D1474" s="139"/>
      <c r="E1474"/>
      <c r="F1474"/>
      <c r="G1474"/>
      <c r="H1474"/>
      <c r="I1474"/>
      <c r="J1474"/>
      <c r="K1474"/>
      <c r="L1474"/>
      <c r="M1474"/>
      <c r="N1474"/>
      <c r="O1474"/>
      <c r="P1474"/>
      <c r="Q1474"/>
      <c r="R1474"/>
      <c r="S1474"/>
      <c r="T1474"/>
      <c r="U1474"/>
      <c r="V1474"/>
      <c r="W1474"/>
      <c r="X1474"/>
      <c r="Y1474"/>
      <c r="Z1474"/>
      <c r="AA1474" s="144"/>
      <c r="AB1474"/>
      <c r="AC1474"/>
      <c r="AD1474"/>
      <c r="AE1474"/>
      <c r="AF1474" s="143"/>
      <c r="AG1474"/>
      <c r="AH1474"/>
    </row>
    <row r="1475" spans="1:34" s="28" customFormat="1" ht="15">
      <c r="A1475"/>
      <c r="B1475" s="140"/>
      <c r="C1475" s="139"/>
      <c r="D1475" s="139"/>
      <c r="E1475"/>
      <c r="F1475"/>
      <c r="G1475"/>
      <c r="H1475"/>
      <c r="I1475"/>
      <c r="J1475"/>
      <c r="K1475"/>
      <c r="L1475"/>
      <c r="M1475"/>
      <c r="N1475"/>
      <c r="O1475"/>
      <c r="P1475"/>
      <c r="Q1475"/>
      <c r="R1475"/>
      <c r="S1475"/>
      <c r="T1475"/>
      <c r="U1475"/>
      <c r="V1475"/>
      <c r="W1475"/>
      <c r="X1475"/>
      <c r="Y1475"/>
      <c r="Z1475"/>
      <c r="AA1475" s="144"/>
      <c r="AB1475"/>
      <c r="AC1475"/>
      <c r="AD1475"/>
      <c r="AE1475"/>
      <c r="AF1475" s="143"/>
      <c r="AG1475"/>
      <c r="AH1475"/>
    </row>
    <row r="1476" spans="1:34" s="28" customFormat="1" ht="15">
      <c r="A1476"/>
      <c r="B1476" s="140"/>
      <c r="C1476" s="139"/>
      <c r="D1476" s="139"/>
      <c r="E1476"/>
      <c r="F1476"/>
      <c r="G1476"/>
      <c r="H1476"/>
      <c r="I1476"/>
      <c r="J1476"/>
      <c r="K1476"/>
      <c r="L1476"/>
      <c r="M1476"/>
      <c r="N1476"/>
      <c r="O1476"/>
      <c r="P1476"/>
      <c r="Q1476"/>
      <c r="R1476"/>
      <c r="S1476"/>
      <c r="T1476"/>
      <c r="U1476"/>
      <c r="V1476"/>
      <c r="W1476"/>
      <c r="X1476"/>
      <c r="Y1476"/>
      <c r="Z1476"/>
      <c r="AA1476" s="144"/>
      <c r="AB1476"/>
      <c r="AC1476"/>
      <c r="AD1476"/>
      <c r="AE1476"/>
      <c r="AF1476" s="143"/>
      <c r="AG1476"/>
      <c r="AH1476"/>
    </row>
    <row r="1477" spans="1:34" s="28" customFormat="1" ht="15">
      <c r="A1477"/>
      <c r="B1477" s="140"/>
      <c r="C1477" s="139"/>
      <c r="D1477" s="139"/>
      <c r="E1477"/>
      <c r="F1477"/>
      <c r="G1477"/>
      <c r="H1477"/>
      <c r="I1477"/>
      <c r="J1477"/>
      <c r="K1477"/>
      <c r="L1477"/>
      <c r="M1477"/>
      <c r="N1477"/>
      <c r="O1477"/>
      <c r="P1477"/>
      <c r="Q1477"/>
      <c r="R1477"/>
      <c r="S1477"/>
      <c r="T1477"/>
      <c r="U1477"/>
      <c r="V1477"/>
      <c r="W1477"/>
      <c r="X1477"/>
      <c r="Y1477"/>
      <c r="Z1477"/>
      <c r="AA1477" s="144"/>
      <c r="AB1477"/>
      <c r="AC1477"/>
      <c r="AD1477"/>
      <c r="AE1477"/>
      <c r="AF1477" s="143"/>
      <c r="AG1477"/>
      <c r="AH1477"/>
    </row>
    <row r="1478" spans="1:34" s="28" customFormat="1" ht="15">
      <c r="A1478"/>
      <c r="B1478" s="140"/>
      <c r="C1478" s="139"/>
      <c r="D1478" s="139"/>
      <c r="E1478"/>
      <c r="F1478"/>
      <c r="G1478"/>
      <c r="H1478"/>
      <c r="I1478"/>
      <c r="J1478"/>
      <c r="K1478"/>
      <c r="L1478"/>
      <c r="M1478"/>
      <c r="N1478"/>
      <c r="O1478"/>
      <c r="P1478"/>
      <c r="Q1478"/>
      <c r="R1478"/>
      <c r="S1478"/>
      <c r="T1478"/>
      <c r="U1478"/>
      <c r="V1478"/>
      <c r="W1478"/>
      <c r="X1478"/>
      <c r="Y1478"/>
      <c r="Z1478"/>
      <c r="AA1478" s="144"/>
      <c r="AB1478"/>
      <c r="AC1478"/>
      <c r="AD1478"/>
      <c r="AE1478"/>
      <c r="AF1478" s="143"/>
      <c r="AG1478"/>
      <c r="AH1478"/>
    </row>
    <row r="1479" spans="1:34" s="28" customFormat="1" ht="15">
      <c r="A1479"/>
      <c r="B1479" s="140"/>
      <c r="C1479" s="139"/>
      <c r="D1479" s="139"/>
      <c r="E1479"/>
      <c r="F1479"/>
      <c r="G1479"/>
      <c r="H1479"/>
      <c r="I1479"/>
      <c r="J1479"/>
      <c r="K1479"/>
      <c r="L1479"/>
      <c r="M1479"/>
      <c r="N1479"/>
      <c r="O1479"/>
      <c r="P1479"/>
      <c r="Q1479"/>
      <c r="R1479"/>
      <c r="S1479"/>
      <c r="T1479"/>
      <c r="U1479"/>
      <c r="V1479"/>
      <c r="W1479"/>
      <c r="X1479"/>
      <c r="Y1479"/>
      <c r="Z1479"/>
      <c r="AA1479" s="144"/>
      <c r="AB1479"/>
      <c r="AC1479"/>
      <c r="AD1479"/>
      <c r="AE1479"/>
      <c r="AF1479" s="143"/>
      <c r="AG1479"/>
      <c r="AH1479"/>
    </row>
    <row r="1480" spans="1:34" s="28" customFormat="1" ht="15">
      <c r="A1480"/>
      <c r="B1480" s="140"/>
      <c r="C1480" s="139"/>
      <c r="D1480" s="139"/>
      <c r="E1480"/>
      <c r="F1480"/>
      <c r="G1480"/>
      <c r="H1480"/>
      <c r="I1480"/>
      <c r="J1480"/>
      <c r="K1480"/>
      <c r="L1480"/>
      <c r="M1480"/>
      <c r="N1480"/>
      <c r="O1480"/>
      <c r="P1480"/>
      <c r="Q1480"/>
      <c r="R1480"/>
      <c r="S1480"/>
      <c r="T1480"/>
      <c r="U1480"/>
      <c r="V1480"/>
      <c r="W1480"/>
      <c r="X1480"/>
      <c r="Y1480"/>
      <c r="Z1480"/>
      <c r="AA1480" s="144"/>
      <c r="AB1480"/>
      <c r="AC1480"/>
      <c r="AD1480"/>
      <c r="AE1480"/>
      <c r="AF1480" s="143"/>
      <c r="AG1480"/>
      <c r="AH1480"/>
    </row>
    <row r="1481" spans="1:34" s="28" customFormat="1" ht="15">
      <c r="A1481"/>
      <c r="B1481" s="140"/>
      <c r="C1481" s="139"/>
      <c r="D1481" s="139"/>
      <c r="E1481"/>
      <c r="F1481"/>
      <c r="G1481"/>
      <c r="H1481"/>
      <c r="I1481"/>
      <c r="J1481"/>
      <c r="K1481"/>
      <c r="L1481"/>
      <c r="M1481"/>
      <c r="N1481"/>
      <c r="O1481"/>
      <c r="P1481"/>
      <c r="Q1481"/>
      <c r="R1481"/>
      <c r="S1481"/>
      <c r="T1481"/>
      <c r="U1481"/>
      <c r="V1481"/>
      <c r="W1481"/>
      <c r="X1481"/>
      <c r="Y1481"/>
      <c r="Z1481"/>
      <c r="AA1481" s="144"/>
      <c r="AB1481"/>
      <c r="AC1481"/>
      <c r="AD1481"/>
      <c r="AE1481"/>
      <c r="AF1481" s="143"/>
      <c r="AG1481"/>
      <c r="AH1481"/>
    </row>
    <row r="1482" spans="1:34" s="28" customFormat="1" ht="15">
      <c r="A1482"/>
      <c r="B1482" s="140"/>
      <c r="C1482" s="139"/>
      <c r="D1482" s="139"/>
      <c r="E1482"/>
      <c r="F1482"/>
      <c r="G1482"/>
      <c r="H1482"/>
      <c r="I1482"/>
      <c r="J1482"/>
      <c r="K1482"/>
      <c r="L1482"/>
      <c r="M1482"/>
      <c r="N1482"/>
      <c r="O1482"/>
      <c r="P1482"/>
      <c r="Q1482"/>
      <c r="R1482"/>
      <c r="S1482"/>
      <c r="T1482"/>
      <c r="U1482"/>
      <c r="V1482"/>
      <c r="W1482"/>
      <c r="X1482"/>
      <c r="Y1482"/>
      <c r="Z1482"/>
      <c r="AA1482" s="144"/>
      <c r="AB1482"/>
      <c r="AC1482"/>
      <c r="AD1482"/>
      <c r="AE1482"/>
      <c r="AF1482" s="143"/>
      <c r="AG1482"/>
      <c r="AH1482"/>
    </row>
    <row r="1483" spans="1:34" s="28" customFormat="1" ht="15">
      <c r="A1483"/>
      <c r="B1483" s="140"/>
      <c r="C1483" s="139"/>
      <c r="D1483" s="139"/>
      <c r="E1483"/>
      <c r="F1483"/>
      <c r="G1483"/>
      <c r="H1483"/>
      <c r="I1483"/>
      <c r="J1483"/>
      <c r="K1483"/>
      <c r="L1483"/>
      <c r="M1483"/>
      <c r="N1483"/>
      <c r="O1483"/>
      <c r="P1483"/>
      <c r="Q1483"/>
      <c r="R1483"/>
      <c r="S1483"/>
      <c r="T1483"/>
      <c r="U1483"/>
      <c r="V1483"/>
      <c r="W1483"/>
      <c r="X1483"/>
      <c r="Y1483"/>
      <c r="Z1483"/>
      <c r="AA1483" s="144"/>
      <c r="AB1483"/>
      <c r="AC1483"/>
      <c r="AD1483"/>
      <c r="AE1483"/>
      <c r="AF1483" s="143"/>
      <c r="AG1483"/>
      <c r="AH1483"/>
    </row>
    <row r="1484" spans="1:34" s="28" customFormat="1" ht="15">
      <c r="A1484"/>
      <c r="B1484" s="140"/>
      <c r="C1484" s="139"/>
      <c r="D1484" s="139"/>
      <c r="E1484"/>
      <c r="F1484"/>
      <c r="G1484"/>
      <c r="H1484"/>
      <c r="I1484"/>
      <c r="J1484"/>
      <c r="K1484"/>
      <c r="L1484"/>
      <c r="M1484"/>
      <c r="N1484"/>
      <c r="O1484"/>
      <c r="P1484"/>
      <c r="Q1484"/>
      <c r="R1484"/>
      <c r="S1484"/>
      <c r="T1484"/>
      <c r="U1484"/>
      <c r="V1484"/>
      <c r="W1484"/>
      <c r="X1484"/>
      <c r="Y1484"/>
      <c r="Z1484"/>
      <c r="AA1484" s="144"/>
      <c r="AB1484"/>
      <c r="AC1484"/>
      <c r="AD1484"/>
      <c r="AE1484"/>
      <c r="AF1484" s="143"/>
      <c r="AG1484"/>
      <c r="AH1484"/>
    </row>
    <row r="1485" spans="1:34" s="28" customFormat="1" ht="15">
      <c r="A1485"/>
      <c r="B1485" s="140"/>
      <c r="C1485" s="139"/>
      <c r="D1485" s="139"/>
      <c r="E1485"/>
      <c r="F1485"/>
      <c r="G1485"/>
      <c r="H1485"/>
      <c r="I1485"/>
      <c r="J1485"/>
      <c r="K1485"/>
      <c r="L1485"/>
      <c r="M1485"/>
      <c r="N1485"/>
      <c r="O1485"/>
      <c r="P1485"/>
      <c r="Q1485"/>
      <c r="R1485"/>
      <c r="S1485"/>
      <c r="T1485"/>
      <c r="U1485"/>
      <c r="V1485"/>
      <c r="W1485"/>
      <c r="X1485"/>
      <c r="Y1485"/>
      <c r="Z1485"/>
      <c r="AA1485" s="144"/>
      <c r="AB1485"/>
      <c r="AC1485"/>
      <c r="AD1485"/>
      <c r="AE1485"/>
      <c r="AF1485" s="143"/>
      <c r="AG1485"/>
      <c r="AH1485"/>
    </row>
    <row r="1486" spans="1:34" s="28" customFormat="1" ht="15">
      <c r="A1486"/>
      <c r="B1486" s="140"/>
      <c r="C1486" s="139"/>
      <c r="D1486" s="139"/>
      <c r="E1486"/>
      <c r="F1486"/>
      <c r="G1486"/>
      <c r="H1486"/>
      <c r="I1486"/>
      <c r="J1486"/>
      <c r="K1486"/>
      <c r="L1486"/>
      <c r="M1486"/>
      <c r="N1486"/>
      <c r="O1486"/>
      <c r="P1486"/>
      <c r="Q1486"/>
      <c r="R1486"/>
      <c r="S1486"/>
      <c r="T1486"/>
      <c r="U1486"/>
      <c r="V1486"/>
      <c r="W1486"/>
      <c r="X1486"/>
      <c r="Y1486"/>
      <c r="Z1486"/>
      <c r="AA1486" s="144"/>
      <c r="AB1486"/>
      <c r="AC1486"/>
      <c r="AD1486"/>
      <c r="AE1486"/>
      <c r="AF1486" s="143"/>
      <c r="AG1486"/>
      <c r="AH1486"/>
    </row>
    <row r="1487" spans="1:34" s="28" customFormat="1" ht="15">
      <c r="A1487"/>
      <c r="B1487" s="140"/>
      <c r="C1487" s="139"/>
      <c r="D1487" s="139"/>
      <c r="E1487"/>
      <c r="F1487"/>
      <c r="G1487"/>
      <c r="H1487"/>
      <c r="I1487"/>
      <c r="J1487"/>
      <c r="K1487"/>
      <c r="L1487"/>
      <c r="M1487"/>
      <c r="N1487"/>
      <c r="O1487"/>
      <c r="P1487"/>
      <c r="Q1487"/>
      <c r="R1487"/>
      <c r="S1487"/>
      <c r="T1487"/>
      <c r="U1487"/>
      <c r="V1487"/>
      <c r="W1487"/>
      <c r="X1487"/>
      <c r="Y1487"/>
      <c r="Z1487"/>
      <c r="AA1487" s="144"/>
      <c r="AB1487"/>
      <c r="AC1487"/>
      <c r="AD1487"/>
      <c r="AE1487"/>
      <c r="AF1487" s="143"/>
      <c r="AG1487"/>
      <c r="AH1487"/>
    </row>
    <row r="1488" spans="1:34" s="28" customFormat="1" ht="15">
      <c r="A1488"/>
      <c r="B1488" s="140"/>
      <c r="C1488" s="139"/>
      <c r="D1488" s="139"/>
      <c r="E1488"/>
      <c r="F1488"/>
      <c r="G1488"/>
      <c r="H1488"/>
      <c r="I1488"/>
      <c r="J1488"/>
      <c r="K1488"/>
      <c r="L1488"/>
      <c r="M1488"/>
      <c r="N1488"/>
      <c r="O1488"/>
      <c r="P1488"/>
      <c r="Q1488"/>
      <c r="R1488"/>
      <c r="S1488"/>
      <c r="T1488"/>
      <c r="U1488"/>
      <c r="V1488"/>
      <c r="W1488"/>
      <c r="X1488"/>
      <c r="Y1488"/>
      <c r="Z1488"/>
      <c r="AA1488" s="144"/>
      <c r="AB1488"/>
      <c r="AC1488"/>
      <c r="AD1488"/>
      <c r="AE1488"/>
      <c r="AF1488" s="143"/>
      <c r="AG1488"/>
      <c r="AH1488"/>
    </row>
    <row r="1489" spans="1:34" s="28" customFormat="1" ht="15">
      <c r="A1489"/>
      <c r="B1489" s="140"/>
      <c r="C1489" s="139"/>
      <c r="D1489" s="139"/>
      <c r="E1489"/>
      <c r="F1489"/>
      <c r="G1489"/>
      <c r="H1489"/>
      <c r="I1489"/>
      <c r="J1489"/>
      <c r="K1489"/>
      <c r="L1489"/>
      <c r="M1489"/>
      <c r="N1489"/>
      <c r="O1489"/>
      <c r="P1489"/>
      <c r="Q1489"/>
      <c r="R1489"/>
      <c r="S1489"/>
      <c r="T1489"/>
      <c r="U1489"/>
      <c r="V1489"/>
      <c r="W1489"/>
      <c r="X1489"/>
      <c r="Y1489"/>
      <c r="Z1489"/>
      <c r="AA1489" s="144"/>
      <c r="AB1489"/>
      <c r="AC1489"/>
      <c r="AD1489"/>
      <c r="AE1489"/>
      <c r="AF1489" s="143"/>
      <c r="AG1489"/>
      <c r="AH1489"/>
    </row>
    <row r="1490" spans="1:34" s="28" customFormat="1" ht="15">
      <c r="A1490"/>
      <c r="B1490" s="140"/>
      <c r="C1490" s="139"/>
      <c r="D1490" s="139"/>
      <c r="E1490"/>
      <c r="F1490"/>
      <c r="G1490"/>
      <c r="H1490"/>
      <c r="I1490"/>
      <c r="J1490"/>
      <c r="K1490"/>
      <c r="L1490"/>
      <c r="M1490"/>
      <c r="N1490"/>
      <c r="O1490"/>
      <c r="P1490"/>
      <c r="Q1490"/>
      <c r="R1490"/>
      <c r="S1490"/>
      <c r="T1490"/>
      <c r="U1490"/>
      <c r="V1490"/>
      <c r="W1490"/>
      <c r="X1490"/>
      <c r="Y1490"/>
      <c r="Z1490"/>
      <c r="AA1490" s="144"/>
      <c r="AB1490"/>
      <c r="AC1490"/>
      <c r="AD1490"/>
      <c r="AE1490"/>
      <c r="AF1490" s="143"/>
      <c r="AG1490"/>
      <c r="AH1490"/>
    </row>
    <row r="1491" spans="1:34" s="28" customFormat="1" ht="15">
      <c r="A1491"/>
      <c r="B1491" s="140"/>
      <c r="C1491" s="139"/>
      <c r="D1491" s="139"/>
      <c r="E1491"/>
      <c r="F1491"/>
      <c r="G1491"/>
      <c r="H1491"/>
      <c r="I1491"/>
      <c r="J1491"/>
      <c r="K1491"/>
      <c r="L1491"/>
      <c r="M1491"/>
      <c r="N1491"/>
      <c r="O1491"/>
      <c r="P1491"/>
      <c r="Q1491"/>
      <c r="R1491"/>
      <c r="S1491"/>
      <c r="T1491"/>
      <c r="U1491"/>
      <c r="V1491"/>
      <c r="W1491"/>
      <c r="X1491"/>
      <c r="Y1491"/>
      <c r="Z1491"/>
      <c r="AA1491" s="144"/>
      <c r="AB1491"/>
      <c r="AC1491"/>
      <c r="AD1491"/>
      <c r="AE1491"/>
      <c r="AF1491" s="143"/>
      <c r="AG1491"/>
      <c r="AH1491"/>
    </row>
    <row r="1492" spans="1:34" s="28" customFormat="1" ht="15">
      <c r="A1492"/>
      <c r="B1492" s="140"/>
      <c r="C1492" s="139"/>
      <c r="D1492" s="139"/>
      <c r="E1492"/>
      <c r="F1492"/>
      <c r="G1492"/>
      <c r="H1492"/>
      <c r="I1492"/>
      <c r="J1492"/>
      <c r="K1492"/>
      <c r="L1492"/>
      <c r="M1492"/>
      <c r="N1492"/>
      <c r="O1492"/>
      <c r="P1492"/>
      <c r="Q1492"/>
      <c r="R1492"/>
      <c r="S1492"/>
      <c r="T1492"/>
      <c r="U1492"/>
      <c r="V1492"/>
      <c r="W1492"/>
      <c r="X1492"/>
      <c r="Y1492"/>
      <c r="Z1492"/>
      <c r="AA1492" s="144"/>
      <c r="AB1492"/>
      <c r="AC1492"/>
      <c r="AD1492"/>
      <c r="AE1492"/>
      <c r="AF1492" s="143"/>
      <c r="AG1492"/>
      <c r="AH1492"/>
    </row>
    <row r="1493" spans="1:34" s="28" customFormat="1" ht="15">
      <c r="A1493"/>
      <c r="B1493" s="140"/>
      <c r="C1493" s="139"/>
      <c r="D1493" s="139"/>
      <c r="E1493"/>
      <c r="F1493"/>
      <c r="G1493"/>
      <c r="H1493"/>
      <c r="I1493"/>
      <c r="J1493"/>
      <c r="K1493"/>
      <c r="L1493"/>
      <c r="M1493"/>
      <c r="N1493"/>
      <c r="O1493"/>
      <c r="P1493"/>
      <c r="Q1493"/>
      <c r="R1493"/>
      <c r="S1493"/>
      <c r="T1493"/>
      <c r="U1493"/>
      <c r="V1493"/>
      <c r="W1493"/>
      <c r="X1493"/>
      <c r="Y1493"/>
      <c r="Z1493"/>
      <c r="AA1493" s="144"/>
      <c r="AB1493"/>
      <c r="AC1493"/>
      <c r="AD1493"/>
      <c r="AE1493"/>
      <c r="AF1493" s="143"/>
      <c r="AG1493"/>
      <c r="AH1493"/>
    </row>
    <row r="1494" spans="1:34" s="28" customFormat="1" ht="15">
      <c r="A1494"/>
      <c r="B1494" s="140"/>
      <c r="C1494" s="139"/>
      <c r="D1494" s="139"/>
      <c r="E1494"/>
      <c r="F1494"/>
      <c r="G1494"/>
      <c r="H1494"/>
      <c r="I1494"/>
      <c r="J1494"/>
      <c r="K1494"/>
      <c r="L1494"/>
      <c r="M1494"/>
      <c r="N1494"/>
      <c r="O1494"/>
      <c r="P1494"/>
      <c r="Q1494"/>
      <c r="R1494"/>
      <c r="S1494"/>
      <c r="T1494"/>
      <c r="U1494"/>
      <c r="V1494"/>
      <c r="W1494"/>
      <c r="X1494"/>
      <c r="Y1494"/>
      <c r="Z1494"/>
      <c r="AA1494" s="144"/>
      <c r="AB1494"/>
      <c r="AC1494"/>
      <c r="AD1494"/>
      <c r="AE1494"/>
      <c r="AF1494" s="143"/>
      <c r="AG1494"/>
      <c r="AH1494"/>
    </row>
    <row r="1495" spans="1:34" s="28" customFormat="1" ht="15">
      <c r="A1495"/>
      <c r="B1495" s="140"/>
      <c r="C1495" s="139"/>
      <c r="D1495" s="139"/>
      <c r="E1495"/>
      <c r="F1495"/>
      <c r="G1495"/>
      <c r="H1495"/>
      <c r="I1495"/>
      <c r="J1495"/>
      <c r="K1495"/>
      <c r="L1495"/>
      <c r="M1495"/>
      <c r="N1495"/>
      <c r="O1495"/>
      <c r="P1495"/>
      <c r="Q1495"/>
      <c r="R1495"/>
      <c r="S1495"/>
      <c r="T1495"/>
      <c r="U1495"/>
      <c r="V1495"/>
      <c r="W1495"/>
      <c r="X1495"/>
      <c r="Y1495"/>
      <c r="Z1495"/>
      <c r="AA1495" s="144"/>
      <c r="AB1495"/>
      <c r="AC1495"/>
      <c r="AD1495"/>
      <c r="AE1495"/>
      <c r="AF1495" s="143"/>
      <c r="AG1495"/>
      <c r="AH1495"/>
    </row>
    <row r="1496" spans="1:34" s="28" customFormat="1" ht="15">
      <c r="A1496"/>
      <c r="B1496" s="140"/>
      <c r="C1496" s="139"/>
      <c r="D1496" s="139"/>
      <c r="E1496"/>
      <c r="F1496"/>
      <c r="G1496"/>
      <c r="H1496"/>
      <c r="I1496"/>
      <c r="J1496"/>
      <c r="K1496"/>
      <c r="L1496"/>
      <c r="M1496"/>
      <c r="N1496"/>
      <c r="O1496"/>
      <c r="P1496"/>
      <c r="Q1496"/>
      <c r="R1496"/>
      <c r="S1496"/>
      <c r="T1496"/>
      <c r="U1496"/>
      <c r="V1496"/>
      <c r="W1496"/>
      <c r="X1496"/>
      <c r="Y1496"/>
      <c r="Z1496"/>
      <c r="AA1496" s="144"/>
      <c r="AB1496"/>
      <c r="AC1496"/>
      <c r="AD1496"/>
      <c r="AE1496"/>
      <c r="AF1496" s="143"/>
      <c r="AG1496"/>
      <c r="AH1496"/>
    </row>
    <row r="1497" spans="1:34" s="28" customFormat="1" ht="15">
      <c r="A1497"/>
      <c r="B1497" s="140"/>
      <c r="C1497" s="139"/>
      <c r="D1497" s="139"/>
      <c r="E1497"/>
      <c r="F1497"/>
      <c r="G1497"/>
      <c r="H1497"/>
      <c r="I1497"/>
      <c r="J1497"/>
      <c r="K1497"/>
      <c r="L1497"/>
      <c r="M1497"/>
      <c r="N1497"/>
      <c r="O1497"/>
      <c r="P1497"/>
      <c r="Q1497"/>
      <c r="R1497"/>
      <c r="S1497"/>
      <c r="T1497"/>
      <c r="U1497"/>
      <c r="V1497"/>
      <c r="W1497"/>
      <c r="X1497"/>
      <c r="Y1497"/>
      <c r="Z1497"/>
      <c r="AA1497" s="144"/>
      <c r="AB1497"/>
      <c r="AC1497"/>
      <c r="AD1497"/>
      <c r="AE1497"/>
      <c r="AF1497" s="143"/>
      <c r="AG1497"/>
      <c r="AH1497"/>
    </row>
    <row r="1498" spans="1:34" s="28" customFormat="1" ht="15">
      <c r="A1498"/>
      <c r="B1498" s="140"/>
      <c r="C1498" s="139"/>
      <c r="D1498" s="139"/>
      <c r="E1498"/>
      <c r="F1498"/>
      <c r="G1498"/>
      <c r="H1498"/>
      <c r="I1498"/>
      <c r="J1498"/>
      <c r="K1498"/>
      <c r="L1498"/>
      <c r="M1498"/>
      <c r="N1498"/>
      <c r="O1498"/>
      <c r="P1498"/>
      <c r="Q1498"/>
      <c r="R1498"/>
      <c r="S1498"/>
      <c r="T1498"/>
      <c r="U1498"/>
      <c r="V1498"/>
      <c r="W1498"/>
      <c r="X1498"/>
      <c r="Y1498"/>
      <c r="Z1498"/>
      <c r="AA1498" s="144"/>
      <c r="AB1498"/>
      <c r="AC1498"/>
      <c r="AD1498"/>
      <c r="AE1498"/>
      <c r="AF1498" s="143"/>
      <c r="AG1498"/>
      <c r="AH1498"/>
    </row>
    <row r="1499" spans="1:34" s="28" customFormat="1" ht="15">
      <c r="A1499"/>
      <c r="B1499" s="140"/>
      <c r="C1499" s="139"/>
      <c r="D1499" s="139"/>
      <c r="E1499"/>
      <c r="F1499"/>
      <c r="G1499"/>
      <c r="H1499"/>
      <c r="I1499"/>
      <c r="J1499"/>
      <c r="K1499"/>
      <c r="L1499"/>
      <c r="M1499"/>
      <c r="N1499"/>
      <c r="O1499"/>
      <c r="P1499"/>
      <c r="Q1499"/>
      <c r="R1499"/>
      <c r="S1499"/>
      <c r="T1499"/>
      <c r="U1499"/>
      <c r="V1499"/>
      <c r="W1499"/>
      <c r="X1499"/>
      <c r="Y1499"/>
      <c r="Z1499"/>
      <c r="AA1499" s="144"/>
      <c r="AB1499"/>
      <c r="AC1499"/>
      <c r="AD1499"/>
      <c r="AE1499"/>
      <c r="AF1499" s="143"/>
      <c r="AG1499"/>
      <c r="AH1499"/>
    </row>
    <row r="1500" spans="1:34" s="28" customFormat="1" ht="15">
      <c r="A1500"/>
      <c r="B1500" s="140"/>
      <c r="C1500" s="139"/>
      <c r="D1500" s="139"/>
      <c r="E1500"/>
      <c r="F1500"/>
      <c r="G1500"/>
      <c r="H1500"/>
      <c r="I1500"/>
      <c r="J1500"/>
      <c r="K1500"/>
      <c r="L1500"/>
      <c r="M1500"/>
      <c r="N1500"/>
      <c r="O1500"/>
      <c r="P1500"/>
      <c r="Q1500"/>
      <c r="R1500"/>
      <c r="S1500"/>
      <c r="T1500"/>
      <c r="U1500"/>
      <c r="V1500"/>
      <c r="W1500"/>
      <c r="X1500"/>
      <c r="Y1500"/>
      <c r="Z1500"/>
      <c r="AA1500" s="144"/>
      <c r="AB1500"/>
      <c r="AC1500"/>
      <c r="AD1500"/>
      <c r="AE1500"/>
      <c r="AF1500" s="143"/>
      <c r="AG1500"/>
      <c r="AH1500"/>
    </row>
    <row r="1501" spans="1:34" s="28" customFormat="1" ht="15">
      <c r="A1501"/>
      <c r="B1501" s="140"/>
      <c r="C1501" s="139"/>
      <c r="D1501" s="139"/>
      <c r="E1501"/>
      <c r="F1501"/>
      <c r="G1501"/>
      <c r="H1501"/>
      <c r="I1501"/>
      <c r="J1501"/>
      <c r="K1501"/>
      <c r="L1501"/>
      <c r="M1501"/>
      <c r="N1501"/>
      <c r="O1501"/>
      <c r="P1501"/>
      <c r="Q1501"/>
      <c r="R1501"/>
      <c r="S1501"/>
      <c r="T1501"/>
      <c r="U1501"/>
      <c r="V1501"/>
      <c r="W1501"/>
      <c r="X1501"/>
      <c r="Y1501"/>
      <c r="Z1501"/>
      <c r="AA1501" s="144"/>
      <c r="AB1501"/>
      <c r="AC1501"/>
      <c r="AD1501"/>
      <c r="AE1501"/>
      <c r="AF1501" s="143"/>
      <c r="AG1501"/>
      <c r="AH1501"/>
    </row>
    <row r="1502" spans="1:34" s="28" customFormat="1" ht="15">
      <c r="A1502"/>
      <c r="B1502" s="140"/>
      <c r="C1502" s="139"/>
      <c r="D1502" s="139"/>
      <c r="E1502"/>
      <c r="F1502"/>
      <c r="G1502"/>
      <c r="H1502"/>
      <c r="I1502"/>
      <c r="J1502"/>
      <c r="K1502"/>
      <c r="L1502"/>
      <c r="M1502"/>
      <c r="N1502"/>
      <c r="O1502"/>
      <c r="P1502"/>
      <c r="Q1502"/>
      <c r="R1502"/>
      <c r="S1502"/>
      <c r="T1502"/>
      <c r="U1502"/>
      <c r="V1502"/>
      <c r="W1502"/>
      <c r="X1502"/>
      <c r="Y1502"/>
      <c r="Z1502"/>
      <c r="AA1502" s="144"/>
      <c r="AB1502"/>
      <c r="AC1502"/>
      <c r="AD1502"/>
      <c r="AE1502"/>
      <c r="AF1502" s="143"/>
      <c r="AG1502"/>
      <c r="AH1502"/>
    </row>
    <row r="1503" spans="1:34" s="28" customFormat="1" ht="15">
      <c r="A1503"/>
      <c r="B1503" s="140"/>
      <c r="C1503" s="139"/>
      <c r="D1503" s="139"/>
      <c r="E1503"/>
      <c r="F1503"/>
      <c r="G1503"/>
      <c r="H1503"/>
      <c r="I1503"/>
      <c r="J1503"/>
      <c r="K1503"/>
      <c r="L1503"/>
      <c r="M1503"/>
      <c r="N1503"/>
      <c r="O1503"/>
      <c r="P1503"/>
      <c r="Q1503"/>
      <c r="R1503"/>
      <c r="S1503"/>
      <c r="T1503"/>
      <c r="U1503"/>
      <c r="V1503"/>
      <c r="W1503"/>
      <c r="X1503"/>
      <c r="Y1503"/>
      <c r="Z1503"/>
      <c r="AA1503" s="144"/>
      <c r="AB1503"/>
      <c r="AC1503"/>
      <c r="AD1503"/>
      <c r="AE1503"/>
      <c r="AF1503" s="143"/>
      <c r="AG1503"/>
      <c r="AH1503"/>
    </row>
    <row r="1504" spans="1:34" s="28" customFormat="1" ht="15">
      <c r="A1504"/>
      <c r="B1504" s="140"/>
      <c r="C1504" s="139"/>
      <c r="D1504" s="139"/>
      <c r="E1504"/>
      <c r="F1504"/>
      <c r="G1504"/>
      <c r="H1504"/>
      <c r="I1504"/>
      <c r="J1504"/>
      <c r="K1504"/>
      <c r="L1504"/>
      <c r="M1504"/>
      <c r="N1504"/>
      <c r="O1504"/>
      <c r="P1504"/>
      <c r="Q1504"/>
      <c r="R1504"/>
      <c r="S1504"/>
      <c r="T1504"/>
      <c r="U1504"/>
      <c r="V1504"/>
      <c r="W1504"/>
      <c r="X1504"/>
      <c r="Y1504"/>
      <c r="Z1504"/>
      <c r="AA1504" s="144"/>
      <c r="AB1504"/>
      <c r="AC1504"/>
      <c r="AD1504"/>
      <c r="AE1504"/>
      <c r="AF1504" s="143"/>
      <c r="AG1504"/>
      <c r="AH1504"/>
    </row>
    <row r="1505" spans="1:34" s="28" customFormat="1" ht="15">
      <c r="A1505"/>
      <c r="B1505" s="140"/>
      <c r="C1505" s="139"/>
      <c r="D1505" s="139"/>
      <c r="E1505"/>
      <c r="F1505"/>
      <c r="G1505"/>
      <c r="H1505"/>
      <c r="I1505"/>
      <c r="J1505"/>
      <c r="K1505"/>
      <c r="L1505"/>
      <c r="M1505"/>
      <c r="N1505"/>
      <c r="O1505"/>
      <c r="P1505"/>
      <c r="Q1505"/>
      <c r="R1505"/>
      <c r="S1505"/>
      <c r="T1505"/>
      <c r="U1505"/>
      <c r="V1505"/>
      <c r="W1505"/>
      <c r="X1505"/>
      <c r="Y1505"/>
      <c r="Z1505"/>
      <c r="AA1505" s="144"/>
      <c r="AB1505"/>
      <c r="AC1505"/>
      <c r="AD1505"/>
      <c r="AE1505"/>
      <c r="AF1505" s="143"/>
      <c r="AG1505"/>
      <c r="AH1505"/>
    </row>
    <row r="1506" spans="1:34" s="28" customFormat="1" ht="15">
      <c r="A1506"/>
      <c r="B1506" s="140"/>
      <c r="C1506" s="139"/>
      <c r="D1506" s="139"/>
      <c r="E1506"/>
      <c r="F1506"/>
      <c r="G1506"/>
      <c r="H1506"/>
      <c r="I1506"/>
      <c r="J1506"/>
      <c r="K1506"/>
      <c r="L1506"/>
      <c r="M1506"/>
      <c r="N1506"/>
      <c r="O1506"/>
      <c r="P1506"/>
      <c r="Q1506"/>
      <c r="R1506"/>
      <c r="S1506"/>
      <c r="T1506"/>
      <c r="U1506"/>
      <c r="V1506"/>
      <c r="W1506"/>
      <c r="X1506"/>
      <c r="Y1506"/>
      <c r="Z1506"/>
      <c r="AA1506" s="144"/>
      <c r="AB1506"/>
      <c r="AC1506"/>
      <c r="AD1506"/>
      <c r="AE1506"/>
      <c r="AF1506" s="143"/>
      <c r="AG1506"/>
      <c r="AH1506"/>
    </row>
    <row r="1507" spans="1:34" s="28" customFormat="1" ht="15">
      <c r="A1507"/>
      <c r="B1507" s="140"/>
      <c r="C1507" s="139"/>
      <c r="D1507" s="139"/>
      <c r="E1507"/>
      <c r="F1507"/>
      <c r="G1507"/>
      <c r="H1507"/>
      <c r="I1507"/>
      <c r="J1507"/>
      <c r="K1507"/>
      <c r="L1507"/>
      <c r="M1507"/>
      <c r="N1507"/>
      <c r="O1507"/>
      <c r="P1507"/>
      <c r="Q1507"/>
      <c r="R1507"/>
      <c r="S1507"/>
      <c r="T1507"/>
      <c r="U1507"/>
      <c r="V1507"/>
      <c r="W1507"/>
      <c r="X1507"/>
      <c r="Y1507"/>
      <c r="Z1507"/>
      <c r="AA1507" s="144"/>
      <c r="AB1507"/>
      <c r="AC1507"/>
      <c r="AD1507"/>
      <c r="AE1507"/>
      <c r="AF1507" s="143"/>
      <c r="AG1507"/>
      <c r="AH1507"/>
    </row>
    <row r="1508" spans="1:34" s="28" customFormat="1" ht="15">
      <c r="A1508"/>
      <c r="B1508" s="140"/>
      <c r="C1508" s="139"/>
      <c r="D1508" s="139"/>
      <c r="E1508"/>
      <c r="F1508"/>
      <c r="G1508"/>
      <c r="H1508"/>
      <c r="I1508"/>
      <c r="J1508"/>
      <c r="K1508"/>
      <c r="L1508"/>
      <c r="M1508"/>
      <c r="N1508"/>
      <c r="O1508"/>
      <c r="P1508"/>
      <c r="Q1508"/>
      <c r="R1508"/>
      <c r="S1508"/>
      <c r="T1508"/>
      <c r="U1508"/>
      <c r="V1508"/>
      <c r="W1508"/>
      <c r="X1508"/>
      <c r="Y1508"/>
      <c r="Z1508"/>
      <c r="AA1508" s="144"/>
      <c r="AB1508"/>
      <c r="AC1508"/>
      <c r="AD1508"/>
      <c r="AE1508"/>
      <c r="AF1508" s="143"/>
      <c r="AG1508"/>
      <c r="AH1508"/>
    </row>
    <row r="1509" spans="1:34" s="28" customFormat="1" ht="15">
      <c r="A1509"/>
      <c r="B1509" s="140"/>
      <c r="C1509" s="139"/>
      <c r="D1509" s="139"/>
      <c r="E1509"/>
      <c r="F1509"/>
      <c r="G1509"/>
      <c r="H1509"/>
      <c r="I1509"/>
      <c r="J1509"/>
      <c r="K1509"/>
      <c r="L1509"/>
      <c r="M1509"/>
      <c r="N1509"/>
      <c r="O1509"/>
      <c r="P1509"/>
      <c r="Q1509"/>
      <c r="R1509"/>
      <c r="S1509"/>
      <c r="T1509"/>
      <c r="U1509"/>
      <c r="V1509"/>
      <c r="W1509"/>
      <c r="X1509"/>
      <c r="Y1509"/>
      <c r="Z1509"/>
      <c r="AA1509" s="144"/>
      <c r="AB1509"/>
      <c r="AC1509"/>
      <c r="AD1509"/>
      <c r="AE1509"/>
      <c r="AF1509" s="143"/>
      <c r="AG1509"/>
      <c r="AH1509"/>
    </row>
    <row r="1510" spans="1:34" s="28" customFormat="1" ht="15">
      <c r="A1510"/>
      <c r="B1510" s="140"/>
      <c r="C1510" s="139"/>
      <c r="D1510" s="139"/>
      <c r="E1510"/>
      <c r="F1510"/>
      <c r="G1510"/>
      <c r="H1510"/>
      <c r="I1510"/>
      <c r="J1510"/>
      <c r="K1510"/>
      <c r="L1510"/>
      <c r="M1510"/>
      <c r="N1510"/>
      <c r="O1510"/>
      <c r="P1510"/>
      <c r="Q1510"/>
      <c r="R1510"/>
      <c r="S1510"/>
      <c r="T1510"/>
      <c r="U1510"/>
      <c r="V1510"/>
      <c r="W1510"/>
      <c r="X1510"/>
      <c r="Y1510"/>
      <c r="Z1510"/>
      <c r="AA1510" s="144"/>
      <c r="AB1510"/>
      <c r="AC1510"/>
      <c r="AD1510"/>
      <c r="AE1510"/>
      <c r="AF1510" s="143"/>
      <c r="AG1510"/>
      <c r="AH1510"/>
    </row>
    <row r="1511" spans="1:34" s="28" customFormat="1" ht="15">
      <c r="A1511"/>
      <c r="B1511" s="140"/>
      <c r="C1511" s="139"/>
      <c r="D1511" s="139"/>
      <c r="E1511"/>
      <c r="F1511"/>
      <c r="G1511"/>
      <c r="H1511"/>
      <c r="I1511"/>
      <c r="J1511"/>
      <c r="K1511"/>
      <c r="L1511"/>
      <c r="M1511"/>
      <c r="N1511"/>
      <c r="O1511"/>
      <c r="P1511"/>
      <c r="Q1511"/>
      <c r="R1511"/>
      <c r="S1511"/>
      <c r="T1511"/>
      <c r="U1511"/>
      <c r="V1511"/>
      <c r="W1511"/>
      <c r="X1511"/>
      <c r="Y1511"/>
      <c r="Z1511"/>
      <c r="AA1511" s="144"/>
      <c r="AB1511"/>
      <c r="AC1511"/>
      <c r="AD1511"/>
      <c r="AE1511"/>
      <c r="AF1511" s="143"/>
      <c r="AG1511"/>
      <c r="AH1511"/>
    </row>
    <row r="1512" spans="1:34" s="28" customFormat="1" ht="15">
      <c r="A1512"/>
      <c r="B1512" s="140"/>
      <c r="C1512" s="139"/>
      <c r="D1512" s="139"/>
      <c r="E1512"/>
      <c r="F1512"/>
      <c r="G1512"/>
      <c r="H1512"/>
      <c r="I1512"/>
      <c r="J1512"/>
      <c r="K1512"/>
      <c r="L1512"/>
      <c r="M1512"/>
      <c r="N1512"/>
      <c r="O1512"/>
      <c r="P1512"/>
      <c r="Q1512"/>
      <c r="R1512"/>
      <c r="S1512"/>
      <c r="T1512"/>
      <c r="U1512"/>
      <c r="V1512"/>
      <c r="W1512"/>
      <c r="X1512"/>
      <c r="Y1512"/>
      <c r="Z1512"/>
      <c r="AA1512" s="144"/>
      <c r="AB1512"/>
      <c r="AC1512"/>
      <c r="AD1512"/>
      <c r="AE1512"/>
      <c r="AF1512" s="143"/>
      <c r="AG1512"/>
      <c r="AH1512"/>
    </row>
    <row r="1513" spans="1:34" s="28" customFormat="1" ht="15">
      <c r="A1513"/>
      <c r="B1513" s="140"/>
      <c r="C1513" s="139"/>
      <c r="D1513" s="139"/>
      <c r="E1513"/>
      <c r="F1513"/>
      <c r="G1513"/>
      <c r="H1513"/>
      <c r="I1513"/>
      <c r="J1513"/>
      <c r="K1513"/>
      <c r="L1513"/>
      <c r="M1513"/>
      <c r="N1513"/>
      <c r="O1513"/>
      <c r="P1513"/>
      <c r="Q1513"/>
      <c r="R1513"/>
      <c r="S1513"/>
      <c r="T1513"/>
      <c r="U1513"/>
      <c r="V1513"/>
      <c r="W1513"/>
      <c r="X1513"/>
      <c r="Y1513"/>
      <c r="Z1513"/>
      <c r="AA1513" s="144"/>
      <c r="AB1513"/>
      <c r="AC1513"/>
      <c r="AD1513"/>
      <c r="AE1513"/>
      <c r="AF1513" s="143"/>
      <c r="AG1513"/>
      <c r="AH1513"/>
    </row>
    <row r="1514" spans="1:34" s="28" customFormat="1" ht="15">
      <c r="A1514"/>
      <c r="B1514" s="140"/>
      <c r="C1514" s="139"/>
      <c r="D1514" s="139"/>
      <c r="E1514"/>
      <c r="F1514"/>
      <c r="G1514"/>
      <c r="H1514"/>
      <c r="I1514"/>
      <c r="J1514"/>
      <c r="K1514"/>
      <c r="L1514"/>
      <c r="M1514"/>
      <c r="N1514"/>
      <c r="O1514"/>
      <c r="P1514"/>
      <c r="Q1514"/>
      <c r="R1514"/>
      <c r="S1514"/>
      <c r="T1514"/>
      <c r="U1514"/>
      <c r="V1514"/>
      <c r="W1514"/>
      <c r="X1514"/>
      <c r="Y1514"/>
      <c r="Z1514"/>
      <c r="AA1514" s="144"/>
      <c r="AB1514"/>
      <c r="AC1514"/>
      <c r="AD1514"/>
      <c r="AE1514"/>
      <c r="AF1514" s="143"/>
      <c r="AG1514"/>
      <c r="AH1514"/>
    </row>
    <row r="1515" spans="1:34" s="28" customFormat="1" ht="15">
      <c r="A1515"/>
      <c r="B1515" s="140"/>
      <c r="C1515" s="139"/>
      <c r="D1515" s="139"/>
      <c r="E1515"/>
      <c r="F1515"/>
      <c r="G1515"/>
      <c r="H1515"/>
      <c r="I1515"/>
      <c r="J1515"/>
      <c r="K1515"/>
      <c r="L1515"/>
      <c r="M1515"/>
      <c r="N1515"/>
      <c r="O1515"/>
      <c r="P1515"/>
      <c r="Q1515"/>
      <c r="R1515"/>
      <c r="S1515"/>
      <c r="T1515"/>
      <c r="U1515"/>
      <c r="V1515"/>
      <c r="W1515"/>
      <c r="X1515"/>
      <c r="Y1515"/>
      <c r="Z1515"/>
      <c r="AA1515" s="144"/>
      <c r="AB1515"/>
      <c r="AC1515"/>
      <c r="AD1515"/>
      <c r="AE1515"/>
      <c r="AF1515" s="143"/>
      <c r="AG1515"/>
      <c r="AH1515"/>
    </row>
    <row r="1516" spans="1:34" s="28" customFormat="1" ht="15">
      <c r="A1516"/>
      <c r="B1516" s="140"/>
      <c r="C1516" s="139"/>
      <c r="D1516" s="139"/>
      <c r="E1516"/>
      <c r="F1516"/>
      <c r="G1516"/>
      <c r="H1516"/>
      <c r="I1516"/>
      <c r="J1516"/>
      <c r="K1516"/>
      <c r="L1516"/>
      <c r="M1516"/>
      <c r="N1516"/>
      <c r="O1516"/>
      <c r="P1516"/>
      <c r="Q1516"/>
      <c r="R1516"/>
      <c r="S1516"/>
      <c r="T1516"/>
      <c r="U1516"/>
      <c r="V1516"/>
      <c r="W1516"/>
      <c r="X1516"/>
      <c r="Y1516"/>
      <c r="Z1516"/>
      <c r="AA1516" s="144"/>
      <c r="AB1516"/>
      <c r="AC1516"/>
      <c r="AD1516"/>
      <c r="AE1516"/>
      <c r="AF1516" s="143"/>
      <c r="AG1516"/>
      <c r="AH1516"/>
    </row>
    <row r="1517" spans="1:34" s="28" customFormat="1" ht="15">
      <c r="A1517"/>
      <c r="B1517" s="140"/>
      <c r="C1517" s="139"/>
      <c r="D1517" s="139"/>
      <c r="E1517"/>
      <c r="F1517"/>
      <c r="G1517"/>
      <c r="H1517"/>
      <c r="I1517"/>
      <c r="J1517"/>
      <c r="K1517"/>
      <c r="L1517"/>
      <c r="M1517"/>
      <c r="N1517"/>
      <c r="O1517"/>
      <c r="P1517"/>
      <c r="Q1517"/>
      <c r="R1517"/>
      <c r="S1517"/>
      <c r="T1517"/>
      <c r="U1517"/>
      <c r="V1517"/>
      <c r="W1517"/>
      <c r="X1517"/>
      <c r="Y1517"/>
      <c r="Z1517"/>
      <c r="AA1517" s="144"/>
      <c r="AB1517"/>
      <c r="AC1517"/>
      <c r="AD1517"/>
      <c r="AE1517"/>
      <c r="AF1517" s="143"/>
      <c r="AG1517"/>
      <c r="AH1517"/>
    </row>
    <row r="1518" spans="1:34" s="28" customFormat="1" ht="15">
      <c r="A1518"/>
      <c r="B1518" s="140"/>
      <c r="C1518" s="139"/>
      <c r="D1518" s="139"/>
      <c r="E1518"/>
      <c r="F1518"/>
      <c r="G1518"/>
      <c r="H1518"/>
      <c r="I1518"/>
      <c r="J1518"/>
      <c r="K1518"/>
      <c r="L1518"/>
      <c r="M1518"/>
      <c r="N1518"/>
      <c r="O1518"/>
      <c r="P1518"/>
      <c r="Q1518"/>
      <c r="R1518"/>
      <c r="S1518"/>
      <c r="T1518"/>
      <c r="U1518"/>
      <c r="V1518"/>
      <c r="W1518"/>
      <c r="X1518"/>
      <c r="Y1518"/>
      <c r="Z1518"/>
      <c r="AA1518" s="144"/>
      <c r="AB1518"/>
      <c r="AC1518"/>
      <c r="AD1518"/>
      <c r="AE1518"/>
      <c r="AF1518" s="143"/>
      <c r="AG1518"/>
      <c r="AH1518"/>
    </row>
    <row r="1519" spans="1:34" s="28" customFormat="1" ht="15">
      <c r="A1519"/>
      <c r="B1519" s="140"/>
      <c r="C1519" s="139"/>
      <c r="D1519" s="139"/>
      <c r="E1519"/>
      <c r="F1519"/>
      <c r="G1519"/>
      <c r="H1519"/>
      <c r="I1519"/>
      <c r="J1519"/>
      <c r="K1519"/>
      <c r="L1519"/>
      <c r="M1519"/>
      <c r="N1519"/>
      <c r="O1519"/>
      <c r="P1519"/>
      <c r="Q1519"/>
      <c r="R1519"/>
      <c r="S1519"/>
      <c r="T1519"/>
      <c r="U1519"/>
      <c r="V1519"/>
      <c r="W1519"/>
      <c r="X1519"/>
      <c r="Y1519"/>
      <c r="Z1519"/>
      <c r="AA1519" s="144"/>
      <c r="AB1519"/>
      <c r="AC1519"/>
      <c r="AD1519"/>
      <c r="AE1519"/>
      <c r="AF1519" s="143"/>
      <c r="AG1519"/>
      <c r="AH1519"/>
    </row>
    <row r="1520" spans="1:34" s="28" customFormat="1" ht="15">
      <c r="A1520"/>
      <c r="B1520" s="140"/>
      <c r="C1520" s="139"/>
      <c r="D1520" s="139"/>
      <c r="E1520"/>
      <c r="F1520"/>
      <c r="G1520"/>
      <c r="H1520"/>
      <c r="I1520"/>
      <c r="J1520"/>
      <c r="K1520"/>
      <c r="L1520"/>
      <c r="M1520"/>
      <c r="N1520"/>
      <c r="O1520"/>
      <c r="P1520"/>
      <c r="Q1520"/>
      <c r="R1520"/>
      <c r="S1520"/>
      <c r="T1520"/>
      <c r="U1520"/>
      <c r="V1520"/>
      <c r="W1520"/>
      <c r="X1520"/>
      <c r="Y1520"/>
      <c r="Z1520"/>
      <c r="AA1520" s="144"/>
      <c r="AB1520"/>
      <c r="AC1520"/>
      <c r="AD1520"/>
      <c r="AE1520"/>
      <c r="AF1520" s="143"/>
      <c r="AG1520"/>
      <c r="AH1520"/>
    </row>
    <row r="1521" spans="1:34" s="28" customFormat="1" ht="15">
      <c r="A1521"/>
      <c r="B1521" s="140"/>
      <c r="C1521" s="139"/>
      <c r="D1521" s="139"/>
      <c r="E1521"/>
      <c r="F1521"/>
      <c r="G1521"/>
      <c r="H1521"/>
      <c r="I1521"/>
      <c r="J1521"/>
      <c r="K1521"/>
      <c r="L1521"/>
      <c r="M1521"/>
      <c r="N1521"/>
      <c r="O1521"/>
      <c r="P1521"/>
      <c r="Q1521"/>
      <c r="R1521"/>
      <c r="S1521"/>
      <c r="T1521"/>
      <c r="U1521"/>
      <c r="V1521"/>
      <c r="W1521"/>
      <c r="X1521"/>
      <c r="Y1521"/>
      <c r="Z1521"/>
      <c r="AA1521" s="144"/>
      <c r="AB1521"/>
      <c r="AC1521"/>
      <c r="AD1521"/>
      <c r="AE1521"/>
      <c r="AF1521" s="143"/>
      <c r="AG1521"/>
      <c r="AH1521"/>
    </row>
    <row r="1522" spans="1:34" s="28" customFormat="1" ht="15">
      <c r="A1522"/>
      <c r="B1522" s="140"/>
      <c r="C1522" s="139"/>
      <c r="D1522" s="139"/>
      <c r="E1522"/>
      <c r="F1522"/>
      <c r="G1522"/>
      <c r="H1522"/>
      <c r="I1522"/>
      <c r="J1522"/>
      <c r="K1522"/>
      <c r="L1522"/>
      <c r="M1522"/>
      <c r="N1522"/>
      <c r="O1522"/>
      <c r="P1522"/>
      <c r="Q1522"/>
      <c r="R1522"/>
      <c r="S1522"/>
      <c r="T1522"/>
      <c r="U1522"/>
      <c r="V1522"/>
      <c r="W1522"/>
      <c r="X1522"/>
      <c r="Y1522"/>
      <c r="Z1522"/>
      <c r="AA1522" s="144"/>
      <c r="AB1522"/>
      <c r="AC1522"/>
      <c r="AD1522"/>
      <c r="AE1522"/>
      <c r="AF1522" s="143"/>
      <c r="AG1522"/>
      <c r="AH1522"/>
    </row>
    <row r="1523" spans="1:34" s="28" customFormat="1" ht="15">
      <c r="A1523"/>
      <c r="B1523" s="140"/>
      <c r="C1523" s="139"/>
      <c r="D1523" s="139"/>
      <c r="E1523"/>
      <c r="F1523"/>
      <c r="G1523"/>
      <c r="H1523"/>
      <c r="I1523"/>
      <c r="J1523"/>
      <c r="K1523"/>
      <c r="L1523"/>
      <c r="M1523"/>
      <c r="N1523"/>
      <c r="O1523"/>
      <c r="P1523"/>
      <c r="Q1523"/>
      <c r="R1523"/>
      <c r="S1523"/>
      <c r="T1523"/>
      <c r="U1523"/>
      <c r="V1523"/>
      <c r="W1523"/>
      <c r="X1523"/>
      <c r="Y1523"/>
      <c r="Z1523"/>
      <c r="AA1523" s="144"/>
      <c r="AB1523"/>
      <c r="AC1523"/>
      <c r="AD1523"/>
      <c r="AE1523"/>
      <c r="AF1523" s="143"/>
      <c r="AG1523"/>
      <c r="AH1523"/>
    </row>
    <row r="1524" spans="1:34" s="28" customFormat="1" ht="15">
      <c r="A1524"/>
      <c r="B1524" s="140"/>
      <c r="C1524" s="139"/>
      <c r="D1524" s="139"/>
      <c r="E1524"/>
      <c r="F1524"/>
      <c r="G1524"/>
      <c r="H1524"/>
      <c r="I1524"/>
      <c r="J1524"/>
      <c r="K1524"/>
      <c r="L1524"/>
      <c r="M1524"/>
      <c r="N1524"/>
      <c r="O1524"/>
      <c r="P1524"/>
      <c r="Q1524"/>
      <c r="R1524"/>
      <c r="S1524"/>
      <c r="T1524"/>
      <c r="U1524"/>
      <c r="V1524"/>
      <c r="W1524"/>
      <c r="X1524"/>
      <c r="Y1524"/>
      <c r="Z1524"/>
      <c r="AA1524" s="144"/>
      <c r="AB1524"/>
      <c r="AC1524"/>
      <c r="AD1524"/>
      <c r="AE1524"/>
      <c r="AF1524" s="143"/>
      <c r="AG1524"/>
      <c r="AH1524"/>
    </row>
    <row r="1525" spans="1:34" s="28" customFormat="1" ht="15">
      <c r="A1525"/>
      <c r="B1525" s="140"/>
      <c r="C1525" s="139"/>
      <c r="D1525" s="139"/>
      <c r="E1525"/>
      <c r="F1525"/>
      <c r="G1525"/>
      <c r="H1525"/>
      <c r="I1525"/>
      <c r="J1525"/>
      <c r="K1525"/>
      <c r="L1525"/>
      <c r="M1525"/>
      <c r="N1525"/>
      <c r="O1525"/>
      <c r="P1525"/>
      <c r="Q1525"/>
      <c r="R1525"/>
      <c r="S1525"/>
      <c r="T1525"/>
      <c r="U1525"/>
      <c r="V1525"/>
      <c r="W1525"/>
      <c r="X1525"/>
      <c r="Y1525"/>
      <c r="Z1525"/>
      <c r="AA1525" s="144"/>
      <c r="AB1525"/>
      <c r="AC1525"/>
      <c r="AD1525"/>
      <c r="AE1525"/>
      <c r="AF1525" s="143"/>
      <c r="AG1525"/>
      <c r="AH1525"/>
    </row>
    <row r="1526" spans="1:34" s="28" customFormat="1" ht="15">
      <c r="A1526"/>
      <c r="B1526" s="140"/>
      <c r="C1526" s="139"/>
      <c r="D1526" s="139"/>
      <c r="E1526"/>
      <c r="F1526"/>
      <c r="G1526"/>
      <c r="H1526"/>
      <c r="I1526"/>
      <c r="J1526"/>
      <c r="K1526"/>
      <c r="L1526"/>
      <c r="M1526"/>
      <c r="N1526"/>
      <c r="O1526"/>
      <c r="P1526"/>
      <c r="Q1526"/>
      <c r="R1526"/>
      <c r="S1526"/>
      <c r="T1526"/>
      <c r="U1526"/>
      <c r="V1526"/>
      <c r="W1526"/>
      <c r="X1526"/>
      <c r="Y1526"/>
      <c r="Z1526"/>
      <c r="AA1526" s="144"/>
      <c r="AB1526"/>
      <c r="AC1526"/>
      <c r="AD1526"/>
      <c r="AE1526"/>
      <c r="AF1526" s="143"/>
      <c r="AG1526"/>
      <c r="AH1526"/>
    </row>
    <row r="1527" spans="1:34" s="28" customFormat="1" ht="15">
      <c r="A1527"/>
      <c r="B1527" s="140"/>
      <c r="C1527" s="139"/>
      <c r="D1527" s="139"/>
      <c r="E1527"/>
      <c r="F1527"/>
      <c r="G1527"/>
      <c r="H1527"/>
      <c r="I1527"/>
      <c r="J1527"/>
      <c r="K1527"/>
      <c r="L1527"/>
      <c r="M1527"/>
      <c r="N1527"/>
      <c r="O1527"/>
      <c r="P1527"/>
      <c r="Q1527"/>
      <c r="R1527"/>
      <c r="S1527"/>
      <c r="T1527"/>
      <c r="U1527"/>
      <c r="V1527"/>
      <c r="W1527"/>
      <c r="X1527"/>
      <c r="Y1527"/>
      <c r="Z1527"/>
      <c r="AA1527" s="144"/>
      <c r="AB1527"/>
      <c r="AC1527"/>
      <c r="AD1527"/>
      <c r="AE1527"/>
      <c r="AF1527" s="143"/>
      <c r="AG1527"/>
      <c r="AH1527"/>
    </row>
    <row r="1528" spans="1:34" s="28" customFormat="1" ht="15">
      <c r="A1528"/>
      <c r="B1528" s="140"/>
      <c r="C1528" s="139"/>
      <c r="D1528" s="139"/>
      <c r="E1528"/>
      <c r="F1528"/>
      <c r="G1528"/>
      <c r="H1528"/>
      <c r="I1528"/>
      <c r="J1528"/>
      <c r="K1528"/>
      <c r="L1528"/>
      <c r="M1528"/>
      <c r="N1528"/>
      <c r="O1528"/>
      <c r="P1528"/>
      <c r="Q1528"/>
      <c r="R1528"/>
      <c r="S1528"/>
      <c r="T1528"/>
      <c r="U1528"/>
      <c r="V1528"/>
      <c r="W1528"/>
      <c r="X1528"/>
      <c r="Y1528"/>
      <c r="Z1528"/>
      <c r="AA1528" s="144"/>
      <c r="AB1528"/>
      <c r="AC1528"/>
      <c r="AD1528"/>
      <c r="AE1528"/>
      <c r="AF1528" s="143"/>
      <c r="AG1528"/>
      <c r="AH1528"/>
    </row>
    <row r="1529" spans="1:34" s="28" customFormat="1" ht="15">
      <c r="A1529"/>
      <c r="B1529" s="140"/>
      <c r="C1529" s="139"/>
      <c r="D1529" s="139"/>
      <c r="E1529"/>
      <c r="F1529"/>
      <c r="G1529"/>
      <c r="H1529"/>
      <c r="I1529"/>
      <c r="J1529"/>
      <c r="K1529"/>
      <c r="L1529"/>
      <c r="M1529"/>
      <c r="N1529"/>
      <c r="O1529"/>
      <c r="P1529"/>
      <c r="Q1529"/>
      <c r="R1529"/>
      <c r="S1529"/>
      <c r="T1529"/>
      <c r="U1529"/>
      <c r="V1529"/>
      <c r="W1529"/>
      <c r="X1529"/>
      <c r="Y1529"/>
      <c r="Z1529"/>
      <c r="AA1529" s="144"/>
      <c r="AB1529"/>
      <c r="AC1529"/>
      <c r="AD1529"/>
      <c r="AE1529"/>
      <c r="AF1529" s="143"/>
      <c r="AG1529"/>
      <c r="AH1529"/>
    </row>
    <row r="1530" spans="1:34" s="28" customFormat="1" ht="15">
      <c r="A1530"/>
      <c r="B1530" s="140"/>
      <c r="C1530" s="139"/>
      <c r="D1530" s="139"/>
      <c r="E1530"/>
      <c r="F1530"/>
      <c r="G1530"/>
      <c r="H1530"/>
      <c r="I1530"/>
      <c r="J1530"/>
      <c r="K1530"/>
      <c r="L1530"/>
      <c r="M1530"/>
      <c r="N1530"/>
      <c r="O1530"/>
      <c r="P1530"/>
      <c r="Q1530"/>
      <c r="R1530"/>
      <c r="S1530"/>
      <c r="T1530"/>
      <c r="U1530"/>
      <c r="V1530"/>
      <c r="W1530"/>
      <c r="X1530"/>
      <c r="Y1530"/>
      <c r="Z1530"/>
      <c r="AA1530" s="144"/>
      <c r="AB1530"/>
      <c r="AC1530"/>
      <c r="AD1530"/>
      <c r="AE1530"/>
      <c r="AF1530" s="143"/>
      <c r="AG1530"/>
      <c r="AH1530"/>
    </row>
    <row r="1531" spans="1:34" s="28" customFormat="1" ht="15">
      <c r="A1531"/>
      <c r="B1531" s="140"/>
      <c r="C1531" s="139"/>
      <c r="D1531" s="139"/>
      <c r="E1531"/>
      <c r="F1531"/>
      <c r="G1531"/>
      <c r="H1531"/>
      <c r="I1531"/>
      <c r="J1531"/>
      <c r="K1531"/>
      <c r="L1531"/>
      <c r="M1531"/>
      <c r="N1531"/>
      <c r="O1531"/>
      <c r="P1531"/>
      <c r="Q1531"/>
      <c r="R1531"/>
      <c r="S1531"/>
      <c r="T1531"/>
      <c r="U1531"/>
      <c r="V1531"/>
      <c r="W1531"/>
      <c r="X1531"/>
      <c r="Y1531"/>
      <c r="Z1531"/>
      <c r="AA1531" s="144"/>
      <c r="AB1531"/>
      <c r="AC1531"/>
      <c r="AD1531"/>
      <c r="AE1531"/>
      <c r="AF1531" s="143"/>
      <c r="AG1531"/>
      <c r="AH1531"/>
    </row>
    <row r="1532" spans="1:34" s="28" customFormat="1" ht="15">
      <c r="A1532"/>
      <c r="B1532" s="140"/>
      <c r="C1532" s="139"/>
      <c r="D1532" s="139"/>
      <c r="E1532"/>
      <c r="F1532"/>
      <c r="G1532"/>
      <c r="H1532"/>
      <c r="I1532"/>
      <c r="J1532"/>
      <c r="K1532"/>
      <c r="L1532"/>
      <c r="M1532"/>
      <c r="N1532"/>
      <c r="O1532"/>
      <c r="P1532"/>
      <c r="Q1532"/>
      <c r="R1532"/>
      <c r="S1532"/>
      <c r="T1532"/>
      <c r="U1532"/>
      <c r="V1532"/>
      <c r="W1532"/>
      <c r="X1532"/>
      <c r="Y1532"/>
      <c r="Z1532"/>
      <c r="AA1532" s="144"/>
      <c r="AB1532"/>
      <c r="AC1532"/>
      <c r="AD1532"/>
      <c r="AE1532"/>
      <c r="AF1532" s="143"/>
      <c r="AG1532"/>
      <c r="AH1532"/>
    </row>
    <row r="1533" spans="1:34" s="28" customFormat="1" ht="15">
      <c r="A1533"/>
      <c r="B1533" s="140"/>
      <c r="C1533" s="139"/>
      <c r="D1533" s="139"/>
      <c r="E1533"/>
      <c r="F1533"/>
      <c r="G1533"/>
      <c r="H1533"/>
      <c r="I1533"/>
      <c r="J1533"/>
      <c r="K1533"/>
      <c r="L1533"/>
      <c r="M1533"/>
      <c r="N1533"/>
      <c r="O1533"/>
      <c r="P1533"/>
      <c r="Q1533"/>
      <c r="R1533"/>
      <c r="S1533"/>
      <c r="T1533"/>
      <c r="U1533"/>
      <c r="V1533"/>
      <c r="W1533"/>
      <c r="X1533"/>
      <c r="Y1533"/>
      <c r="Z1533"/>
      <c r="AA1533" s="144"/>
      <c r="AB1533"/>
      <c r="AC1533"/>
      <c r="AD1533"/>
      <c r="AE1533"/>
      <c r="AF1533" s="143"/>
      <c r="AG1533"/>
      <c r="AH1533"/>
    </row>
    <row r="1534" spans="1:34" s="28" customFormat="1" ht="15">
      <c r="A1534"/>
      <c r="B1534" s="140"/>
      <c r="C1534" s="139"/>
      <c r="D1534" s="139"/>
      <c r="E1534"/>
      <c r="F1534"/>
      <c r="G1534"/>
      <c r="H1534"/>
      <c r="I1534"/>
      <c r="J1534"/>
      <c r="K1534"/>
      <c r="L1534"/>
      <c r="M1534"/>
      <c r="N1534"/>
      <c r="O1534"/>
      <c r="P1534"/>
      <c r="Q1534"/>
      <c r="R1534"/>
      <c r="S1534"/>
      <c r="T1534"/>
      <c r="U1534"/>
      <c r="V1534"/>
      <c r="W1534"/>
      <c r="X1534"/>
      <c r="Y1534"/>
      <c r="Z1534"/>
      <c r="AA1534" s="144"/>
      <c r="AB1534"/>
      <c r="AC1534"/>
      <c r="AD1534"/>
      <c r="AE1534"/>
      <c r="AF1534" s="143"/>
      <c r="AG1534"/>
      <c r="AH1534"/>
    </row>
    <row r="1535" spans="1:34" s="28" customFormat="1" ht="15">
      <c r="A1535"/>
      <c r="B1535" s="140"/>
      <c r="C1535" s="139"/>
      <c r="D1535" s="139"/>
      <c r="E1535"/>
      <c r="F1535"/>
      <c r="G1535"/>
      <c r="H1535"/>
      <c r="I1535"/>
      <c r="J1535"/>
      <c r="K1535"/>
      <c r="L1535"/>
      <c r="M1535"/>
      <c r="N1535"/>
      <c r="O1535"/>
      <c r="P1535"/>
      <c r="Q1535"/>
      <c r="R1535"/>
      <c r="S1535"/>
      <c r="T1535"/>
      <c r="U1535"/>
      <c r="V1535"/>
      <c r="W1535"/>
      <c r="X1535"/>
      <c r="Y1535"/>
      <c r="Z1535"/>
      <c r="AA1535" s="144"/>
      <c r="AB1535"/>
      <c r="AC1535"/>
      <c r="AD1535"/>
      <c r="AE1535"/>
      <c r="AF1535" s="143"/>
      <c r="AG1535"/>
      <c r="AH1535"/>
    </row>
    <row r="1536" spans="1:34" s="28" customFormat="1" ht="15">
      <c r="A1536"/>
      <c r="B1536" s="140"/>
      <c r="C1536" s="139"/>
      <c r="D1536" s="139"/>
      <c r="E1536"/>
      <c r="F1536"/>
      <c r="G1536"/>
      <c r="H1536"/>
      <c r="I1536"/>
      <c r="J1536"/>
      <c r="K1536"/>
      <c r="L1536"/>
      <c r="M1536"/>
      <c r="N1536"/>
      <c r="O1536"/>
      <c r="P1536"/>
      <c r="Q1536"/>
      <c r="R1536"/>
      <c r="S1536"/>
      <c r="T1536"/>
      <c r="U1536"/>
      <c r="V1536"/>
      <c r="W1536"/>
      <c r="X1536"/>
      <c r="Y1536"/>
      <c r="Z1536"/>
      <c r="AA1536" s="144"/>
      <c r="AB1536"/>
      <c r="AC1536"/>
      <c r="AD1536"/>
      <c r="AE1536"/>
      <c r="AF1536" s="143"/>
      <c r="AG1536"/>
      <c r="AH1536"/>
    </row>
    <row r="1537" spans="1:34" s="28" customFormat="1" ht="15">
      <c r="A1537"/>
      <c r="B1537" s="140"/>
      <c r="C1537" s="139"/>
      <c r="D1537" s="139"/>
      <c r="E1537"/>
      <c r="F1537"/>
      <c r="G1537"/>
      <c r="H1537"/>
      <c r="I1537"/>
      <c r="J1537"/>
      <c r="K1537"/>
      <c r="L1537"/>
      <c r="M1537"/>
      <c r="N1537"/>
      <c r="O1537"/>
      <c r="P1537"/>
      <c r="Q1537"/>
      <c r="R1537"/>
      <c r="S1537"/>
      <c r="T1537"/>
      <c r="U1537"/>
      <c r="V1537"/>
      <c r="W1537"/>
      <c r="X1537"/>
      <c r="Y1537"/>
      <c r="Z1537"/>
      <c r="AA1537" s="144"/>
      <c r="AB1537"/>
      <c r="AC1537"/>
      <c r="AD1537"/>
      <c r="AE1537"/>
      <c r="AF1537" s="143"/>
      <c r="AG1537"/>
      <c r="AH1537"/>
    </row>
    <row r="1538" spans="1:34" s="28" customFormat="1" ht="15">
      <c r="A1538"/>
      <c r="B1538" s="140"/>
      <c r="C1538" s="139"/>
      <c r="D1538" s="139"/>
      <c r="E1538"/>
      <c r="F1538"/>
      <c r="G1538"/>
      <c r="H1538"/>
      <c r="I1538"/>
      <c r="J1538"/>
      <c r="K1538"/>
      <c r="L1538"/>
      <c r="M1538"/>
      <c r="N1538"/>
      <c r="O1538"/>
      <c r="P1538"/>
      <c r="Q1538"/>
      <c r="R1538"/>
      <c r="S1538"/>
      <c r="T1538"/>
      <c r="U1538"/>
      <c r="V1538"/>
      <c r="W1538"/>
      <c r="X1538"/>
      <c r="Y1538"/>
      <c r="Z1538"/>
      <c r="AA1538" s="144"/>
      <c r="AB1538"/>
      <c r="AC1538"/>
      <c r="AD1538"/>
      <c r="AE1538"/>
      <c r="AF1538" s="143"/>
      <c r="AG1538"/>
      <c r="AH1538"/>
    </row>
    <row r="1539" spans="1:34" s="28" customFormat="1" ht="15">
      <c r="A1539"/>
      <c r="B1539" s="140"/>
      <c r="C1539" s="139"/>
      <c r="D1539" s="139"/>
      <c r="E1539"/>
      <c r="F1539"/>
      <c r="G1539"/>
      <c r="H1539"/>
      <c r="I1539"/>
      <c r="J1539"/>
      <c r="K1539"/>
      <c r="L1539"/>
      <c r="M1539"/>
      <c r="N1539"/>
      <c r="O1539"/>
      <c r="P1539"/>
      <c r="Q1539"/>
      <c r="R1539"/>
      <c r="S1539"/>
      <c r="T1539"/>
      <c r="U1539"/>
      <c r="V1539"/>
      <c r="W1539"/>
      <c r="X1539"/>
      <c r="Y1539"/>
      <c r="Z1539"/>
      <c r="AA1539" s="144"/>
      <c r="AB1539"/>
      <c r="AC1539"/>
      <c r="AD1539"/>
      <c r="AE1539"/>
      <c r="AF1539" s="143"/>
      <c r="AG1539"/>
      <c r="AH1539"/>
    </row>
    <row r="1540" spans="1:34" s="28" customFormat="1" ht="15">
      <c r="A1540"/>
      <c r="B1540" s="140"/>
      <c r="C1540" s="139"/>
      <c r="D1540" s="139"/>
      <c r="E1540"/>
      <c r="F1540"/>
      <c r="G1540"/>
      <c r="H1540"/>
      <c r="I1540"/>
      <c r="J1540"/>
      <c r="K1540"/>
      <c r="L1540"/>
      <c r="M1540"/>
      <c r="N1540"/>
      <c r="O1540"/>
      <c r="P1540"/>
      <c r="Q1540"/>
      <c r="R1540"/>
      <c r="S1540"/>
      <c r="T1540"/>
      <c r="U1540"/>
      <c r="V1540"/>
      <c r="W1540"/>
      <c r="X1540"/>
      <c r="Y1540"/>
      <c r="Z1540"/>
      <c r="AA1540" s="144"/>
      <c r="AB1540"/>
      <c r="AC1540"/>
      <c r="AD1540"/>
      <c r="AE1540"/>
      <c r="AF1540" s="143"/>
      <c r="AG1540"/>
      <c r="AH1540"/>
    </row>
    <row r="1541" spans="1:34" s="28" customFormat="1" ht="15">
      <c r="A1541"/>
      <c r="B1541" s="140"/>
      <c r="C1541" s="139"/>
      <c r="D1541" s="139"/>
      <c r="E1541"/>
      <c r="F1541"/>
      <c r="G1541"/>
      <c r="H1541"/>
      <c r="I1541"/>
      <c r="J1541"/>
      <c r="K1541"/>
      <c r="L1541"/>
      <c r="M1541"/>
      <c r="N1541"/>
      <c r="O1541"/>
      <c r="P1541"/>
      <c r="Q1541"/>
      <c r="R1541"/>
      <c r="S1541"/>
      <c r="T1541"/>
      <c r="U1541"/>
      <c r="V1541"/>
      <c r="W1541"/>
      <c r="X1541"/>
      <c r="Y1541"/>
      <c r="Z1541"/>
      <c r="AA1541" s="144"/>
      <c r="AB1541"/>
      <c r="AC1541"/>
      <c r="AD1541"/>
      <c r="AE1541"/>
      <c r="AF1541" s="143"/>
      <c r="AG1541"/>
      <c r="AH1541"/>
    </row>
    <row r="1542" spans="1:34" s="28" customFormat="1" ht="15">
      <c r="A1542"/>
      <c r="B1542" s="140"/>
      <c r="C1542" s="139"/>
      <c r="D1542" s="139"/>
      <c r="E1542"/>
      <c r="F1542"/>
      <c r="G1542"/>
      <c r="H1542"/>
      <c r="I1542"/>
      <c r="J1542"/>
      <c r="K1542"/>
      <c r="L1542"/>
      <c r="M1542"/>
      <c r="N1542"/>
      <c r="O1542"/>
      <c r="P1542"/>
      <c r="Q1542"/>
      <c r="R1542"/>
      <c r="S1542"/>
      <c r="T1542"/>
      <c r="U1542"/>
      <c r="V1542"/>
      <c r="W1542"/>
      <c r="X1542"/>
      <c r="Y1542"/>
      <c r="Z1542"/>
      <c r="AA1542" s="144"/>
      <c r="AB1542"/>
      <c r="AC1542"/>
      <c r="AD1542"/>
      <c r="AE1542"/>
      <c r="AF1542" s="143"/>
      <c r="AG1542"/>
      <c r="AH1542"/>
    </row>
    <row r="1543" spans="1:34" s="28" customFormat="1" ht="15">
      <c r="A1543"/>
      <c r="B1543" s="140"/>
      <c r="C1543" s="139"/>
      <c r="D1543" s="139"/>
      <c r="E1543"/>
      <c r="F1543"/>
      <c r="G1543"/>
      <c r="H1543"/>
      <c r="I1543"/>
      <c r="J1543"/>
      <c r="K1543"/>
      <c r="L1543"/>
      <c r="M1543"/>
      <c r="N1543"/>
      <c r="O1543"/>
      <c r="P1543"/>
      <c r="Q1543"/>
      <c r="R1543"/>
      <c r="S1543"/>
      <c r="T1543"/>
      <c r="U1543"/>
      <c r="V1543"/>
      <c r="W1543"/>
      <c r="X1543"/>
      <c r="Y1543"/>
      <c r="Z1543"/>
      <c r="AA1543" s="144"/>
      <c r="AB1543"/>
      <c r="AC1543"/>
      <c r="AD1543"/>
      <c r="AE1543"/>
      <c r="AF1543" s="143"/>
      <c r="AG1543"/>
      <c r="AH1543"/>
    </row>
    <row r="1544" spans="1:34" s="28" customFormat="1" ht="15">
      <c r="A1544"/>
      <c r="B1544" s="140"/>
      <c r="C1544" s="139"/>
      <c r="D1544" s="139"/>
      <c r="E1544"/>
      <c r="F1544"/>
      <c r="G1544"/>
      <c r="H1544"/>
      <c r="I1544"/>
      <c r="J1544"/>
      <c r="K1544"/>
      <c r="L1544"/>
      <c r="M1544"/>
      <c r="N1544"/>
      <c r="O1544"/>
      <c r="P1544"/>
      <c r="Q1544"/>
      <c r="R1544"/>
      <c r="S1544"/>
      <c r="T1544"/>
      <c r="U1544"/>
      <c r="V1544"/>
      <c r="W1544"/>
      <c r="X1544"/>
      <c r="Y1544"/>
      <c r="Z1544"/>
      <c r="AA1544" s="144"/>
      <c r="AB1544"/>
      <c r="AC1544"/>
      <c r="AD1544"/>
      <c r="AE1544"/>
      <c r="AF1544" s="143"/>
      <c r="AG1544"/>
      <c r="AH1544"/>
    </row>
    <row r="1545" spans="1:34" s="28" customFormat="1" ht="15">
      <c r="A1545"/>
      <c r="B1545" s="140"/>
      <c r="C1545" s="139"/>
      <c r="D1545" s="139"/>
      <c r="E1545"/>
      <c r="F1545"/>
      <c r="G1545"/>
      <c r="H1545"/>
      <c r="I1545"/>
      <c r="J1545"/>
      <c r="K1545"/>
      <c r="L1545"/>
      <c r="M1545"/>
      <c r="N1545"/>
      <c r="O1545"/>
      <c r="P1545"/>
      <c r="Q1545"/>
      <c r="R1545"/>
      <c r="S1545"/>
      <c r="T1545"/>
      <c r="U1545"/>
      <c r="V1545"/>
      <c r="W1545"/>
      <c r="X1545"/>
      <c r="Y1545"/>
      <c r="Z1545"/>
      <c r="AA1545" s="144"/>
      <c r="AB1545"/>
      <c r="AC1545"/>
      <c r="AD1545"/>
      <c r="AE1545"/>
      <c r="AF1545" s="143"/>
      <c r="AG1545"/>
      <c r="AH1545"/>
    </row>
    <row r="1546" spans="1:34" s="28" customFormat="1" ht="15">
      <c r="A1546"/>
      <c r="B1546" s="140"/>
      <c r="C1546" s="139"/>
      <c r="D1546" s="139"/>
      <c r="E1546"/>
      <c r="F1546"/>
      <c r="G1546"/>
      <c r="H1546"/>
      <c r="I1546"/>
      <c r="J1546"/>
      <c r="K1546"/>
      <c r="L1546"/>
      <c r="M1546"/>
      <c r="N1546"/>
      <c r="O1546"/>
      <c r="P1546"/>
      <c r="Q1546"/>
      <c r="R1546"/>
      <c r="S1546"/>
      <c r="T1546"/>
      <c r="U1546"/>
      <c r="V1546"/>
      <c r="W1546"/>
      <c r="X1546"/>
      <c r="Y1546"/>
      <c r="Z1546"/>
      <c r="AA1546" s="144"/>
      <c r="AB1546"/>
      <c r="AC1546"/>
      <c r="AD1546"/>
      <c r="AE1546"/>
      <c r="AF1546" s="143"/>
      <c r="AG1546"/>
      <c r="AH1546"/>
    </row>
    <row r="1547" spans="1:34" s="28" customFormat="1" ht="15">
      <c r="A1547"/>
      <c r="B1547" s="140"/>
      <c r="C1547" s="139"/>
      <c r="D1547" s="139"/>
      <c r="E1547"/>
      <c r="F1547"/>
      <c r="G1547"/>
      <c r="H1547"/>
      <c r="I1547"/>
      <c r="J1547"/>
      <c r="K1547"/>
      <c r="L1547"/>
      <c r="M1547"/>
      <c r="N1547"/>
      <c r="O1547"/>
      <c r="P1547"/>
      <c r="Q1547"/>
      <c r="R1547"/>
      <c r="S1547"/>
      <c r="T1547"/>
      <c r="U1547"/>
      <c r="V1547"/>
      <c r="W1547"/>
      <c r="X1547"/>
      <c r="Y1547"/>
      <c r="Z1547"/>
      <c r="AA1547" s="144"/>
      <c r="AB1547"/>
      <c r="AC1547"/>
      <c r="AD1547"/>
      <c r="AE1547"/>
      <c r="AF1547" s="143"/>
      <c r="AG1547"/>
      <c r="AH1547"/>
    </row>
    <row r="1548" spans="1:34" s="28" customFormat="1" ht="15">
      <c r="A1548"/>
      <c r="B1548" s="140"/>
      <c r="C1548" s="139"/>
      <c r="D1548" s="139"/>
      <c r="E1548"/>
      <c r="F1548"/>
      <c r="G1548"/>
      <c r="H1548"/>
      <c r="I1548"/>
      <c r="J1548"/>
      <c r="K1548"/>
      <c r="L1548"/>
      <c r="M1548"/>
      <c r="N1548"/>
      <c r="O1548"/>
      <c r="P1548"/>
      <c r="Q1548"/>
      <c r="R1548"/>
      <c r="S1548"/>
      <c r="T1548"/>
      <c r="U1548"/>
      <c r="V1548"/>
      <c r="W1548"/>
      <c r="X1548"/>
      <c r="Y1548"/>
      <c r="Z1548"/>
      <c r="AA1548" s="144"/>
      <c r="AB1548"/>
      <c r="AC1548"/>
      <c r="AD1548"/>
      <c r="AE1548"/>
      <c r="AF1548" s="143"/>
      <c r="AG1548"/>
      <c r="AH1548"/>
    </row>
    <row r="1549" spans="1:34" s="28" customFormat="1" ht="15">
      <c r="A1549"/>
      <c r="B1549" s="140"/>
      <c r="C1549" s="139"/>
      <c r="D1549" s="139"/>
      <c r="E1549"/>
      <c r="F1549"/>
      <c r="G1549"/>
      <c r="H1549"/>
      <c r="I1549"/>
      <c r="J1549"/>
      <c r="K1549"/>
      <c r="L1549"/>
      <c r="M1549"/>
      <c r="N1549"/>
      <c r="O1549"/>
      <c r="P1549"/>
      <c r="Q1549"/>
      <c r="R1549"/>
      <c r="S1549"/>
      <c r="T1549"/>
      <c r="U1549"/>
      <c r="V1549"/>
      <c r="W1549"/>
      <c r="X1549"/>
      <c r="Y1549"/>
      <c r="Z1549"/>
      <c r="AA1549" s="144"/>
      <c r="AB1549"/>
      <c r="AC1549"/>
      <c r="AD1549"/>
      <c r="AE1549"/>
      <c r="AF1549" s="143"/>
      <c r="AG1549"/>
      <c r="AH1549"/>
    </row>
    <row r="1550" spans="1:34" s="28" customFormat="1" ht="15">
      <c r="A1550"/>
      <c r="B1550" s="140"/>
      <c r="C1550" s="139"/>
      <c r="D1550" s="139"/>
      <c r="E1550"/>
      <c r="F1550"/>
      <c r="G1550"/>
      <c r="H1550"/>
      <c r="I1550"/>
      <c r="J1550"/>
      <c r="K1550"/>
      <c r="L1550"/>
      <c r="M1550"/>
      <c r="N1550"/>
      <c r="O1550"/>
      <c r="P1550"/>
      <c r="Q1550"/>
      <c r="R1550"/>
      <c r="S1550"/>
      <c r="T1550"/>
      <c r="U1550"/>
      <c r="V1550"/>
      <c r="W1550"/>
      <c r="X1550"/>
      <c r="Y1550"/>
      <c r="Z1550"/>
      <c r="AA1550" s="144"/>
      <c r="AB1550"/>
      <c r="AC1550"/>
      <c r="AD1550"/>
      <c r="AE1550"/>
      <c r="AF1550" s="143"/>
      <c r="AG1550"/>
      <c r="AH1550"/>
    </row>
    <row r="1551" spans="1:34" s="28" customFormat="1" ht="15">
      <c r="A1551"/>
      <c r="B1551" s="140"/>
      <c r="C1551" s="139"/>
      <c r="D1551" s="139"/>
      <c r="E1551"/>
      <c r="F1551"/>
      <c r="G1551"/>
      <c r="H1551"/>
      <c r="I1551"/>
      <c r="J1551"/>
      <c r="K1551"/>
      <c r="L1551"/>
      <c r="M1551"/>
      <c r="N1551"/>
      <c r="O1551"/>
      <c r="P1551"/>
      <c r="Q1551"/>
      <c r="R1551"/>
      <c r="S1551"/>
      <c r="T1551"/>
      <c r="U1551"/>
      <c r="V1551"/>
      <c r="W1551"/>
      <c r="X1551"/>
      <c r="Y1551"/>
      <c r="Z1551"/>
      <c r="AA1551" s="144"/>
      <c r="AB1551"/>
      <c r="AC1551"/>
      <c r="AD1551"/>
      <c r="AE1551"/>
      <c r="AF1551" s="143"/>
      <c r="AG1551"/>
      <c r="AH1551"/>
    </row>
    <row r="1552" spans="1:34" s="28" customFormat="1" ht="15">
      <c r="A1552"/>
      <c r="B1552" s="140"/>
      <c r="C1552" s="139"/>
      <c r="D1552" s="139"/>
      <c r="E1552"/>
      <c r="F1552"/>
      <c r="G1552"/>
      <c r="H1552"/>
      <c r="I1552"/>
      <c r="J1552"/>
      <c r="K1552"/>
      <c r="L1552"/>
      <c r="M1552"/>
      <c r="N1552"/>
      <c r="O1552"/>
      <c r="P1552"/>
      <c r="Q1552"/>
      <c r="R1552"/>
      <c r="S1552"/>
      <c r="T1552"/>
      <c r="U1552"/>
      <c r="V1552"/>
      <c r="W1552"/>
      <c r="X1552"/>
      <c r="Y1552"/>
      <c r="Z1552"/>
      <c r="AA1552" s="144"/>
      <c r="AB1552"/>
      <c r="AC1552"/>
      <c r="AD1552"/>
      <c r="AE1552"/>
      <c r="AF1552" s="143"/>
      <c r="AG1552"/>
      <c r="AH1552"/>
    </row>
    <row r="1553" spans="1:34" s="28" customFormat="1" ht="15">
      <c r="A1553"/>
      <c r="B1553" s="140"/>
      <c r="C1553" s="139"/>
      <c r="D1553" s="139"/>
      <c r="E1553"/>
      <c r="F1553"/>
      <c r="G1553"/>
      <c r="H1553"/>
      <c r="I1553"/>
      <c r="J1553"/>
      <c r="K1553"/>
      <c r="L1553"/>
      <c r="M1553"/>
      <c r="N1553"/>
      <c r="O1553"/>
      <c r="P1553"/>
      <c r="Q1553"/>
      <c r="R1553"/>
      <c r="S1553"/>
      <c r="T1553"/>
      <c r="U1553"/>
      <c r="V1553"/>
      <c r="W1553"/>
      <c r="X1553"/>
      <c r="Y1553"/>
      <c r="Z1553"/>
      <c r="AA1553" s="144"/>
      <c r="AB1553"/>
      <c r="AC1553"/>
      <c r="AD1553"/>
      <c r="AE1553"/>
      <c r="AF1553" s="143"/>
      <c r="AG1553"/>
      <c r="AH1553"/>
    </row>
    <row r="1554" spans="1:34" s="28" customFormat="1" ht="15">
      <c r="A1554"/>
      <c r="B1554" s="140"/>
      <c r="C1554" s="139"/>
      <c r="D1554" s="139"/>
      <c r="E1554"/>
      <c r="F1554"/>
      <c r="G1554"/>
      <c r="H1554"/>
      <c r="I1554"/>
      <c r="J1554"/>
      <c r="K1554"/>
      <c r="L1554"/>
      <c r="M1554"/>
      <c r="N1554"/>
      <c r="O1554"/>
      <c r="P1554"/>
      <c r="Q1554"/>
      <c r="R1554"/>
      <c r="S1554"/>
      <c r="T1554"/>
      <c r="U1554"/>
      <c r="V1554"/>
      <c r="W1554"/>
      <c r="X1554"/>
      <c r="Y1554"/>
      <c r="Z1554"/>
      <c r="AA1554" s="144"/>
      <c r="AB1554"/>
      <c r="AC1554"/>
      <c r="AD1554"/>
      <c r="AE1554"/>
      <c r="AF1554" s="143"/>
      <c r="AG1554"/>
      <c r="AH1554"/>
    </row>
    <row r="1555" spans="1:34" s="28" customFormat="1" ht="15">
      <c r="A1555"/>
      <c r="B1555" s="140"/>
      <c r="C1555" s="139"/>
      <c r="D1555" s="139"/>
      <c r="E1555"/>
      <c r="F1555"/>
      <c r="G1555"/>
      <c r="H1555"/>
      <c r="I1555"/>
      <c r="J1555"/>
      <c r="K1555"/>
      <c r="L1555"/>
      <c r="M1555"/>
      <c r="N1555"/>
      <c r="O1555"/>
      <c r="P1555"/>
      <c r="Q1555"/>
      <c r="R1555"/>
      <c r="S1555"/>
      <c r="T1555"/>
      <c r="U1555"/>
      <c r="V1555"/>
      <c r="W1555"/>
      <c r="X1555"/>
      <c r="Y1555"/>
      <c r="Z1555"/>
      <c r="AA1555" s="144"/>
      <c r="AB1555"/>
      <c r="AC1555"/>
      <c r="AD1555"/>
      <c r="AE1555"/>
      <c r="AF1555" s="143"/>
      <c r="AG1555"/>
      <c r="AH1555"/>
    </row>
    <row r="1556" spans="1:34" s="28" customFormat="1" ht="15">
      <c r="A1556"/>
      <c r="B1556" s="140"/>
      <c r="C1556" s="139"/>
      <c r="D1556" s="139"/>
      <c r="E1556"/>
      <c r="F1556"/>
      <c r="G1556"/>
      <c r="H1556"/>
      <c r="I1556"/>
      <c r="J1556"/>
      <c r="K1556"/>
      <c r="L1556"/>
      <c r="M1556"/>
      <c r="N1556"/>
      <c r="O1556"/>
      <c r="P1556"/>
      <c r="Q1556"/>
      <c r="R1556"/>
      <c r="S1556"/>
      <c r="T1556"/>
      <c r="U1556"/>
      <c r="V1556"/>
      <c r="W1556"/>
      <c r="X1556"/>
      <c r="Y1556"/>
      <c r="Z1556"/>
      <c r="AA1556" s="144"/>
      <c r="AB1556"/>
      <c r="AC1556"/>
      <c r="AD1556"/>
      <c r="AE1556"/>
      <c r="AF1556" s="143"/>
      <c r="AG1556"/>
      <c r="AH1556"/>
    </row>
    <row r="1557" spans="1:34" s="28" customFormat="1" ht="15">
      <c r="A1557"/>
      <c r="B1557" s="140"/>
      <c r="C1557" s="139"/>
      <c r="D1557" s="139"/>
      <c r="E1557"/>
      <c r="F1557"/>
      <c r="G1557"/>
      <c r="H1557"/>
      <c r="I1557"/>
      <c r="J1557"/>
      <c r="K1557"/>
      <c r="L1557"/>
      <c r="M1557"/>
      <c r="N1557"/>
      <c r="O1557"/>
      <c r="P1557"/>
      <c r="Q1557"/>
      <c r="R1557"/>
      <c r="S1557"/>
      <c r="T1557"/>
      <c r="U1557"/>
      <c r="V1557"/>
      <c r="W1557"/>
      <c r="X1557"/>
      <c r="Y1557"/>
      <c r="Z1557"/>
      <c r="AA1557" s="144"/>
      <c r="AB1557"/>
      <c r="AC1557"/>
      <c r="AD1557"/>
      <c r="AE1557"/>
      <c r="AF1557" s="143"/>
      <c r="AG1557"/>
      <c r="AH1557"/>
    </row>
    <row r="1558" spans="1:34" s="28" customFormat="1" ht="15">
      <c r="A1558"/>
      <c r="B1558" s="140"/>
      <c r="C1558" s="139"/>
      <c r="D1558" s="139"/>
      <c r="E1558"/>
      <c r="F1558"/>
      <c r="G1558"/>
      <c r="H1558"/>
      <c r="I1558"/>
      <c r="J1558"/>
      <c r="K1558"/>
      <c r="L1558"/>
      <c r="M1558"/>
      <c r="N1558"/>
      <c r="O1558"/>
      <c r="P1558"/>
      <c r="Q1558"/>
      <c r="R1558"/>
      <c r="S1558"/>
      <c r="T1558"/>
      <c r="U1558"/>
      <c r="V1558"/>
      <c r="W1558"/>
      <c r="X1558"/>
      <c r="Y1558"/>
      <c r="Z1558"/>
      <c r="AA1558" s="144"/>
      <c r="AB1558"/>
      <c r="AC1558"/>
      <c r="AD1558"/>
      <c r="AE1558"/>
      <c r="AF1558" s="143"/>
      <c r="AG1558"/>
      <c r="AH1558"/>
    </row>
    <row r="1559" spans="1:34" s="28" customFormat="1" ht="15">
      <c r="A1559"/>
      <c r="B1559" s="140"/>
      <c r="C1559" s="139"/>
      <c r="D1559" s="139"/>
      <c r="E1559"/>
      <c r="F1559"/>
      <c r="G1559"/>
      <c r="H1559"/>
      <c r="I1559"/>
      <c r="J1559"/>
      <c r="K1559"/>
      <c r="L1559"/>
      <c r="M1559"/>
      <c r="N1559"/>
      <c r="O1559"/>
      <c r="P1559"/>
      <c r="Q1559"/>
      <c r="R1559"/>
      <c r="S1559"/>
      <c r="T1559"/>
      <c r="U1559"/>
      <c r="V1559"/>
      <c r="W1559"/>
      <c r="X1559"/>
      <c r="Y1559"/>
      <c r="Z1559"/>
      <c r="AA1559" s="144"/>
      <c r="AB1559"/>
      <c r="AC1559"/>
      <c r="AD1559"/>
      <c r="AE1559"/>
      <c r="AF1559" s="143"/>
      <c r="AG1559"/>
      <c r="AH1559"/>
    </row>
    <row r="1560" spans="1:34" s="28" customFormat="1" ht="15">
      <c r="A1560"/>
      <c r="B1560" s="140"/>
      <c r="C1560" s="139"/>
      <c r="D1560" s="139"/>
      <c r="E1560"/>
      <c r="F1560"/>
      <c r="G1560"/>
      <c r="H1560"/>
      <c r="I1560"/>
      <c r="J1560"/>
      <c r="K1560"/>
      <c r="L1560"/>
      <c r="M1560"/>
      <c r="N1560"/>
      <c r="O1560"/>
      <c r="P1560"/>
      <c r="Q1560"/>
      <c r="R1560"/>
      <c r="S1560"/>
      <c r="T1560"/>
      <c r="U1560"/>
      <c r="V1560"/>
      <c r="W1560"/>
      <c r="X1560"/>
      <c r="Y1560"/>
      <c r="Z1560"/>
      <c r="AA1560" s="144"/>
      <c r="AB1560"/>
      <c r="AC1560"/>
      <c r="AD1560"/>
      <c r="AE1560"/>
      <c r="AF1560" s="143"/>
      <c r="AG1560"/>
      <c r="AH1560"/>
    </row>
    <row r="1561" spans="1:34" s="28" customFormat="1" ht="15">
      <c r="A1561"/>
      <c r="B1561" s="140"/>
      <c r="C1561" s="139"/>
      <c r="D1561" s="139"/>
      <c r="E1561"/>
      <c r="F1561"/>
      <c r="G1561"/>
      <c r="H1561"/>
      <c r="I1561"/>
      <c r="J1561"/>
      <c r="K1561"/>
      <c r="L1561"/>
      <c r="M1561"/>
      <c r="N1561"/>
      <c r="O1561"/>
      <c r="P1561"/>
      <c r="Q1561"/>
      <c r="R1561"/>
      <c r="S1561"/>
      <c r="T1561"/>
      <c r="U1561"/>
      <c r="V1561"/>
      <c r="W1561"/>
      <c r="X1561"/>
      <c r="Y1561"/>
      <c r="Z1561"/>
      <c r="AA1561" s="144"/>
      <c r="AB1561"/>
      <c r="AC1561"/>
      <c r="AD1561"/>
      <c r="AE1561"/>
      <c r="AF1561" s="143"/>
      <c r="AG1561"/>
      <c r="AH1561"/>
    </row>
    <row r="1562" spans="1:34" s="28" customFormat="1" ht="15">
      <c r="A1562"/>
      <c r="B1562" s="140"/>
      <c r="C1562" s="139"/>
      <c r="D1562" s="139"/>
      <c r="E1562"/>
      <c r="F1562"/>
      <c r="G1562"/>
      <c r="H1562"/>
      <c r="I1562"/>
      <c r="J1562"/>
      <c r="K1562"/>
      <c r="L1562"/>
      <c r="M1562"/>
      <c r="N1562"/>
      <c r="O1562"/>
      <c r="P1562"/>
      <c r="Q1562"/>
      <c r="R1562"/>
      <c r="S1562"/>
      <c r="T1562"/>
      <c r="U1562"/>
      <c r="V1562"/>
      <c r="W1562"/>
      <c r="X1562"/>
      <c r="Y1562"/>
      <c r="Z1562"/>
      <c r="AA1562" s="144"/>
      <c r="AB1562"/>
      <c r="AC1562"/>
      <c r="AD1562"/>
      <c r="AE1562"/>
      <c r="AF1562" s="143"/>
      <c r="AG1562"/>
      <c r="AH1562"/>
    </row>
    <row r="1563" spans="1:34" s="28" customFormat="1" ht="15">
      <c r="A1563"/>
      <c r="B1563" s="140"/>
      <c r="C1563" s="139"/>
      <c r="D1563" s="139"/>
      <c r="E1563"/>
      <c r="F1563"/>
      <c r="G1563"/>
      <c r="H1563"/>
      <c r="I1563"/>
      <c r="J1563"/>
      <c r="K1563"/>
      <c r="L1563"/>
      <c r="M1563"/>
      <c r="N1563"/>
      <c r="O1563"/>
      <c r="P1563"/>
      <c r="Q1563"/>
      <c r="R1563"/>
      <c r="S1563"/>
      <c r="T1563"/>
      <c r="U1563"/>
      <c r="V1563"/>
      <c r="W1563"/>
      <c r="X1563"/>
      <c r="Y1563"/>
      <c r="Z1563"/>
      <c r="AA1563" s="144"/>
      <c r="AB1563"/>
      <c r="AC1563"/>
      <c r="AD1563"/>
      <c r="AE1563"/>
      <c r="AF1563" s="143"/>
      <c r="AG1563"/>
      <c r="AH1563"/>
    </row>
    <row r="1564" spans="1:34" s="28" customFormat="1" ht="15">
      <c r="A1564"/>
      <c r="B1564" s="140"/>
      <c r="C1564" s="139"/>
      <c r="D1564" s="139"/>
      <c r="E1564"/>
      <c r="F1564"/>
      <c r="G1564"/>
      <c r="H1564"/>
      <c r="I1564"/>
      <c r="J1564"/>
      <c r="K1564"/>
      <c r="L1564"/>
      <c r="M1564"/>
      <c r="N1564"/>
      <c r="O1564"/>
      <c r="P1564"/>
      <c r="Q1564"/>
      <c r="R1564"/>
      <c r="S1564"/>
      <c r="T1564"/>
      <c r="U1564"/>
      <c r="V1564"/>
      <c r="W1564"/>
      <c r="X1564"/>
      <c r="Y1564"/>
      <c r="Z1564"/>
      <c r="AA1564" s="144"/>
      <c r="AB1564"/>
      <c r="AC1564"/>
      <c r="AD1564"/>
      <c r="AE1564"/>
      <c r="AF1564" s="143"/>
      <c r="AG1564"/>
      <c r="AH1564"/>
    </row>
    <row r="1565" spans="1:34" s="28" customFormat="1" ht="15">
      <c r="A1565"/>
      <c r="B1565" s="140"/>
      <c r="C1565" s="139"/>
      <c r="D1565" s="139"/>
      <c r="E1565"/>
      <c r="F1565"/>
      <c r="G1565"/>
      <c r="H1565"/>
      <c r="I1565"/>
      <c r="J1565"/>
      <c r="K1565"/>
      <c r="L1565"/>
      <c r="M1565"/>
      <c r="N1565"/>
      <c r="O1565"/>
      <c r="P1565"/>
      <c r="Q1565"/>
      <c r="R1565"/>
      <c r="S1565"/>
      <c r="T1565"/>
      <c r="U1565"/>
      <c r="V1565"/>
      <c r="W1565"/>
      <c r="X1565"/>
      <c r="Y1565"/>
      <c r="Z1565"/>
      <c r="AA1565" s="144"/>
      <c r="AB1565"/>
      <c r="AC1565"/>
      <c r="AD1565"/>
      <c r="AE1565"/>
      <c r="AF1565" s="143"/>
      <c r="AG1565"/>
      <c r="AH1565"/>
    </row>
    <row r="1566" spans="1:34" s="28" customFormat="1" ht="15">
      <c r="A1566"/>
      <c r="B1566" s="140"/>
      <c r="C1566" s="139"/>
      <c r="D1566" s="139"/>
      <c r="E1566"/>
      <c r="F1566"/>
      <c r="G1566"/>
      <c r="H1566"/>
      <c r="I1566"/>
      <c r="J1566"/>
      <c r="K1566"/>
      <c r="L1566"/>
      <c r="M1566"/>
      <c r="N1566"/>
      <c r="O1566"/>
      <c r="P1566"/>
      <c r="Q1566"/>
      <c r="R1566"/>
      <c r="S1566"/>
      <c r="T1566"/>
      <c r="U1566"/>
      <c r="V1566"/>
      <c r="W1566"/>
      <c r="X1566"/>
      <c r="Y1566"/>
      <c r="Z1566"/>
      <c r="AA1566" s="144"/>
      <c r="AB1566"/>
      <c r="AC1566"/>
      <c r="AD1566"/>
      <c r="AE1566"/>
      <c r="AF1566" s="143"/>
      <c r="AG1566"/>
      <c r="AH1566"/>
    </row>
    <row r="1567" spans="1:34" s="28" customFormat="1" ht="15">
      <c r="A1567"/>
      <c r="B1567" s="140"/>
      <c r="C1567" s="139"/>
      <c r="D1567" s="139"/>
      <c r="E1567"/>
      <c r="F1567"/>
      <c r="G1567"/>
      <c r="H1567"/>
      <c r="I1567"/>
      <c r="J1567"/>
      <c r="K1567"/>
      <c r="L1567"/>
      <c r="M1567"/>
      <c r="N1567"/>
      <c r="O1567"/>
      <c r="P1567"/>
      <c r="Q1567"/>
      <c r="R1567"/>
      <c r="S1567"/>
      <c r="T1567"/>
      <c r="U1567"/>
      <c r="V1567"/>
      <c r="W1567"/>
      <c r="X1567"/>
      <c r="Y1567"/>
      <c r="Z1567"/>
      <c r="AA1567" s="144"/>
      <c r="AB1567"/>
      <c r="AC1567"/>
      <c r="AD1567"/>
      <c r="AE1567"/>
      <c r="AF1567" s="143"/>
      <c r="AG1567"/>
      <c r="AH1567"/>
    </row>
    <row r="1568" spans="1:34" s="28" customFormat="1" ht="15">
      <c r="A1568"/>
      <c r="B1568" s="140"/>
      <c r="C1568" s="139"/>
      <c r="D1568" s="139"/>
      <c r="E1568"/>
      <c r="F1568"/>
      <c r="G1568"/>
      <c r="H1568"/>
      <c r="I1568"/>
      <c r="J1568"/>
      <c r="K1568"/>
      <c r="L1568"/>
      <c r="M1568"/>
      <c r="N1568"/>
      <c r="O1568"/>
      <c r="P1568"/>
      <c r="Q1568"/>
      <c r="R1568"/>
      <c r="S1568"/>
      <c r="T1568"/>
      <c r="U1568"/>
      <c r="V1568"/>
      <c r="W1568"/>
      <c r="X1568"/>
      <c r="Y1568"/>
      <c r="Z1568"/>
      <c r="AA1568" s="144"/>
      <c r="AB1568"/>
      <c r="AC1568"/>
      <c r="AD1568"/>
      <c r="AE1568"/>
      <c r="AF1568" s="143"/>
      <c r="AG1568"/>
      <c r="AH1568"/>
    </row>
    <row r="1569" spans="1:34" s="28" customFormat="1" ht="15">
      <c r="A1569"/>
      <c r="B1569" s="140"/>
      <c r="C1569" s="139"/>
      <c r="D1569" s="139"/>
      <c r="E1569"/>
      <c r="F1569"/>
      <c r="G1569"/>
      <c r="H1569"/>
      <c r="I1569"/>
      <c r="J1569"/>
      <c r="K1569"/>
      <c r="L1569"/>
      <c r="M1569"/>
      <c r="N1569"/>
      <c r="O1569"/>
      <c r="P1569"/>
      <c r="Q1569"/>
      <c r="R1569"/>
      <c r="S1569"/>
      <c r="T1569"/>
      <c r="U1569"/>
      <c r="V1569"/>
      <c r="W1569"/>
      <c r="X1569"/>
      <c r="Y1569"/>
      <c r="Z1569"/>
      <c r="AA1569" s="144"/>
      <c r="AB1569"/>
      <c r="AC1569"/>
      <c r="AD1569"/>
      <c r="AE1569"/>
      <c r="AF1569" s="143"/>
      <c r="AG1569"/>
      <c r="AH1569"/>
    </row>
    <row r="1570" spans="1:34" s="28" customFormat="1" ht="15">
      <c r="A1570"/>
      <c r="B1570" s="140"/>
      <c r="C1570" s="139"/>
      <c r="D1570" s="139"/>
      <c r="E1570"/>
      <c r="F1570"/>
      <c r="G1570"/>
      <c r="H1570"/>
      <c r="I1570"/>
      <c r="J1570"/>
      <c r="K1570"/>
      <c r="L1570"/>
      <c r="M1570"/>
      <c r="N1570"/>
      <c r="O1570"/>
      <c r="P1570"/>
      <c r="Q1570"/>
      <c r="R1570"/>
      <c r="S1570"/>
      <c r="T1570"/>
      <c r="U1570"/>
      <c r="V1570"/>
      <c r="W1570"/>
      <c r="X1570"/>
      <c r="Y1570"/>
      <c r="Z1570"/>
      <c r="AA1570" s="144"/>
      <c r="AB1570"/>
      <c r="AC1570"/>
      <c r="AD1570"/>
      <c r="AE1570"/>
      <c r="AF1570" s="143"/>
      <c r="AG1570"/>
      <c r="AH1570"/>
    </row>
    <row r="1571" spans="1:34" s="28" customFormat="1" ht="15">
      <c r="A1571"/>
      <c r="B1571" s="140"/>
      <c r="C1571" s="139"/>
      <c r="D1571" s="139"/>
      <c r="E1571"/>
      <c r="F1571"/>
      <c r="G1571"/>
      <c r="H1571"/>
      <c r="I1571"/>
      <c r="J1571"/>
      <c r="K1571"/>
      <c r="L1571"/>
      <c r="M1571"/>
      <c r="N1571"/>
      <c r="O1571"/>
      <c r="P1571"/>
      <c r="Q1571"/>
      <c r="R1571"/>
      <c r="S1571"/>
      <c r="T1571"/>
      <c r="U1571"/>
      <c r="V1571"/>
      <c r="W1571"/>
      <c r="X1571"/>
      <c r="Y1571"/>
      <c r="Z1571"/>
      <c r="AA1571" s="144"/>
      <c r="AB1571"/>
      <c r="AC1571"/>
      <c r="AD1571"/>
      <c r="AE1571"/>
      <c r="AF1571" s="143"/>
      <c r="AG1571"/>
      <c r="AH1571"/>
    </row>
    <row r="1572" spans="1:34" s="28" customFormat="1" ht="15">
      <c r="A1572"/>
      <c r="B1572" s="140"/>
      <c r="C1572" s="139"/>
      <c r="D1572" s="139"/>
      <c r="E1572"/>
      <c r="F1572"/>
      <c r="G1572"/>
      <c r="H1572"/>
      <c r="I1572"/>
      <c r="J1572"/>
      <c r="K1572"/>
      <c r="L1572"/>
      <c r="M1572"/>
      <c r="N1572"/>
      <c r="O1572"/>
      <c r="P1572"/>
      <c r="Q1572"/>
      <c r="R1572"/>
      <c r="S1572"/>
      <c r="T1572"/>
      <c r="U1572"/>
      <c r="V1572"/>
      <c r="W1572"/>
      <c r="X1572"/>
      <c r="Y1572"/>
      <c r="Z1572"/>
      <c r="AA1572" s="144"/>
      <c r="AB1572"/>
      <c r="AC1572"/>
      <c r="AD1572"/>
      <c r="AE1572"/>
      <c r="AF1572" s="143"/>
      <c r="AG1572"/>
      <c r="AH1572"/>
    </row>
    <row r="1573" spans="1:34" s="28" customFormat="1" ht="15">
      <c r="A1573"/>
      <c r="B1573" s="140"/>
      <c r="C1573" s="139"/>
      <c r="D1573" s="139"/>
      <c r="E1573"/>
      <c r="F1573"/>
      <c r="G1573"/>
      <c r="H1573"/>
      <c r="I1573"/>
      <c r="J1573"/>
      <c r="K1573"/>
      <c r="L1573"/>
      <c r="M1573"/>
      <c r="N1573"/>
      <c r="O1573"/>
      <c r="P1573"/>
      <c r="Q1573"/>
      <c r="R1573"/>
      <c r="S1573"/>
      <c r="T1573"/>
      <c r="U1573"/>
      <c r="V1573"/>
      <c r="W1573"/>
      <c r="X1573"/>
      <c r="Y1573"/>
      <c r="Z1573"/>
      <c r="AA1573" s="144"/>
      <c r="AB1573"/>
      <c r="AC1573"/>
      <c r="AD1573"/>
      <c r="AE1573"/>
      <c r="AF1573" s="143"/>
      <c r="AG1573"/>
      <c r="AH1573"/>
    </row>
    <row r="1574" spans="1:34" s="28" customFormat="1" ht="15">
      <c r="A1574"/>
      <c r="B1574" s="140"/>
      <c r="C1574" s="139"/>
      <c r="D1574" s="139"/>
      <c r="E1574"/>
      <c r="F1574"/>
      <c r="G1574"/>
      <c r="H1574"/>
      <c r="I1574"/>
      <c r="J1574"/>
      <c r="K1574"/>
      <c r="L1574"/>
      <c r="M1574"/>
      <c r="N1574"/>
      <c r="O1574"/>
      <c r="P1574"/>
      <c r="Q1574"/>
      <c r="R1574"/>
      <c r="S1574"/>
      <c r="T1574"/>
      <c r="U1574"/>
      <c r="V1574"/>
      <c r="W1574"/>
      <c r="X1574"/>
      <c r="Y1574"/>
      <c r="Z1574"/>
      <c r="AA1574" s="144"/>
      <c r="AB1574"/>
      <c r="AC1574"/>
      <c r="AD1574"/>
      <c r="AE1574"/>
      <c r="AF1574" s="143"/>
      <c r="AG1574"/>
      <c r="AH1574"/>
    </row>
    <row r="1575" spans="1:34" s="28" customFormat="1" ht="15">
      <c r="A1575"/>
      <c r="B1575" s="140"/>
      <c r="C1575" s="139"/>
      <c r="D1575" s="139"/>
      <c r="E1575"/>
      <c r="F1575"/>
      <c r="G1575"/>
      <c r="H1575"/>
      <c r="I1575"/>
      <c r="J1575"/>
      <c r="K1575"/>
      <c r="L1575"/>
      <c r="M1575"/>
      <c r="N1575"/>
      <c r="O1575"/>
      <c r="P1575"/>
      <c r="Q1575"/>
      <c r="R1575"/>
      <c r="S1575"/>
      <c r="T1575"/>
      <c r="U1575"/>
      <c r="V1575"/>
      <c r="W1575"/>
      <c r="X1575"/>
      <c r="Y1575"/>
      <c r="Z1575"/>
      <c r="AA1575" s="144"/>
      <c r="AB1575"/>
      <c r="AC1575"/>
      <c r="AD1575"/>
      <c r="AE1575"/>
      <c r="AF1575" s="143"/>
      <c r="AG1575"/>
      <c r="AH1575"/>
    </row>
    <row r="1576" spans="1:34" s="28" customFormat="1" ht="15">
      <c r="A1576"/>
      <c r="B1576" s="140"/>
      <c r="C1576" s="139"/>
      <c r="D1576" s="139"/>
      <c r="E1576"/>
      <c r="F1576"/>
      <c r="G1576"/>
      <c r="H1576"/>
      <c r="I1576"/>
      <c r="J1576"/>
      <c r="K1576"/>
      <c r="L1576"/>
      <c r="M1576"/>
      <c r="N1576"/>
      <c r="O1576"/>
      <c r="P1576"/>
      <c r="Q1576"/>
      <c r="R1576"/>
      <c r="S1576"/>
      <c r="T1576"/>
      <c r="U1576"/>
      <c r="V1576"/>
      <c r="W1576"/>
      <c r="X1576"/>
      <c r="Y1576"/>
      <c r="Z1576"/>
      <c r="AA1576" s="144"/>
      <c r="AB1576"/>
      <c r="AC1576"/>
      <c r="AD1576"/>
      <c r="AE1576"/>
      <c r="AF1576" s="143"/>
      <c r="AG1576"/>
      <c r="AH1576"/>
    </row>
    <row r="1577" spans="1:34" s="28" customFormat="1" ht="15">
      <c r="A1577"/>
      <c r="B1577" s="140"/>
      <c r="C1577" s="139"/>
      <c r="D1577" s="139"/>
      <c r="E1577"/>
      <c r="F1577"/>
      <c r="G1577"/>
      <c r="H1577"/>
      <c r="I1577"/>
      <c r="J1577"/>
      <c r="K1577"/>
      <c r="L1577"/>
      <c r="M1577"/>
      <c r="N1577"/>
      <c r="O1577"/>
      <c r="P1577"/>
      <c r="Q1577"/>
      <c r="R1577"/>
      <c r="S1577"/>
      <c r="T1577"/>
      <c r="U1577"/>
      <c r="V1577"/>
      <c r="W1577"/>
      <c r="X1577"/>
      <c r="Y1577"/>
      <c r="Z1577"/>
      <c r="AA1577" s="144"/>
      <c r="AB1577"/>
      <c r="AC1577"/>
      <c r="AD1577"/>
      <c r="AE1577"/>
      <c r="AF1577" s="143"/>
      <c r="AG1577"/>
      <c r="AH1577"/>
    </row>
    <row r="1578" spans="1:34" s="28" customFormat="1" ht="15">
      <c r="A1578"/>
      <c r="B1578" s="140"/>
      <c r="C1578" s="139"/>
      <c r="D1578" s="139"/>
      <c r="E1578"/>
      <c r="F1578"/>
      <c r="G1578"/>
      <c r="H1578"/>
      <c r="I1578"/>
      <c r="J1578"/>
      <c r="K1578"/>
      <c r="L1578"/>
      <c r="M1578"/>
      <c r="N1578"/>
      <c r="O1578"/>
      <c r="P1578"/>
      <c r="Q1578"/>
      <c r="R1578"/>
      <c r="S1578"/>
      <c r="T1578"/>
      <c r="U1578"/>
      <c r="V1578"/>
      <c r="W1578"/>
      <c r="X1578"/>
      <c r="Y1578"/>
      <c r="Z1578"/>
      <c r="AA1578" s="144"/>
      <c r="AB1578"/>
      <c r="AC1578"/>
      <c r="AD1578"/>
      <c r="AE1578"/>
      <c r="AF1578" s="143"/>
      <c r="AG1578"/>
      <c r="AH1578"/>
    </row>
    <row r="1579" spans="1:34" s="28" customFormat="1" ht="15">
      <c r="A1579"/>
      <c r="B1579" s="140"/>
      <c r="C1579" s="139"/>
      <c r="D1579" s="139"/>
      <c r="E1579"/>
      <c r="F1579"/>
      <c r="G1579"/>
      <c r="H1579"/>
      <c r="I1579"/>
      <c r="J1579"/>
      <c r="K1579"/>
      <c r="L1579"/>
      <c r="M1579"/>
      <c r="N1579"/>
      <c r="O1579"/>
      <c r="P1579"/>
      <c r="Q1579"/>
      <c r="R1579"/>
      <c r="S1579"/>
      <c r="T1579"/>
      <c r="U1579"/>
      <c r="V1579"/>
      <c r="W1579"/>
      <c r="X1579"/>
      <c r="Y1579"/>
      <c r="Z1579"/>
      <c r="AA1579" s="144"/>
      <c r="AB1579"/>
      <c r="AC1579"/>
      <c r="AD1579"/>
      <c r="AE1579"/>
      <c r="AF1579" s="143"/>
      <c r="AG1579"/>
      <c r="AH1579"/>
    </row>
    <row r="1580" spans="1:34" s="28" customFormat="1" ht="15">
      <c r="A1580"/>
      <c r="B1580" s="140"/>
      <c r="C1580" s="139"/>
      <c r="D1580" s="139"/>
      <c r="E1580"/>
      <c r="F1580"/>
      <c r="G1580"/>
      <c r="H1580"/>
      <c r="I1580"/>
      <c r="J1580"/>
      <c r="K1580"/>
      <c r="L1580"/>
      <c r="M1580"/>
      <c r="N1580"/>
      <c r="O1580"/>
      <c r="P1580"/>
      <c r="Q1580"/>
      <c r="R1580"/>
      <c r="S1580"/>
      <c r="T1580"/>
      <c r="U1580"/>
      <c r="V1580"/>
      <c r="W1580"/>
      <c r="X1580"/>
      <c r="Y1580"/>
      <c r="Z1580"/>
      <c r="AA1580" s="144"/>
      <c r="AB1580"/>
      <c r="AC1580"/>
      <c r="AD1580"/>
      <c r="AE1580"/>
      <c r="AF1580" s="143"/>
      <c r="AG1580"/>
      <c r="AH1580"/>
    </row>
    <row r="1581" spans="1:34" s="28" customFormat="1" ht="15">
      <c r="A1581"/>
      <c r="B1581" s="140"/>
      <c r="C1581" s="139"/>
      <c r="D1581" s="139"/>
      <c r="E1581"/>
      <c r="F1581"/>
      <c r="G1581"/>
      <c r="H1581"/>
      <c r="I1581"/>
      <c r="J1581"/>
      <c r="K1581"/>
      <c r="L1581"/>
      <c r="M1581"/>
      <c r="N1581"/>
      <c r="O1581"/>
      <c r="P1581"/>
      <c r="Q1581"/>
      <c r="R1581"/>
      <c r="S1581"/>
      <c r="T1581"/>
      <c r="U1581"/>
      <c r="V1581"/>
      <c r="W1581"/>
      <c r="X1581"/>
      <c r="Y1581"/>
      <c r="Z1581"/>
      <c r="AA1581" s="144"/>
      <c r="AB1581"/>
      <c r="AC1581"/>
      <c r="AD1581"/>
      <c r="AE1581"/>
      <c r="AF1581" s="143"/>
      <c r="AG1581"/>
      <c r="AH1581"/>
    </row>
    <row r="1582" spans="1:34" s="28" customFormat="1" ht="15">
      <c r="A1582"/>
      <c r="B1582" s="140"/>
      <c r="C1582" s="139"/>
      <c r="D1582" s="139"/>
      <c r="E1582"/>
      <c r="F1582"/>
      <c r="G1582"/>
      <c r="H1582"/>
      <c r="I1582"/>
      <c r="J1582"/>
      <c r="K1582"/>
      <c r="L1582"/>
      <c r="M1582"/>
      <c r="N1582"/>
      <c r="O1582"/>
      <c r="P1582"/>
      <c r="Q1582"/>
      <c r="R1582"/>
      <c r="S1582"/>
      <c r="T1582"/>
      <c r="U1582"/>
      <c r="V1582"/>
      <c r="W1582"/>
      <c r="X1582"/>
      <c r="Y1582"/>
      <c r="Z1582"/>
      <c r="AA1582" s="144"/>
      <c r="AB1582"/>
      <c r="AC1582"/>
      <c r="AD1582"/>
      <c r="AE1582"/>
      <c r="AF1582" s="143"/>
      <c r="AG1582"/>
      <c r="AH1582"/>
    </row>
    <row r="1583" spans="1:34" s="28" customFormat="1" ht="15">
      <c r="A1583"/>
      <c r="B1583" s="140"/>
      <c r="C1583" s="139"/>
      <c r="D1583" s="139"/>
      <c r="E1583"/>
      <c r="F1583"/>
      <c r="G1583"/>
      <c r="H1583"/>
      <c r="I1583"/>
      <c r="J1583"/>
      <c r="K1583"/>
      <c r="L1583"/>
      <c r="M1583"/>
      <c r="N1583"/>
      <c r="O1583"/>
      <c r="P1583"/>
      <c r="Q1583"/>
      <c r="R1583"/>
      <c r="S1583"/>
      <c r="T1583"/>
      <c r="U1583"/>
      <c r="V1583"/>
      <c r="W1583"/>
      <c r="X1583"/>
      <c r="Y1583"/>
      <c r="Z1583"/>
      <c r="AA1583" s="144"/>
      <c r="AB1583"/>
      <c r="AC1583"/>
      <c r="AD1583"/>
      <c r="AE1583"/>
      <c r="AF1583" s="143"/>
      <c r="AG1583"/>
      <c r="AH1583"/>
    </row>
    <row r="1584" spans="1:34" s="28" customFormat="1" ht="15">
      <c r="A1584"/>
      <c r="B1584" s="140"/>
      <c r="C1584" s="139"/>
      <c r="D1584" s="139"/>
      <c r="E1584"/>
      <c r="F1584"/>
      <c r="G1584"/>
      <c r="H1584"/>
      <c r="I1584"/>
      <c r="J1584"/>
      <c r="K1584"/>
      <c r="L1584"/>
      <c r="M1584"/>
      <c r="N1584"/>
      <c r="O1584"/>
      <c r="P1584"/>
      <c r="Q1584"/>
      <c r="R1584"/>
      <c r="S1584"/>
      <c r="T1584"/>
      <c r="U1584"/>
      <c r="V1584"/>
      <c r="W1584"/>
      <c r="X1584"/>
      <c r="Y1584"/>
      <c r="Z1584"/>
      <c r="AA1584" s="144"/>
      <c r="AB1584"/>
      <c r="AC1584"/>
      <c r="AD1584"/>
      <c r="AE1584"/>
      <c r="AF1584" s="143"/>
      <c r="AG1584"/>
      <c r="AH1584"/>
    </row>
    <row r="1585" spans="1:34" s="28" customFormat="1" ht="15">
      <c r="A1585"/>
      <c r="B1585" s="140"/>
      <c r="C1585" s="139"/>
      <c r="D1585" s="139"/>
      <c r="E1585"/>
      <c r="F1585"/>
      <c r="G1585"/>
      <c r="H1585"/>
      <c r="I1585"/>
      <c r="J1585"/>
      <c r="K1585"/>
      <c r="L1585"/>
      <c r="M1585"/>
      <c r="N1585"/>
      <c r="O1585"/>
      <c r="P1585"/>
      <c r="Q1585"/>
      <c r="R1585"/>
      <c r="S1585"/>
      <c r="T1585"/>
      <c r="U1585"/>
      <c r="V1585"/>
      <c r="W1585"/>
      <c r="X1585"/>
      <c r="Y1585"/>
      <c r="Z1585"/>
      <c r="AA1585" s="144"/>
      <c r="AB1585"/>
      <c r="AC1585"/>
      <c r="AD1585"/>
      <c r="AE1585"/>
      <c r="AF1585" s="143"/>
      <c r="AG1585"/>
      <c r="AH1585"/>
    </row>
    <row r="1586" spans="1:34" s="28" customFormat="1" ht="15">
      <c r="A1586"/>
      <c r="B1586" s="140"/>
      <c r="C1586" s="139"/>
      <c r="D1586" s="139"/>
      <c r="E1586"/>
      <c r="F1586"/>
      <c r="G1586"/>
      <c r="H1586"/>
      <c r="I1586"/>
      <c r="J1586"/>
      <c r="K1586"/>
      <c r="L1586"/>
      <c r="M1586"/>
      <c r="N1586"/>
      <c r="O1586"/>
      <c r="P1586"/>
      <c r="Q1586"/>
      <c r="R1586"/>
      <c r="S1586"/>
      <c r="T1586"/>
      <c r="U1586"/>
      <c r="V1586"/>
      <c r="W1586"/>
      <c r="X1586"/>
      <c r="Y1586"/>
      <c r="Z1586"/>
      <c r="AA1586" s="144"/>
      <c r="AB1586"/>
      <c r="AC1586"/>
      <c r="AD1586"/>
      <c r="AE1586"/>
      <c r="AF1586" s="143"/>
      <c r="AG1586"/>
      <c r="AH1586"/>
    </row>
    <row r="1587" spans="1:34" s="28" customFormat="1" ht="15">
      <c r="A1587"/>
      <c r="B1587" s="140"/>
      <c r="C1587" s="139"/>
      <c r="D1587" s="139"/>
      <c r="E1587"/>
      <c r="F1587"/>
      <c r="G1587"/>
      <c r="H1587"/>
      <c r="I1587"/>
      <c r="J1587"/>
      <c r="K1587"/>
      <c r="L1587"/>
      <c r="M1587"/>
      <c r="N1587"/>
      <c r="O1587"/>
      <c r="P1587"/>
      <c r="Q1587"/>
      <c r="R1587"/>
      <c r="S1587"/>
      <c r="T1587"/>
      <c r="U1587"/>
      <c r="V1587"/>
      <c r="W1587"/>
      <c r="X1587"/>
      <c r="Y1587"/>
      <c r="Z1587"/>
      <c r="AA1587" s="144"/>
      <c r="AB1587"/>
      <c r="AC1587"/>
      <c r="AD1587"/>
      <c r="AE1587"/>
      <c r="AF1587" s="143"/>
      <c r="AG1587"/>
      <c r="AH1587"/>
    </row>
    <row r="1588" spans="1:34" s="28" customFormat="1" ht="15">
      <c r="A1588"/>
      <c r="B1588" s="140"/>
      <c r="C1588" s="139"/>
      <c r="D1588" s="139"/>
      <c r="E1588"/>
      <c r="F1588"/>
      <c r="G1588"/>
      <c r="H1588"/>
      <c r="I1588"/>
      <c r="J1588"/>
      <c r="K1588"/>
      <c r="L1588"/>
      <c r="M1588"/>
      <c r="N1588"/>
      <c r="O1588"/>
      <c r="P1588"/>
      <c r="Q1588"/>
      <c r="R1588"/>
      <c r="S1588"/>
      <c r="T1588"/>
      <c r="U1588"/>
      <c r="V1588"/>
      <c r="W1588"/>
      <c r="X1588"/>
      <c r="Y1588"/>
      <c r="Z1588"/>
      <c r="AA1588" s="144"/>
      <c r="AB1588"/>
      <c r="AC1588"/>
      <c r="AD1588"/>
      <c r="AE1588"/>
      <c r="AF1588" s="143"/>
      <c r="AG1588"/>
      <c r="AH1588"/>
    </row>
    <row r="1589" spans="1:34" s="28" customFormat="1" ht="15">
      <c r="A1589"/>
      <c r="B1589" s="140"/>
      <c r="C1589" s="139"/>
      <c r="D1589" s="139"/>
      <c r="E1589"/>
      <c r="F1589"/>
      <c r="G1589"/>
      <c r="H1589"/>
      <c r="I1589"/>
      <c r="J1589"/>
      <c r="K1589"/>
      <c r="L1589"/>
      <c r="M1589"/>
      <c r="N1589"/>
      <c r="O1589"/>
      <c r="P1589"/>
      <c r="Q1589"/>
      <c r="R1589"/>
      <c r="S1589"/>
      <c r="T1589"/>
      <c r="U1589"/>
      <c r="V1589"/>
      <c r="W1589"/>
      <c r="X1589"/>
      <c r="Y1589"/>
      <c r="Z1589"/>
      <c r="AA1589" s="144"/>
      <c r="AB1589"/>
      <c r="AC1589"/>
      <c r="AD1589"/>
      <c r="AE1589"/>
      <c r="AF1589" s="143"/>
      <c r="AG1589"/>
      <c r="AH1589"/>
    </row>
    <row r="1590" spans="1:34" s="28" customFormat="1" ht="15">
      <c r="A1590"/>
      <c r="B1590" s="140"/>
      <c r="C1590" s="139"/>
      <c r="D1590" s="139"/>
      <c r="E1590"/>
      <c r="F1590"/>
      <c r="G1590"/>
      <c r="H1590"/>
      <c r="I1590"/>
      <c r="J1590"/>
      <c r="K1590"/>
      <c r="L1590"/>
      <c r="M1590"/>
      <c r="N1590"/>
      <c r="O1590"/>
      <c r="P1590"/>
      <c r="Q1590"/>
      <c r="R1590"/>
      <c r="S1590"/>
      <c r="T1590"/>
      <c r="U1590"/>
      <c r="V1590"/>
      <c r="W1590"/>
      <c r="X1590"/>
      <c r="Y1590"/>
      <c r="Z1590"/>
      <c r="AA1590" s="144"/>
      <c r="AB1590"/>
      <c r="AC1590"/>
      <c r="AD1590"/>
      <c r="AE1590"/>
      <c r="AF1590" s="143"/>
      <c r="AG1590"/>
      <c r="AH1590"/>
    </row>
    <row r="1591" spans="1:34" s="28" customFormat="1" ht="15">
      <c r="A1591"/>
      <c r="B1591" s="140"/>
      <c r="C1591" s="139"/>
      <c r="D1591" s="139"/>
      <c r="E1591"/>
      <c r="F1591"/>
      <c r="G1591"/>
      <c r="H1591"/>
      <c r="I1591"/>
      <c r="J1591"/>
      <c r="K1591"/>
      <c r="L1591"/>
      <c r="M1591"/>
      <c r="N1591"/>
      <c r="O1591"/>
      <c r="P1591"/>
      <c r="Q1591"/>
      <c r="R1591"/>
      <c r="S1591"/>
      <c r="T1591"/>
      <c r="U1591"/>
      <c r="V1591"/>
      <c r="W1591"/>
      <c r="X1591"/>
      <c r="Y1591"/>
      <c r="Z1591"/>
      <c r="AA1591" s="144"/>
      <c r="AB1591"/>
      <c r="AC1591"/>
      <c r="AD1591"/>
      <c r="AE1591"/>
      <c r="AF1591" s="143"/>
      <c r="AG1591"/>
      <c r="AH1591"/>
    </row>
    <row r="1592" spans="1:34" s="28" customFormat="1" ht="15">
      <c r="A1592"/>
      <c r="B1592" s="140"/>
      <c r="C1592" s="139"/>
      <c r="D1592" s="139"/>
      <c r="E1592"/>
      <c r="F1592"/>
      <c r="G1592"/>
      <c r="H1592"/>
      <c r="I1592"/>
      <c r="J1592"/>
      <c r="K1592"/>
      <c r="L1592"/>
      <c r="M1592"/>
      <c r="N1592"/>
      <c r="O1592"/>
      <c r="P1592"/>
      <c r="Q1592"/>
      <c r="R1592"/>
      <c r="S1592"/>
      <c r="T1592"/>
      <c r="U1592"/>
      <c r="V1592"/>
      <c r="W1592"/>
      <c r="X1592"/>
      <c r="Y1592"/>
      <c r="Z1592"/>
      <c r="AA1592" s="144"/>
      <c r="AB1592"/>
      <c r="AC1592"/>
      <c r="AD1592"/>
      <c r="AE1592"/>
      <c r="AF1592" s="143"/>
      <c r="AG1592"/>
      <c r="AH1592"/>
    </row>
    <row r="1593" spans="1:34" s="28" customFormat="1" ht="15">
      <c r="A1593"/>
      <c r="B1593" s="140"/>
      <c r="C1593" s="139"/>
      <c r="D1593" s="139"/>
      <c r="E1593"/>
      <c r="F1593"/>
      <c r="G1593"/>
      <c r="H1593"/>
      <c r="I1593"/>
      <c r="J1593"/>
      <c r="K1593"/>
      <c r="L1593"/>
      <c r="M1593"/>
      <c r="N1593"/>
      <c r="O1593"/>
      <c r="P1593"/>
      <c r="Q1593"/>
      <c r="R1593"/>
      <c r="S1593"/>
      <c r="T1593"/>
      <c r="U1593"/>
      <c r="V1593"/>
      <c r="W1593"/>
      <c r="X1593"/>
      <c r="Y1593"/>
      <c r="Z1593"/>
      <c r="AA1593" s="144"/>
      <c r="AB1593"/>
      <c r="AC1593"/>
      <c r="AD1593"/>
      <c r="AE1593"/>
      <c r="AF1593" s="143"/>
      <c r="AG1593"/>
      <c r="AH1593"/>
    </row>
    <row r="1594" spans="1:34" s="28" customFormat="1" ht="15">
      <c r="A1594"/>
      <c r="B1594" s="140"/>
      <c r="C1594" s="139"/>
      <c r="D1594" s="139"/>
      <c r="E1594"/>
      <c r="F1594"/>
      <c r="G1594"/>
      <c r="H1594"/>
      <c r="I1594"/>
      <c r="J1594"/>
      <c r="K1594"/>
      <c r="L1594"/>
      <c r="M1594"/>
      <c r="N1594"/>
      <c r="O1594"/>
      <c r="P1594"/>
      <c r="Q1594"/>
      <c r="R1594"/>
      <c r="S1594"/>
      <c r="T1594"/>
      <c r="U1594"/>
      <c r="V1594"/>
      <c r="W1594"/>
      <c r="X1594"/>
      <c r="Y1594"/>
      <c r="Z1594"/>
      <c r="AA1594" s="144"/>
      <c r="AB1594"/>
      <c r="AC1594"/>
      <c r="AD1594"/>
      <c r="AE1594"/>
      <c r="AF1594" s="143"/>
      <c r="AG1594"/>
      <c r="AH1594"/>
    </row>
    <row r="1595" spans="1:34" s="28" customFormat="1" ht="15">
      <c r="A1595"/>
      <c r="B1595" s="140"/>
      <c r="C1595" s="139"/>
      <c r="D1595" s="139"/>
      <c r="E1595"/>
      <c r="F1595"/>
      <c r="G1595"/>
      <c r="H1595"/>
      <c r="I1595"/>
      <c r="J1595"/>
      <c r="K1595"/>
      <c r="L1595"/>
      <c r="M1595"/>
      <c r="N1595"/>
      <c r="O1595"/>
      <c r="P1595"/>
      <c r="Q1595"/>
      <c r="R1595"/>
      <c r="S1595"/>
      <c r="T1595"/>
      <c r="U1595"/>
      <c r="V1595"/>
      <c r="W1595"/>
      <c r="X1595"/>
      <c r="Y1595"/>
      <c r="Z1595"/>
      <c r="AA1595" s="144"/>
      <c r="AB1595"/>
      <c r="AC1595"/>
      <c r="AD1595"/>
      <c r="AE1595"/>
      <c r="AF1595" s="143"/>
      <c r="AG1595"/>
      <c r="AH1595"/>
    </row>
    <row r="1596" spans="1:34" s="28" customFormat="1" ht="15">
      <c r="A1596"/>
      <c r="B1596" s="140"/>
      <c r="C1596" s="139"/>
      <c r="D1596" s="139"/>
      <c r="E1596"/>
      <c r="F1596"/>
      <c r="G1596"/>
      <c r="H1596"/>
      <c r="I1596"/>
      <c r="J1596"/>
      <c r="K1596"/>
      <c r="L1596"/>
      <c r="M1596"/>
      <c r="N1596"/>
      <c r="O1596"/>
      <c r="P1596"/>
      <c r="Q1596"/>
      <c r="R1596"/>
      <c r="S1596"/>
      <c r="T1596"/>
      <c r="U1596"/>
      <c r="V1596"/>
      <c r="W1596"/>
      <c r="X1596"/>
      <c r="Y1596"/>
      <c r="Z1596"/>
      <c r="AA1596" s="144"/>
      <c r="AB1596"/>
      <c r="AC1596"/>
      <c r="AD1596"/>
      <c r="AE1596"/>
      <c r="AF1596" s="143"/>
      <c r="AG1596"/>
      <c r="AH1596"/>
    </row>
    <row r="1597" spans="1:34" s="28" customFormat="1" ht="15">
      <c r="A1597"/>
      <c r="B1597" s="140"/>
      <c r="C1597" s="139"/>
      <c r="D1597" s="139"/>
      <c r="E1597"/>
      <c r="F1597"/>
      <c r="G1597"/>
      <c r="H1597"/>
      <c r="I1597"/>
      <c r="J1597"/>
      <c r="K1597"/>
      <c r="L1597"/>
      <c r="M1597"/>
      <c r="N1597"/>
      <c r="O1597"/>
      <c r="P1597"/>
      <c r="Q1597"/>
      <c r="R1597"/>
      <c r="S1597"/>
      <c r="T1597"/>
      <c r="U1597"/>
      <c r="V1597"/>
      <c r="W1597"/>
      <c r="X1597"/>
      <c r="Y1597"/>
      <c r="Z1597"/>
      <c r="AA1597" s="144"/>
      <c r="AB1597"/>
      <c r="AC1597"/>
      <c r="AD1597"/>
      <c r="AE1597"/>
      <c r="AF1597" s="143"/>
      <c r="AG1597"/>
      <c r="AH1597"/>
    </row>
    <row r="1598" spans="1:34" s="28" customFormat="1" ht="15">
      <c r="A1598"/>
      <c r="B1598" s="140"/>
      <c r="C1598" s="139"/>
      <c r="D1598" s="139"/>
      <c r="E1598"/>
      <c r="F1598"/>
      <c r="G1598"/>
      <c r="H1598"/>
      <c r="I1598"/>
      <c r="J1598"/>
      <c r="K1598"/>
      <c r="L1598"/>
      <c r="M1598"/>
      <c r="N1598"/>
      <c r="O1598"/>
      <c r="P1598"/>
      <c r="Q1598"/>
      <c r="R1598"/>
      <c r="S1598"/>
      <c r="T1598"/>
      <c r="U1598"/>
      <c r="V1598"/>
      <c r="W1598"/>
      <c r="X1598"/>
      <c r="Y1598"/>
      <c r="Z1598"/>
      <c r="AA1598" s="144"/>
      <c r="AB1598"/>
      <c r="AC1598"/>
      <c r="AD1598"/>
      <c r="AE1598"/>
      <c r="AF1598" s="143"/>
      <c r="AG1598"/>
      <c r="AH1598"/>
    </row>
    <row r="1599" spans="1:34" s="28" customFormat="1" ht="15">
      <c r="A1599"/>
      <c r="B1599" s="140"/>
      <c r="C1599" s="139"/>
      <c r="D1599" s="139"/>
      <c r="E1599"/>
      <c r="F1599"/>
      <c r="G1599"/>
      <c r="H1599"/>
      <c r="I1599"/>
      <c r="J1599"/>
      <c r="K1599"/>
      <c r="L1599"/>
      <c r="M1599"/>
      <c r="N1599"/>
      <c r="O1599"/>
      <c r="P1599"/>
      <c r="Q1599"/>
      <c r="R1599"/>
      <c r="S1599"/>
      <c r="T1599"/>
      <c r="U1599"/>
      <c r="V1599"/>
      <c r="W1599"/>
      <c r="X1599"/>
      <c r="Y1599"/>
      <c r="Z1599"/>
      <c r="AA1599" s="144"/>
      <c r="AB1599"/>
      <c r="AC1599"/>
      <c r="AD1599"/>
      <c r="AE1599"/>
      <c r="AF1599" s="143"/>
      <c r="AG1599"/>
      <c r="AH1599"/>
    </row>
    <row r="1600" spans="1:34" s="28" customFormat="1" ht="15">
      <c r="A1600"/>
      <c r="B1600" s="140"/>
      <c r="C1600" s="139"/>
      <c r="D1600" s="139"/>
      <c r="E1600"/>
      <c r="F1600"/>
      <c r="G1600"/>
      <c r="H1600"/>
      <c r="I1600"/>
      <c r="J1600"/>
      <c r="K1600"/>
      <c r="L1600"/>
      <c r="M1600"/>
      <c r="N1600"/>
      <c r="O1600"/>
      <c r="P1600"/>
      <c r="Q1600"/>
      <c r="R1600"/>
      <c r="S1600"/>
      <c r="T1600"/>
      <c r="U1600"/>
      <c r="V1600"/>
      <c r="W1600"/>
      <c r="X1600"/>
      <c r="Y1600"/>
      <c r="Z1600"/>
      <c r="AA1600" s="144"/>
      <c r="AB1600"/>
      <c r="AC1600"/>
      <c r="AD1600"/>
      <c r="AE1600"/>
      <c r="AF1600" s="143"/>
      <c r="AG1600"/>
      <c r="AH1600"/>
    </row>
    <row r="1601" spans="1:34" s="28" customFormat="1" ht="15">
      <c r="A1601"/>
      <c r="B1601" s="140"/>
      <c r="C1601" s="139"/>
      <c r="D1601" s="139"/>
      <c r="E1601"/>
      <c r="F1601"/>
      <c r="G1601"/>
      <c r="H1601"/>
      <c r="I1601"/>
      <c r="J1601"/>
      <c r="K1601"/>
      <c r="L1601"/>
      <c r="M1601"/>
      <c r="N1601"/>
      <c r="O1601"/>
      <c r="P1601"/>
      <c r="Q1601"/>
      <c r="R1601"/>
      <c r="S1601"/>
      <c r="T1601"/>
      <c r="U1601"/>
      <c r="V1601"/>
      <c r="W1601"/>
      <c r="X1601"/>
      <c r="Y1601"/>
      <c r="Z1601"/>
      <c r="AA1601" s="144"/>
      <c r="AB1601"/>
      <c r="AC1601"/>
      <c r="AD1601"/>
      <c r="AE1601"/>
      <c r="AF1601" s="143"/>
      <c r="AG1601"/>
      <c r="AH1601"/>
    </row>
    <row r="1602" spans="1:34" s="28" customFormat="1" ht="15">
      <c r="A1602"/>
      <c r="B1602" s="140"/>
      <c r="C1602" s="139"/>
      <c r="D1602" s="139"/>
      <c r="E1602"/>
      <c r="F1602"/>
      <c r="G1602"/>
      <c r="H1602"/>
      <c r="I1602"/>
      <c r="J1602"/>
      <c r="K1602"/>
      <c r="L1602"/>
      <c r="M1602"/>
      <c r="N1602"/>
      <c r="O1602"/>
      <c r="P1602"/>
      <c r="Q1602"/>
      <c r="R1602"/>
      <c r="S1602"/>
      <c r="T1602"/>
      <c r="U1602"/>
      <c r="V1602"/>
      <c r="W1602"/>
      <c r="X1602"/>
      <c r="Y1602"/>
      <c r="Z1602"/>
      <c r="AA1602" s="144"/>
      <c r="AB1602"/>
      <c r="AC1602"/>
      <c r="AD1602"/>
      <c r="AE1602"/>
      <c r="AF1602" s="143"/>
      <c r="AG1602"/>
      <c r="AH1602"/>
    </row>
    <row r="1603" spans="1:34" s="28" customFormat="1" ht="15">
      <c r="A1603"/>
      <c r="B1603" s="140"/>
      <c r="C1603" s="139"/>
      <c r="D1603" s="139"/>
      <c r="E1603"/>
      <c r="F1603"/>
      <c r="G1603"/>
      <c r="H1603"/>
      <c r="I1603"/>
      <c r="J1603"/>
      <c r="K1603"/>
      <c r="L1603"/>
      <c r="M1603"/>
      <c r="N1603"/>
      <c r="O1603"/>
      <c r="P1603"/>
      <c r="Q1603"/>
      <c r="R1603"/>
      <c r="S1603"/>
      <c r="T1603"/>
      <c r="U1603"/>
      <c r="V1603"/>
      <c r="W1603"/>
      <c r="X1603"/>
      <c r="Y1603"/>
      <c r="Z1603"/>
      <c r="AA1603" s="144"/>
      <c r="AB1603"/>
      <c r="AC1603"/>
      <c r="AD1603"/>
      <c r="AE1603"/>
      <c r="AF1603" s="143"/>
      <c r="AG1603"/>
      <c r="AH1603"/>
    </row>
    <row r="1604" spans="1:34" s="28" customFormat="1" ht="15">
      <c r="A1604"/>
      <c r="B1604" s="140"/>
      <c r="C1604" s="139"/>
      <c r="D1604" s="139"/>
      <c r="E1604"/>
      <c r="F1604"/>
      <c r="G1604"/>
      <c r="H1604"/>
      <c r="I1604"/>
      <c r="J1604"/>
      <c r="K1604"/>
      <c r="L1604"/>
      <c r="M1604"/>
      <c r="N1604"/>
      <c r="O1604"/>
      <c r="P1604"/>
      <c r="Q1604"/>
      <c r="R1604"/>
      <c r="S1604"/>
      <c r="T1604"/>
      <c r="U1604"/>
      <c r="V1604"/>
      <c r="W1604"/>
      <c r="X1604"/>
      <c r="Y1604"/>
      <c r="Z1604"/>
      <c r="AA1604" s="144"/>
      <c r="AB1604"/>
      <c r="AC1604"/>
      <c r="AD1604"/>
      <c r="AE1604"/>
      <c r="AF1604" s="143"/>
      <c r="AG1604"/>
      <c r="AH1604"/>
    </row>
    <row r="1605" spans="1:34" s="28" customFormat="1" ht="15">
      <c r="A1605"/>
      <c r="B1605" s="140"/>
      <c r="C1605" s="139"/>
      <c r="D1605" s="139"/>
      <c r="E1605"/>
      <c r="F1605"/>
      <c r="G1605"/>
      <c r="H1605"/>
      <c r="I1605"/>
      <c r="J1605"/>
      <c r="K1605"/>
      <c r="L1605"/>
      <c r="M1605"/>
      <c r="N1605"/>
      <c r="O1605"/>
      <c r="P1605"/>
      <c r="Q1605"/>
      <c r="R1605"/>
      <c r="S1605"/>
      <c r="T1605"/>
      <c r="U1605"/>
      <c r="V1605"/>
      <c r="W1605"/>
      <c r="X1605"/>
      <c r="Y1605"/>
      <c r="Z1605"/>
      <c r="AA1605" s="144"/>
      <c r="AB1605"/>
      <c r="AC1605"/>
      <c r="AD1605"/>
      <c r="AE1605"/>
      <c r="AF1605" s="143"/>
      <c r="AG1605"/>
      <c r="AH1605"/>
    </row>
    <row r="1606" spans="1:34" s="28" customFormat="1" ht="15">
      <c r="A1606"/>
      <c r="B1606" s="140"/>
      <c r="C1606" s="139"/>
      <c r="D1606" s="139"/>
      <c r="E1606"/>
      <c r="F1606"/>
      <c r="G1606"/>
      <c r="H1606"/>
      <c r="I1606"/>
      <c r="J1606"/>
      <c r="K1606"/>
      <c r="L1606"/>
      <c r="M1606"/>
      <c r="N1606"/>
      <c r="O1606"/>
      <c r="P1606"/>
      <c r="Q1606"/>
      <c r="R1606"/>
      <c r="S1606"/>
      <c r="T1606"/>
      <c r="U1606"/>
      <c r="V1606"/>
      <c r="W1606"/>
      <c r="X1606"/>
      <c r="Y1606"/>
      <c r="Z1606"/>
      <c r="AA1606" s="144"/>
      <c r="AB1606"/>
      <c r="AC1606"/>
      <c r="AD1606"/>
      <c r="AE1606"/>
      <c r="AF1606" s="143"/>
      <c r="AG1606"/>
      <c r="AH1606"/>
    </row>
    <row r="1607" spans="1:34" s="28" customFormat="1" ht="15">
      <c r="A1607"/>
      <c r="B1607" s="140"/>
      <c r="C1607" s="139"/>
      <c r="D1607" s="139"/>
      <c r="E1607"/>
      <c r="F1607"/>
      <c r="G1607"/>
      <c r="H1607"/>
      <c r="I1607"/>
      <c r="J1607"/>
      <c r="K1607"/>
      <c r="L1607"/>
      <c r="M1607"/>
      <c r="N1607"/>
      <c r="O1607"/>
      <c r="P1607"/>
      <c r="Q1607"/>
      <c r="R1607"/>
      <c r="S1607"/>
      <c r="T1607"/>
      <c r="U1607"/>
      <c r="V1607"/>
      <c r="W1607"/>
      <c r="X1607"/>
      <c r="Y1607"/>
      <c r="Z1607"/>
      <c r="AA1607" s="144"/>
      <c r="AB1607"/>
      <c r="AC1607"/>
      <c r="AD1607"/>
      <c r="AE1607"/>
      <c r="AF1607" s="143"/>
      <c r="AG1607"/>
      <c r="AH1607"/>
    </row>
    <row r="1608" spans="1:34" s="28" customFormat="1" ht="15">
      <c r="A1608"/>
      <c r="B1608" s="140"/>
      <c r="C1608" s="139"/>
      <c r="D1608" s="139"/>
      <c r="E1608"/>
      <c r="F1608"/>
      <c r="G1608"/>
      <c r="H1608"/>
      <c r="I1608"/>
      <c r="J1608"/>
      <c r="K1608"/>
      <c r="L1608"/>
      <c r="M1608"/>
      <c r="N1608"/>
      <c r="O1608"/>
      <c r="P1608"/>
      <c r="Q1608"/>
      <c r="R1608"/>
      <c r="S1608"/>
      <c r="T1608"/>
      <c r="U1608"/>
      <c r="V1608"/>
      <c r="W1608"/>
      <c r="X1608"/>
      <c r="Y1608"/>
      <c r="Z1608"/>
      <c r="AA1608" s="144"/>
      <c r="AB1608"/>
      <c r="AC1608"/>
      <c r="AD1608"/>
      <c r="AE1608"/>
      <c r="AF1608" s="143"/>
      <c r="AG1608"/>
      <c r="AH1608"/>
    </row>
    <row r="1609" spans="1:34" s="28" customFormat="1" ht="15">
      <c r="A1609"/>
      <c r="B1609" s="140"/>
      <c r="C1609" s="139"/>
      <c r="D1609" s="139"/>
      <c r="E1609"/>
      <c r="F1609"/>
      <c r="G1609"/>
      <c r="H1609"/>
      <c r="I1609"/>
      <c r="J1609"/>
      <c r="K1609"/>
      <c r="L1609"/>
      <c r="M1609"/>
      <c r="N1609"/>
      <c r="O1609"/>
      <c r="P1609"/>
      <c r="Q1609"/>
      <c r="R1609"/>
      <c r="S1609"/>
      <c r="T1609"/>
      <c r="U1609"/>
      <c r="V1609"/>
      <c r="W1609"/>
      <c r="X1609"/>
      <c r="Y1609"/>
      <c r="Z1609"/>
      <c r="AA1609" s="144"/>
      <c r="AB1609"/>
      <c r="AC1609"/>
      <c r="AD1609"/>
      <c r="AE1609"/>
      <c r="AF1609" s="143"/>
      <c r="AG1609"/>
      <c r="AH1609"/>
    </row>
    <row r="1610" spans="1:34" s="28" customFormat="1" ht="15">
      <c r="A1610"/>
      <c r="B1610" s="140"/>
      <c r="C1610" s="139"/>
      <c r="D1610" s="139"/>
      <c r="E1610"/>
      <c r="F1610"/>
      <c r="G1610"/>
      <c r="H1610"/>
      <c r="I1610"/>
      <c r="J1610"/>
      <c r="K1610"/>
      <c r="L1610"/>
      <c r="M1610"/>
      <c r="N1610"/>
      <c r="O1610"/>
      <c r="P1610"/>
      <c r="Q1610"/>
      <c r="R1610"/>
      <c r="S1610"/>
      <c r="T1610"/>
      <c r="U1610"/>
      <c r="V1610"/>
      <c r="W1610"/>
      <c r="X1610"/>
      <c r="Y1610"/>
      <c r="Z1610"/>
      <c r="AA1610" s="144"/>
      <c r="AB1610"/>
      <c r="AC1610"/>
      <c r="AD1610"/>
      <c r="AE1610"/>
      <c r="AF1610" s="143"/>
      <c r="AG1610"/>
      <c r="AH1610"/>
    </row>
    <row r="1611" spans="1:34" s="28" customFormat="1" ht="15">
      <c r="A1611"/>
      <c r="B1611" s="140"/>
      <c r="C1611" s="139"/>
      <c r="D1611" s="139"/>
      <c r="E1611"/>
      <c r="F1611"/>
      <c r="G1611"/>
      <c r="H1611"/>
      <c r="I1611"/>
      <c r="J1611"/>
      <c r="K1611"/>
      <c r="L1611"/>
      <c r="M1611"/>
      <c r="N1611"/>
      <c r="O1611"/>
      <c r="P1611"/>
      <c r="Q1611"/>
      <c r="R1611"/>
      <c r="S1611"/>
      <c r="T1611"/>
      <c r="U1611"/>
      <c r="V1611"/>
      <c r="W1611"/>
      <c r="X1611"/>
      <c r="Y1611"/>
      <c r="Z1611"/>
      <c r="AA1611" s="144"/>
      <c r="AB1611"/>
      <c r="AC1611"/>
      <c r="AD1611"/>
      <c r="AE1611"/>
      <c r="AF1611" s="143"/>
      <c r="AG1611"/>
      <c r="AH1611"/>
    </row>
    <row r="1612" spans="1:34" s="28" customFormat="1" ht="15">
      <c r="A1612"/>
      <c r="B1612" s="140"/>
      <c r="C1612" s="139"/>
      <c r="D1612" s="139"/>
      <c r="E1612"/>
      <c r="F1612"/>
      <c r="G1612"/>
      <c r="H1612"/>
      <c r="I1612"/>
      <c r="J1612"/>
      <c r="K1612"/>
      <c r="L1612"/>
      <c r="M1612"/>
      <c r="N1612"/>
      <c r="O1612"/>
      <c r="P1612"/>
      <c r="Q1612"/>
      <c r="R1612"/>
      <c r="S1612"/>
      <c r="T1612"/>
      <c r="U1612"/>
      <c r="V1612"/>
      <c r="W1612"/>
      <c r="X1612"/>
      <c r="Y1612"/>
      <c r="Z1612"/>
      <c r="AA1612" s="144"/>
      <c r="AB1612"/>
      <c r="AC1612"/>
      <c r="AD1612"/>
      <c r="AE1612"/>
      <c r="AF1612" s="143"/>
      <c r="AG1612"/>
      <c r="AH1612"/>
    </row>
    <row r="1613" spans="1:34" s="28" customFormat="1" ht="15">
      <c r="A1613"/>
      <c r="B1613" s="140"/>
      <c r="C1613" s="139"/>
      <c r="D1613" s="139"/>
      <c r="E1613"/>
      <c r="F1613"/>
      <c r="G1613"/>
      <c r="H1613"/>
      <c r="I1613"/>
      <c r="J1613"/>
      <c r="K1613"/>
      <c r="L1613"/>
      <c r="M1613"/>
      <c r="N1613"/>
      <c r="O1613"/>
      <c r="P1613"/>
      <c r="Q1613"/>
      <c r="R1613"/>
      <c r="S1613"/>
      <c r="T1613"/>
      <c r="U1613"/>
      <c r="V1613"/>
      <c r="W1613"/>
      <c r="X1613"/>
      <c r="Y1613"/>
      <c r="Z1613"/>
      <c r="AA1613" s="144"/>
      <c r="AB1613"/>
      <c r="AC1613"/>
      <c r="AD1613"/>
      <c r="AE1613"/>
      <c r="AF1613" s="143"/>
      <c r="AG1613"/>
      <c r="AH1613"/>
    </row>
    <row r="1614" spans="1:34" s="28" customFormat="1" ht="15">
      <c r="A1614"/>
      <c r="B1614" s="140"/>
      <c r="C1614" s="139"/>
      <c r="D1614" s="139"/>
      <c r="E1614"/>
      <c r="F1614"/>
      <c r="G1614"/>
      <c r="H1614"/>
      <c r="I1614"/>
      <c r="J1614"/>
      <c r="K1614"/>
      <c r="L1614"/>
      <c r="M1614"/>
      <c r="N1614"/>
      <c r="O1614"/>
      <c r="P1614"/>
      <c r="Q1614"/>
      <c r="R1614"/>
      <c r="S1614"/>
      <c r="T1614"/>
      <c r="U1614"/>
      <c r="V1614"/>
      <c r="W1614"/>
      <c r="X1614"/>
      <c r="Y1614"/>
      <c r="Z1614"/>
      <c r="AA1614" s="144"/>
      <c r="AB1614"/>
      <c r="AC1614"/>
      <c r="AD1614"/>
      <c r="AE1614"/>
      <c r="AF1614" s="143"/>
      <c r="AG1614"/>
      <c r="AH1614"/>
    </row>
    <row r="1615" spans="1:34" s="28" customFormat="1" ht="15">
      <c r="A1615"/>
      <c r="B1615" s="140"/>
      <c r="C1615" s="139"/>
      <c r="D1615" s="139"/>
      <c r="E1615"/>
      <c r="F1615"/>
      <c r="G1615"/>
      <c r="H1615"/>
      <c r="I1615"/>
      <c r="J1615"/>
      <c r="K1615"/>
      <c r="L1615"/>
      <c r="M1615"/>
      <c r="N1615"/>
      <c r="O1615"/>
      <c r="P1615"/>
      <c r="Q1615"/>
      <c r="R1615"/>
      <c r="S1615"/>
      <c r="T1615"/>
      <c r="U1615"/>
      <c r="V1615"/>
      <c r="W1615"/>
      <c r="X1615"/>
      <c r="Y1615"/>
      <c r="Z1615"/>
      <c r="AA1615" s="144"/>
      <c r="AB1615"/>
      <c r="AC1615"/>
      <c r="AD1615"/>
      <c r="AE1615"/>
      <c r="AF1615" s="143"/>
      <c r="AG1615"/>
      <c r="AH1615"/>
    </row>
    <row r="1616" spans="1:34" s="28" customFormat="1" ht="15">
      <c r="A1616"/>
      <c r="B1616" s="140"/>
      <c r="C1616" s="139"/>
      <c r="D1616" s="139"/>
      <c r="E1616"/>
      <c r="F1616"/>
      <c r="G1616"/>
      <c r="H1616"/>
      <c r="I1616"/>
      <c r="J1616"/>
      <c r="K1616"/>
      <c r="L1616"/>
      <c r="M1616"/>
      <c r="N1616"/>
      <c r="O1616"/>
      <c r="P1616"/>
      <c r="Q1616"/>
      <c r="R1616"/>
      <c r="S1616"/>
      <c r="T1616"/>
      <c r="U1616"/>
      <c r="V1616"/>
      <c r="W1616"/>
      <c r="X1616"/>
      <c r="Y1616"/>
      <c r="Z1616"/>
      <c r="AA1616" s="144"/>
      <c r="AB1616"/>
      <c r="AC1616"/>
      <c r="AD1616"/>
      <c r="AE1616"/>
      <c r="AF1616" s="143"/>
      <c r="AG1616"/>
      <c r="AH1616"/>
    </row>
    <row r="1617" spans="1:34" s="28" customFormat="1" ht="15">
      <c r="A1617"/>
      <c r="B1617" s="140"/>
      <c r="C1617" s="139"/>
      <c r="D1617" s="139"/>
      <c r="E1617"/>
      <c r="F1617"/>
      <c r="G1617"/>
      <c r="H1617"/>
      <c r="I1617"/>
      <c r="J1617"/>
      <c r="K1617"/>
      <c r="L1617"/>
      <c r="M1617"/>
      <c r="N1617"/>
      <c r="O1617"/>
      <c r="P1617"/>
      <c r="Q1617"/>
      <c r="R1617"/>
      <c r="S1617"/>
      <c r="T1617"/>
      <c r="U1617"/>
      <c r="V1617"/>
      <c r="W1617"/>
      <c r="X1617"/>
      <c r="Y1617"/>
      <c r="Z1617"/>
      <c r="AA1617" s="144"/>
      <c r="AB1617"/>
      <c r="AC1617"/>
      <c r="AD1617"/>
      <c r="AE1617"/>
      <c r="AF1617" s="143"/>
      <c r="AG1617"/>
      <c r="AH1617"/>
    </row>
    <row r="1618" spans="1:34" s="28" customFormat="1" ht="15">
      <c r="A1618"/>
      <c r="B1618" s="140"/>
      <c r="C1618" s="139"/>
      <c r="D1618" s="139"/>
      <c r="E1618"/>
      <c r="F1618"/>
      <c r="G1618"/>
      <c r="H1618"/>
      <c r="I1618"/>
      <c r="J1618"/>
      <c r="K1618"/>
      <c r="L1618"/>
      <c r="M1618"/>
      <c r="N1618"/>
      <c r="O1618"/>
      <c r="P1618"/>
      <c r="Q1618"/>
      <c r="R1618"/>
      <c r="S1618"/>
      <c r="T1618"/>
      <c r="U1618"/>
      <c r="V1618"/>
      <c r="W1618"/>
      <c r="X1618"/>
      <c r="Y1618"/>
      <c r="Z1618"/>
      <c r="AA1618" s="144"/>
      <c r="AB1618"/>
      <c r="AC1618"/>
      <c r="AD1618"/>
      <c r="AE1618"/>
      <c r="AF1618" s="143"/>
      <c r="AG1618"/>
      <c r="AH1618"/>
    </row>
    <row r="1619" spans="1:34" s="28" customFormat="1" ht="15">
      <c r="A1619"/>
      <c r="B1619" s="140"/>
      <c r="C1619" s="139"/>
      <c r="D1619" s="139"/>
      <c r="E1619"/>
      <c r="F1619"/>
      <c r="G1619"/>
      <c r="H1619"/>
      <c r="I1619"/>
      <c r="J1619"/>
      <c r="K1619"/>
      <c r="L1619"/>
      <c r="M1619"/>
      <c r="N1619"/>
      <c r="O1619"/>
      <c r="P1619"/>
      <c r="Q1619"/>
      <c r="R1619"/>
      <c r="S1619"/>
      <c r="T1619"/>
      <c r="U1619"/>
      <c r="V1619"/>
      <c r="W1619"/>
      <c r="X1619"/>
      <c r="Y1619"/>
      <c r="Z1619"/>
      <c r="AA1619" s="144"/>
      <c r="AB1619"/>
      <c r="AC1619"/>
      <c r="AD1619"/>
      <c r="AE1619"/>
      <c r="AF1619" s="143"/>
      <c r="AG1619"/>
      <c r="AH1619"/>
    </row>
    <row r="1620" spans="1:34" s="28" customFormat="1" ht="15">
      <c r="A1620"/>
      <c r="B1620" s="140"/>
      <c r="C1620" s="139"/>
      <c r="D1620" s="139"/>
      <c r="E1620"/>
      <c r="F1620"/>
      <c r="G1620"/>
      <c r="H1620"/>
      <c r="I1620"/>
      <c r="J1620"/>
      <c r="K1620"/>
      <c r="L1620"/>
      <c r="M1620"/>
      <c r="N1620"/>
      <c r="O1620"/>
      <c r="P1620"/>
      <c r="Q1620"/>
      <c r="R1620"/>
      <c r="S1620"/>
      <c r="T1620"/>
      <c r="U1620"/>
      <c r="V1620"/>
      <c r="W1620"/>
      <c r="X1620"/>
      <c r="Y1620"/>
      <c r="Z1620"/>
      <c r="AA1620" s="144"/>
      <c r="AB1620"/>
      <c r="AC1620"/>
      <c r="AD1620"/>
      <c r="AE1620"/>
      <c r="AF1620" s="143"/>
      <c r="AG1620"/>
      <c r="AH1620"/>
    </row>
    <row r="1621" spans="1:34" s="28" customFormat="1" ht="15">
      <c r="A1621"/>
      <c r="B1621" s="140"/>
      <c r="C1621" s="139"/>
      <c r="D1621" s="139"/>
      <c r="E1621"/>
      <c r="F1621"/>
      <c r="G1621"/>
      <c r="H1621"/>
      <c r="I1621"/>
      <c r="J1621"/>
      <c r="K1621"/>
      <c r="L1621"/>
      <c r="M1621"/>
      <c r="N1621"/>
      <c r="O1621"/>
      <c r="P1621"/>
      <c r="Q1621"/>
      <c r="R1621"/>
      <c r="S1621"/>
      <c r="T1621"/>
      <c r="U1621"/>
      <c r="V1621"/>
      <c r="W1621"/>
      <c r="X1621"/>
      <c r="Y1621"/>
      <c r="Z1621"/>
      <c r="AA1621" s="144"/>
      <c r="AB1621"/>
      <c r="AC1621"/>
      <c r="AD1621"/>
      <c r="AE1621"/>
      <c r="AF1621" s="143"/>
      <c r="AG1621"/>
      <c r="AH1621"/>
    </row>
    <row r="1622" spans="1:34" s="28" customFormat="1" ht="15">
      <c r="A1622"/>
      <c r="B1622" s="140"/>
      <c r="C1622" s="139"/>
      <c r="D1622" s="139"/>
      <c r="E1622"/>
      <c r="F1622"/>
      <c r="G1622"/>
      <c r="H1622"/>
      <c r="I1622"/>
      <c r="J1622"/>
      <c r="K1622"/>
      <c r="L1622"/>
      <c r="M1622"/>
      <c r="N1622"/>
      <c r="O1622"/>
      <c r="P1622"/>
      <c r="Q1622"/>
      <c r="R1622"/>
      <c r="S1622"/>
      <c r="T1622"/>
      <c r="U1622"/>
      <c r="V1622"/>
      <c r="W1622"/>
      <c r="X1622"/>
      <c r="Y1622"/>
      <c r="Z1622"/>
      <c r="AA1622" s="144"/>
      <c r="AB1622"/>
      <c r="AC1622"/>
      <c r="AD1622"/>
      <c r="AE1622"/>
      <c r="AF1622" s="143"/>
      <c r="AG1622"/>
      <c r="AH1622"/>
    </row>
    <row r="1623" spans="1:34" s="28" customFormat="1" ht="15">
      <c r="A1623"/>
      <c r="B1623" s="140"/>
      <c r="C1623" s="139"/>
      <c r="D1623" s="139"/>
      <c r="E1623"/>
      <c r="F1623"/>
      <c r="G1623"/>
      <c r="H1623"/>
      <c r="I1623"/>
      <c r="J1623"/>
      <c r="K1623"/>
      <c r="L1623"/>
      <c r="M1623"/>
      <c r="N1623"/>
      <c r="O1623"/>
      <c r="P1623"/>
      <c r="Q1623"/>
      <c r="R1623"/>
      <c r="S1623"/>
      <c r="T1623"/>
      <c r="U1623"/>
      <c r="V1623"/>
      <c r="W1623"/>
      <c r="X1623"/>
      <c r="Y1623"/>
      <c r="Z1623"/>
      <c r="AA1623" s="144"/>
      <c r="AB1623"/>
      <c r="AC1623"/>
      <c r="AD1623"/>
      <c r="AE1623"/>
      <c r="AF1623" s="143"/>
      <c r="AG1623"/>
      <c r="AH1623"/>
    </row>
    <row r="1624" spans="1:34" s="28" customFormat="1" ht="15">
      <c r="A1624"/>
      <c r="B1624" s="140"/>
      <c r="C1624" s="139"/>
      <c r="D1624" s="139"/>
      <c r="E1624"/>
      <c r="F1624"/>
      <c r="G1624"/>
      <c r="H1624"/>
      <c r="I1624"/>
      <c r="J1624"/>
      <c r="K1624"/>
      <c r="L1624"/>
      <c r="M1624"/>
      <c r="N1624"/>
      <c r="O1624"/>
      <c r="P1624"/>
      <c r="Q1624"/>
      <c r="R1624"/>
      <c r="S1624"/>
      <c r="T1624"/>
      <c r="U1624"/>
      <c r="V1624"/>
      <c r="W1624"/>
      <c r="X1624"/>
      <c r="Y1624"/>
      <c r="Z1624"/>
      <c r="AA1624" s="144"/>
      <c r="AB1624"/>
      <c r="AC1624"/>
      <c r="AD1624"/>
      <c r="AE1624"/>
      <c r="AF1624" s="143"/>
      <c r="AG1624"/>
      <c r="AH1624"/>
    </row>
    <row r="1625" spans="1:34" s="28" customFormat="1" ht="15">
      <c r="A1625"/>
      <c r="B1625" s="140"/>
      <c r="C1625" s="139"/>
      <c r="D1625" s="139"/>
      <c r="E1625"/>
      <c r="F1625"/>
      <c r="G1625"/>
      <c r="H1625"/>
      <c r="I1625"/>
      <c r="J1625"/>
      <c r="K1625"/>
      <c r="L1625"/>
      <c r="M1625"/>
      <c r="N1625"/>
      <c r="O1625"/>
      <c r="P1625"/>
      <c r="Q1625"/>
      <c r="R1625"/>
      <c r="S1625"/>
      <c r="T1625"/>
      <c r="U1625"/>
      <c r="V1625"/>
      <c r="W1625"/>
      <c r="X1625"/>
      <c r="Y1625"/>
      <c r="Z1625"/>
      <c r="AA1625" s="144"/>
      <c r="AB1625"/>
      <c r="AC1625"/>
      <c r="AD1625"/>
      <c r="AE1625"/>
      <c r="AF1625" s="143"/>
      <c r="AG1625"/>
      <c r="AH1625"/>
    </row>
    <row r="1626" spans="1:34" s="28" customFormat="1" ht="15">
      <c r="A1626"/>
      <c r="B1626" s="140"/>
      <c r="C1626" s="139"/>
      <c r="D1626" s="139"/>
      <c r="E1626"/>
      <c r="F1626"/>
      <c r="G1626"/>
      <c r="H1626"/>
      <c r="I1626"/>
      <c r="J1626"/>
      <c r="K1626"/>
      <c r="L1626"/>
      <c r="M1626"/>
      <c r="N1626"/>
      <c r="O1626"/>
      <c r="P1626"/>
      <c r="Q1626"/>
      <c r="R1626"/>
      <c r="S1626"/>
      <c r="T1626"/>
      <c r="U1626"/>
      <c r="V1626"/>
      <c r="W1626"/>
      <c r="X1626"/>
      <c r="Y1626"/>
      <c r="Z1626"/>
      <c r="AA1626" s="144"/>
      <c r="AB1626"/>
      <c r="AC1626"/>
      <c r="AD1626"/>
      <c r="AE1626"/>
      <c r="AF1626" s="143"/>
      <c r="AG1626"/>
      <c r="AH1626"/>
    </row>
    <row r="1627" spans="1:34" s="28" customFormat="1" ht="15">
      <c r="A1627"/>
      <c r="B1627" s="140"/>
      <c r="C1627" s="139"/>
      <c r="D1627" s="139"/>
      <c r="E1627"/>
      <c r="F1627"/>
      <c r="G1627"/>
      <c r="H1627"/>
      <c r="I1627"/>
      <c r="J1627"/>
      <c r="K1627"/>
      <c r="L1627"/>
      <c r="M1627"/>
      <c r="N1627"/>
      <c r="O1627"/>
      <c r="P1627"/>
      <c r="Q1627"/>
      <c r="R1627"/>
      <c r="S1627"/>
      <c r="T1627"/>
      <c r="U1627"/>
      <c r="V1627"/>
      <c r="W1627"/>
      <c r="X1627"/>
      <c r="Y1627"/>
      <c r="Z1627"/>
      <c r="AA1627" s="144"/>
      <c r="AB1627"/>
      <c r="AC1627"/>
      <c r="AD1627"/>
      <c r="AE1627"/>
      <c r="AF1627" s="143"/>
      <c r="AG1627"/>
      <c r="AH1627"/>
    </row>
    <row r="1628" spans="1:34" s="28" customFormat="1" ht="15">
      <c r="A1628"/>
      <c r="B1628" s="140"/>
      <c r="C1628" s="139"/>
      <c r="D1628" s="139"/>
      <c r="E1628"/>
      <c r="F1628"/>
      <c r="G1628"/>
      <c r="H1628"/>
      <c r="I1628"/>
      <c r="J1628"/>
      <c r="K1628"/>
      <c r="L1628"/>
      <c r="M1628"/>
      <c r="N1628"/>
      <c r="O1628"/>
      <c r="P1628"/>
      <c r="Q1628"/>
      <c r="R1628"/>
      <c r="S1628"/>
      <c r="T1628"/>
      <c r="U1628"/>
      <c r="V1628"/>
      <c r="W1628"/>
      <c r="X1628"/>
      <c r="Y1628"/>
      <c r="Z1628"/>
      <c r="AA1628" s="144"/>
      <c r="AB1628"/>
      <c r="AC1628"/>
      <c r="AD1628"/>
      <c r="AE1628"/>
      <c r="AF1628" s="143"/>
      <c r="AG1628"/>
      <c r="AH1628"/>
    </row>
    <row r="1629" spans="1:34" s="28" customFormat="1" ht="15">
      <c r="A1629"/>
      <c r="B1629" s="140"/>
      <c r="C1629" s="139"/>
      <c r="D1629" s="139"/>
      <c r="E1629"/>
      <c r="F1629"/>
      <c r="G1629"/>
      <c r="H1629"/>
      <c r="I1629"/>
      <c r="J1629"/>
      <c r="K1629"/>
      <c r="L1629"/>
      <c r="M1629"/>
      <c r="N1629"/>
      <c r="O1629"/>
      <c r="P1629"/>
      <c r="Q1629"/>
      <c r="R1629"/>
      <c r="S1629"/>
      <c r="T1629"/>
      <c r="U1629"/>
      <c r="V1629"/>
      <c r="W1629"/>
      <c r="X1629"/>
      <c r="Y1629"/>
      <c r="Z1629"/>
      <c r="AA1629" s="144"/>
      <c r="AB1629"/>
      <c r="AC1629"/>
      <c r="AD1629"/>
      <c r="AE1629"/>
      <c r="AF1629" s="143"/>
      <c r="AG1629"/>
      <c r="AH1629"/>
    </row>
    <row r="1630" spans="1:34" s="28" customFormat="1" ht="15">
      <c r="A1630"/>
      <c r="B1630" s="140"/>
      <c r="C1630" s="139"/>
      <c r="D1630" s="139"/>
      <c r="E1630"/>
      <c r="F1630"/>
      <c r="G1630"/>
      <c r="H1630"/>
      <c r="I1630"/>
      <c r="J1630"/>
      <c r="K1630"/>
      <c r="L1630"/>
      <c r="M1630"/>
      <c r="N1630"/>
      <c r="O1630"/>
      <c r="P1630"/>
      <c r="Q1630"/>
      <c r="R1630"/>
      <c r="S1630"/>
      <c r="T1630"/>
      <c r="U1630"/>
      <c r="V1630"/>
      <c r="W1630"/>
      <c r="X1630"/>
      <c r="Y1630"/>
      <c r="Z1630"/>
      <c r="AA1630" s="144"/>
      <c r="AB1630"/>
      <c r="AC1630"/>
      <c r="AD1630"/>
      <c r="AE1630"/>
      <c r="AF1630" s="143"/>
      <c r="AG1630"/>
      <c r="AH1630"/>
    </row>
    <row r="1631" spans="1:34" s="28" customFormat="1" ht="15">
      <c r="A1631"/>
      <c r="B1631" s="140"/>
      <c r="C1631" s="139"/>
      <c r="D1631" s="139"/>
      <c r="E1631"/>
      <c r="F1631"/>
      <c r="G1631"/>
      <c r="H1631"/>
      <c r="I1631"/>
      <c r="J1631"/>
      <c r="K1631"/>
      <c r="L1631"/>
      <c r="M1631"/>
      <c r="N1631"/>
      <c r="O1631"/>
      <c r="P1631"/>
      <c r="Q1631"/>
      <c r="R1631"/>
      <c r="S1631"/>
      <c r="T1631"/>
      <c r="U1631"/>
      <c r="V1631"/>
      <c r="W1631"/>
      <c r="X1631"/>
      <c r="Y1631"/>
      <c r="Z1631"/>
      <c r="AA1631" s="144"/>
      <c r="AB1631"/>
      <c r="AC1631"/>
      <c r="AD1631"/>
      <c r="AE1631"/>
      <c r="AF1631" s="143"/>
      <c r="AG1631"/>
      <c r="AH1631"/>
    </row>
    <row r="1632" spans="1:34" s="28" customFormat="1" ht="15">
      <c r="A1632"/>
      <c r="B1632" s="140"/>
      <c r="C1632" s="139"/>
      <c r="D1632" s="139"/>
      <c r="E1632"/>
      <c r="F1632"/>
      <c r="G1632"/>
      <c r="H1632"/>
      <c r="I1632"/>
      <c r="J1632"/>
      <c r="K1632"/>
      <c r="L1632"/>
      <c r="M1632"/>
      <c r="N1632"/>
      <c r="O1632"/>
      <c r="P1632"/>
      <c r="Q1632"/>
      <c r="R1632"/>
      <c r="S1632"/>
      <c r="T1632"/>
      <c r="U1632"/>
      <c r="V1632"/>
      <c r="W1632"/>
      <c r="X1632"/>
      <c r="Y1632"/>
      <c r="Z1632"/>
      <c r="AA1632" s="144"/>
      <c r="AB1632"/>
      <c r="AC1632"/>
      <c r="AD1632"/>
      <c r="AE1632"/>
      <c r="AF1632" s="143"/>
      <c r="AG1632"/>
      <c r="AH1632"/>
    </row>
    <row r="1633" spans="1:34" s="28" customFormat="1" ht="15">
      <c r="A1633"/>
      <c r="B1633" s="140"/>
      <c r="C1633" s="139"/>
      <c r="D1633" s="139"/>
      <c r="E1633"/>
      <c r="F1633"/>
      <c r="G1633"/>
      <c r="H1633"/>
      <c r="I1633"/>
      <c r="J1633"/>
      <c r="K1633"/>
      <c r="L1633"/>
      <c r="M1633"/>
      <c r="N1633"/>
      <c r="O1633"/>
      <c r="P1633"/>
      <c r="Q1633"/>
      <c r="R1633"/>
      <c r="S1633"/>
      <c r="T1633"/>
      <c r="U1633"/>
      <c r="V1633"/>
      <c r="W1633"/>
      <c r="X1633"/>
      <c r="Y1633"/>
      <c r="Z1633"/>
      <c r="AA1633" s="144"/>
      <c r="AB1633"/>
      <c r="AC1633"/>
      <c r="AD1633"/>
      <c r="AE1633"/>
      <c r="AF1633" s="143"/>
      <c r="AG1633"/>
      <c r="AH1633"/>
    </row>
    <row r="1634" spans="1:34" s="28" customFormat="1" ht="15">
      <c r="A1634"/>
      <c r="B1634" s="140"/>
      <c r="C1634" s="139"/>
      <c r="D1634" s="139"/>
      <c r="E1634"/>
      <c r="F1634"/>
      <c r="G1634"/>
      <c r="H1634"/>
      <c r="I1634"/>
      <c r="J1634"/>
      <c r="K1634"/>
      <c r="L1634"/>
      <c r="M1634"/>
      <c r="N1634"/>
      <c r="O1634"/>
      <c r="P1634"/>
      <c r="Q1634"/>
      <c r="R1634"/>
      <c r="S1634"/>
      <c r="T1634"/>
      <c r="U1634"/>
      <c r="V1634"/>
      <c r="W1634"/>
      <c r="X1634"/>
      <c r="Y1634"/>
      <c r="Z1634"/>
      <c r="AA1634" s="144"/>
      <c r="AB1634"/>
      <c r="AC1634"/>
      <c r="AD1634"/>
      <c r="AE1634"/>
      <c r="AF1634" s="143"/>
      <c r="AG1634"/>
      <c r="AH1634"/>
    </row>
    <row r="1635" spans="1:34" s="28" customFormat="1" ht="15">
      <c r="A1635"/>
      <c r="B1635" s="140"/>
      <c r="C1635" s="139"/>
      <c r="D1635" s="139"/>
      <c r="E1635"/>
      <c r="F1635"/>
      <c r="G1635"/>
      <c r="H1635"/>
      <c r="I1635"/>
      <c r="J1635"/>
      <c r="K1635"/>
      <c r="L1635"/>
      <c r="M1635"/>
      <c r="N1635"/>
      <c r="O1635"/>
      <c r="P1635"/>
      <c r="Q1635"/>
      <c r="R1635"/>
      <c r="S1635"/>
      <c r="T1635"/>
      <c r="U1635"/>
      <c r="V1635"/>
      <c r="W1635"/>
      <c r="X1635"/>
      <c r="Y1635"/>
      <c r="Z1635"/>
      <c r="AA1635" s="144"/>
      <c r="AB1635"/>
      <c r="AC1635"/>
      <c r="AD1635"/>
      <c r="AE1635"/>
      <c r="AF1635" s="143"/>
      <c r="AG1635"/>
      <c r="AH1635"/>
    </row>
    <row r="1636" spans="1:34" s="28" customFormat="1" ht="15">
      <c r="A1636"/>
      <c r="B1636" s="140"/>
      <c r="C1636" s="139"/>
      <c r="D1636" s="139"/>
      <c r="E1636"/>
      <c r="F1636"/>
      <c r="G1636"/>
      <c r="H1636"/>
      <c r="I1636"/>
      <c r="J1636"/>
      <c r="K1636"/>
      <c r="L1636"/>
      <c r="M1636"/>
      <c r="N1636"/>
      <c r="O1636"/>
      <c r="P1636"/>
      <c r="Q1636"/>
      <c r="R1636"/>
      <c r="S1636"/>
      <c r="T1636"/>
      <c r="U1636"/>
      <c r="V1636"/>
      <c r="W1636"/>
      <c r="X1636"/>
      <c r="Y1636"/>
      <c r="Z1636"/>
      <c r="AA1636" s="144"/>
      <c r="AB1636"/>
      <c r="AC1636"/>
      <c r="AD1636"/>
      <c r="AE1636"/>
      <c r="AF1636" s="143"/>
      <c r="AG1636"/>
      <c r="AH1636"/>
    </row>
    <row r="1637" spans="1:34" s="28" customFormat="1" ht="15">
      <c r="A1637"/>
      <c r="B1637" s="140"/>
      <c r="C1637" s="139"/>
      <c r="D1637" s="139"/>
      <c r="E1637"/>
      <c r="F1637"/>
      <c r="G1637"/>
      <c r="H1637"/>
      <c r="I1637"/>
      <c r="J1637"/>
      <c r="K1637"/>
      <c r="L1637"/>
      <c r="M1637"/>
      <c r="N1637"/>
      <c r="O1637"/>
      <c r="P1637"/>
      <c r="Q1637"/>
      <c r="R1637"/>
      <c r="S1637"/>
      <c r="T1637"/>
      <c r="U1637"/>
      <c r="V1637"/>
      <c r="W1637"/>
      <c r="X1637"/>
      <c r="Y1637"/>
      <c r="Z1637"/>
      <c r="AA1637" s="144"/>
      <c r="AB1637"/>
      <c r="AC1637"/>
      <c r="AD1637"/>
      <c r="AE1637"/>
      <c r="AF1637" s="143"/>
      <c r="AG1637"/>
      <c r="AH1637"/>
    </row>
    <row r="1638" spans="1:34" s="28" customFormat="1" ht="15">
      <c r="A1638"/>
      <c r="B1638" s="140"/>
      <c r="C1638" s="139"/>
      <c r="D1638" s="139"/>
      <c r="E1638"/>
      <c r="F1638"/>
      <c r="G1638"/>
      <c r="H1638"/>
      <c r="I1638"/>
      <c r="J1638"/>
      <c r="K1638"/>
      <c r="L1638"/>
      <c r="M1638"/>
      <c r="N1638"/>
      <c r="O1638"/>
      <c r="P1638"/>
      <c r="Q1638"/>
      <c r="R1638"/>
      <c r="S1638"/>
      <c r="T1638"/>
      <c r="U1638"/>
      <c r="V1638"/>
      <c r="W1638"/>
      <c r="X1638"/>
      <c r="Y1638"/>
      <c r="Z1638"/>
      <c r="AA1638" s="144"/>
      <c r="AB1638"/>
      <c r="AC1638"/>
      <c r="AD1638"/>
      <c r="AE1638"/>
      <c r="AF1638" s="143"/>
      <c r="AG1638"/>
      <c r="AH1638"/>
    </row>
    <row r="1639" spans="1:34" s="28" customFormat="1" ht="15">
      <c r="A1639"/>
      <c r="B1639" s="140"/>
      <c r="C1639" s="139"/>
      <c r="D1639" s="139"/>
      <c r="E1639"/>
      <c r="F1639"/>
      <c r="G1639"/>
      <c r="H1639"/>
      <c r="I1639"/>
      <c r="J1639"/>
      <c r="K1639"/>
      <c r="L1639"/>
      <c r="M1639"/>
      <c r="N1639"/>
      <c r="O1639"/>
      <c r="P1639"/>
      <c r="Q1639"/>
      <c r="R1639"/>
      <c r="S1639"/>
      <c r="T1639"/>
      <c r="U1639"/>
      <c r="V1639"/>
      <c r="W1639"/>
      <c r="X1639"/>
      <c r="Y1639"/>
      <c r="Z1639"/>
      <c r="AA1639" s="144"/>
      <c r="AB1639"/>
      <c r="AC1639"/>
      <c r="AD1639"/>
      <c r="AE1639"/>
      <c r="AF1639" s="143"/>
      <c r="AG1639"/>
      <c r="AH1639"/>
    </row>
    <row r="1640" spans="1:34" s="28" customFormat="1" ht="15">
      <c r="A1640"/>
      <c r="B1640" s="140"/>
      <c r="C1640" s="139"/>
      <c r="D1640" s="139"/>
      <c r="E1640"/>
      <c r="F1640"/>
      <c r="G1640"/>
      <c r="H1640"/>
      <c r="I1640"/>
      <c r="J1640"/>
      <c r="K1640"/>
      <c r="L1640"/>
      <c r="M1640"/>
      <c r="N1640"/>
      <c r="O1640"/>
      <c r="P1640"/>
      <c r="Q1640"/>
      <c r="R1640"/>
      <c r="S1640"/>
      <c r="T1640"/>
      <c r="U1640"/>
      <c r="V1640"/>
      <c r="W1640"/>
      <c r="X1640"/>
      <c r="Y1640"/>
      <c r="Z1640"/>
      <c r="AA1640" s="144"/>
      <c r="AB1640"/>
      <c r="AC1640"/>
      <c r="AD1640"/>
      <c r="AE1640"/>
      <c r="AF1640" s="143"/>
      <c r="AG1640"/>
      <c r="AH1640"/>
    </row>
    <row r="1641" spans="1:34" s="28" customFormat="1" ht="15">
      <c r="A1641"/>
      <c r="B1641" s="140"/>
      <c r="C1641" s="139"/>
      <c r="D1641" s="139"/>
      <c r="E1641"/>
      <c r="F1641"/>
      <c r="G1641"/>
      <c r="H1641"/>
      <c r="I1641"/>
      <c r="J1641"/>
      <c r="K1641"/>
      <c r="L1641"/>
      <c r="M1641"/>
      <c r="N1641"/>
      <c r="O1641"/>
      <c r="P1641"/>
      <c r="Q1641"/>
      <c r="R1641"/>
      <c r="S1641"/>
      <c r="T1641"/>
      <c r="U1641"/>
      <c r="V1641"/>
      <c r="W1641"/>
      <c r="X1641"/>
      <c r="Y1641"/>
      <c r="Z1641"/>
      <c r="AA1641" s="144"/>
      <c r="AB1641"/>
      <c r="AC1641"/>
      <c r="AD1641"/>
      <c r="AE1641"/>
      <c r="AF1641" s="143"/>
      <c r="AG1641"/>
      <c r="AH1641"/>
    </row>
    <row r="1642" spans="1:34" s="28" customFormat="1" ht="15">
      <c r="A1642"/>
      <c r="B1642" s="140"/>
      <c r="C1642" s="139"/>
      <c r="D1642" s="139"/>
      <c r="E1642"/>
      <c r="F1642"/>
      <c r="G1642"/>
      <c r="H1642"/>
      <c r="I1642"/>
      <c r="J1642"/>
      <c r="K1642"/>
      <c r="L1642"/>
      <c r="M1642"/>
      <c r="N1642"/>
      <c r="O1642"/>
      <c r="P1642"/>
      <c r="Q1642"/>
      <c r="R1642"/>
      <c r="S1642"/>
      <c r="T1642"/>
      <c r="U1642"/>
      <c r="V1642"/>
      <c r="W1642"/>
      <c r="X1642"/>
      <c r="Y1642"/>
      <c r="Z1642"/>
      <c r="AA1642" s="144"/>
      <c r="AB1642"/>
      <c r="AC1642"/>
      <c r="AD1642"/>
      <c r="AE1642"/>
      <c r="AF1642" s="143"/>
      <c r="AG1642"/>
      <c r="AH1642"/>
    </row>
    <row r="1643" spans="1:34" s="28" customFormat="1" ht="15">
      <c r="A1643"/>
      <c r="B1643" s="140"/>
      <c r="C1643" s="139"/>
      <c r="D1643" s="139"/>
      <c r="E1643"/>
      <c r="F1643"/>
      <c r="G1643"/>
      <c r="H1643"/>
      <c r="I1643"/>
      <c r="J1643"/>
      <c r="K1643"/>
      <c r="L1643"/>
      <c r="M1643"/>
      <c r="N1643"/>
      <c r="O1643"/>
      <c r="P1643"/>
      <c r="Q1643"/>
      <c r="R1643"/>
      <c r="S1643"/>
      <c r="T1643"/>
      <c r="U1643"/>
      <c r="V1643"/>
      <c r="W1643"/>
      <c r="X1643"/>
      <c r="Y1643"/>
      <c r="Z1643"/>
      <c r="AA1643" s="144"/>
      <c r="AB1643"/>
      <c r="AC1643"/>
      <c r="AD1643"/>
      <c r="AE1643"/>
      <c r="AF1643" s="143"/>
      <c r="AG1643"/>
      <c r="AH1643"/>
    </row>
    <row r="1644" spans="1:34" s="28" customFormat="1" ht="15">
      <c r="A1644"/>
      <c r="B1644" s="140"/>
      <c r="C1644" s="139"/>
      <c r="D1644" s="139"/>
      <c r="E1644"/>
      <c r="F1644"/>
      <c r="G1644"/>
      <c r="H1644"/>
      <c r="I1644"/>
      <c r="J1644"/>
      <c r="K1644"/>
      <c r="L1644"/>
      <c r="M1644"/>
      <c r="N1644"/>
      <c r="O1644"/>
      <c r="P1644"/>
      <c r="Q1644"/>
      <c r="R1644"/>
      <c r="S1644"/>
      <c r="T1644"/>
      <c r="U1644"/>
      <c r="V1644"/>
      <c r="W1644"/>
      <c r="X1644"/>
      <c r="Y1644"/>
      <c r="Z1644"/>
      <c r="AA1644" s="144"/>
      <c r="AB1644"/>
      <c r="AC1644"/>
      <c r="AD1644"/>
      <c r="AE1644"/>
      <c r="AF1644" s="143"/>
      <c r="AG1644"/>
      <c r="AH1644"/>
    </row>
    <row r="1645" spans="1:34" s="28" customFormat="1" ht="15">
      <c r="A1645"/>
      <c r="B1645" s="140"/>
      <c r="C1645" s="139"/>
      <c r="D1645" s="139"/>
      <c r="E1645"/>
      <c r="F1645"/>
      <c r="G1645"/>
      <c r="H1645"/>
      <c r="I1645"/>
      <c r="J1645"/>
      <c r="K1645"/>
      <c r="L1645"/>
      <c r="M1645"/>
      <c r="N1645"/>
      <c r="O1645"/>
      <c r="P1645"/>
      <c r="Q1645"/>
      <c r="R1645"/>
      <c r="S1645"/>
      <c r="T1645"/>
      <c r="U1645"/>
      <c r="V1645"/>
      <c r="W1645"/>
      <c r="X1645"/>
      <c r="Y1645"/>
      <c r="Z1645"/>
      <c r="AA1645" s="144"/>
      <c r="AB1645"/>
      <c r="AC1645"/>
      <c r="AD1645"/>
      <c r="AE1645"/>
      <c r="AF1645" s="143"/>
      <c r="AG1645"/>
      <c r="AH1645"/>
    </row>
    <row r="1646" spans="1:34" s="28" customFormat="1" ht="15">
      <c r="A1646"/>
      <c r="B1646" s="140"/>
      <c r="C1646" s="139"/>
      <c r="D1646" s="139"/>
      <c r="E1646"/>
      <c r="F1646"/>
      <c r="G1646"/>
      <c r="H1646"/>
      <c r="I1646"/>
      <c r="J1646"/>
      <c r="K1646"/>
      <c r="L1646"/>
      <c r="M1646"/>
      <c r="N1646"/>
      <c r="O1646"/>
      <c r="P1646"/>
      <c r="Q1646"/>
      <c r="R1646"/>
      <c r="S1646"/>
      <c r="T1646"/>
      <c r="U1646"/>
      <c r="V1646"/>
      <c r="W1646"/>
      <c r="X1646"/>
      <c r="Y1646"/>
      <c r="Z1646"/>
      <c r="AA1646" s="144"/>
      <c r="AB1646"/>
      <c r="AC1646"/>
      <c r="AD1646"/>
      <c r="AE1646"/>
      <c r="AF1646" s="143"/>
      <c r="AG1646"/>
      <c r="AH1646"/>
    </row>
    <row r="1647" spans="1:34" s="28" customFormat="1" ht="15">
      <c r="A1647"/>
      <c r="B1647" s="140"/>
      <c r="C1647" s="139"/>
      <c r="D1647" s="139"/>
      <c r="E1647"/>
      <c r="F1647"/>
      <c r="G1647"/>
      <c r="H1647"/>
      <c r="I1647"/>
      <c r="J1647"/>
      <c r="K1647"/>
      <c r="L1647"/>
      <c r="M1647"/>
      <c r="N1647"/>
      <c r="O1647"/>
      <c r="P1647"/>
      <c r="Q1647"/>
      <c r="R1647"/>
      <c r="S1647"/>
      <c r="T1647"/>
      <c r="U1647"/>
      <c r="V1647"/>
      <c r="W1647"/>
      <c r="X1647"/>
      <c r="Y1647"/>
      <c r="Z1647"/>
      <c r="AA1647" s="144"/>
      <c r="AB1647"/>
      <c r="AC1647"/>
      <c r="AD1647"/>
      <c r="AE1647"/>
      <c r="AF1647" s="143"/>
      <c r="AG1647"/>
      <c r="AH1647"/>
    </row>
    <row r="1648" spans="1:34" s="28" customFormat="1" ht="15">
      <c r="A1648"/>
      <c r="B1648" s="140"/>
      <c r="C1648" s="139"/>
      <c r="D1648" s="139"/>
      <c r="E1648"/>
      <c r="F1648"/>
      <c r="G1648"/>
      <c r="H1648"/>
      <c r="I1648"/>
      <c r="J1648"/>
      <c r="K1648"/>
      <c r="L1648"/>
      <c r="M1648"/>
      <c r="N1648"/>
      <c r="O1648"/>
      <c r="P1648"/>
      <c r="Q1648"/>
      <c r="R1648"/>
      <c r="S1648"/>
      <c r="T1648"/>
      <c r="U1648"/>
      <c r="V1648"/>
      <c r="W1648"/>
      <c r="X1648"/>
      <c r="Y1648"/>
      <c r="Z1648"/>
      <c r="AA1648" s="144"/>
      <c r="AB1648"/>
      <c r="AC1648"/>
      <c r="AD1648"/>
      <c r="AE1648"/>
      <c r="AF1648" s="143"/>
      <c r="AG1648"/>
      <c r="AH1648"/>
    </row>
    <row r="1649" spans="1:34" s="28" customFormat="1" ht="15">
      <c r="A1649"/>
      <c r="B1649" s="140"/>
      <c r="C1649" s="139"/>
      <c r="D1649" s="139"/>
      <c r="E1649"/>
      <c r="F1649"/>
      <c r="G1649"/>
      <c r="H1649"/>
      <c r="I1649"/>
      <c r="J1649"/>
      <c r="K1649"/>
      <c r="L1649"/>
      <c r="M1649"/>
      <c r="N1649"/>
      <c r="O1649"/>
      <c r="P1649"/>
      <c r="Q1649"/>
      <c r="R1649"/>
      <c r="S1649"/>
      <c r="T1649"/>
      <c r="U1649"/>
      <c r="V1649"/>
      <c r="W1649"/>
      <c r="X1649"/>
      <c r="Y1649"/>
      <c r="Z1649"/>
      <c r="AA1649" s="144"/>
      <c r="AB1649"/>
      <c r="AC1649"/>
      <c r="AD1649"/>
      <c r="AE1649"/>
      <c r="AF1649" s="143"/>
      <c r="AG1649"/>
      <c r="AH1649"/>
    </row>
    <row r="1650" spans="1:34" s="28" customFormat="1" ht="15">
      <c r="A1650"/>
      <c r="B1650" s="140"/>
      <c r="C1650" s="139"/>
      <c r="D1650" s="139"/>
      <c r="E1650"/>
      <c r="F1650"/>
      <c r="G1650"/>
      <c r="H1650"/>
      <c r="I1650"/>
      <c r="J1650"/>
      <c r="K1650"/>
      <c r="L1650"/>
      <c r="M1650"/>
      <c r="N1650"/>
      <c r="O1650"/>
      <c r="P1650"/>
      <c r="Q1650"/>
      <c r="R1650"/>
      <c r="S1650"/>
      <c r="T1650"/>
      <c r="U1650"/>
      <c r="V1650"/>
      <c r="W1650"/>
      <c r="X1650"/>
      <c r="Y1650"/>
      <c r="Z1650"/>
      <c r="AA1650" s="144"/>
      <c r="AB1650"/>
      <c r="AC1650"/>
      <c r="AD1650"/>
      <c r="AE1650"/>
      <c r="AF1650" s="143"/>
      <c r="AG1650"/>
      <c r="AH1650"/>
    </row>
    <row r="1651" spans="1:34" s="28" customFormat="1" ht="15">
      <c r="A1651"/>
      <c r="B1651" s="140"/>
      <c r="C1651" s="139"/>
      <c r="D1651" s="139"/>
      <c r="E1651"/>
      <c r="F1651"/>
      <c r="G1651"/>
      <c r="H1651"/>
      <c r="I1651"/>
      <c r="J1651"/>
      <c r="K1651"/>
      <c r="L1651"/>
      <c r="M1651"/>
      <c r="N1651"/>
      <c r="O1651"/>
      <c r="P1651"/>
      <c r="Q1651"/>
      <c r="R1651"/>
      <c r="S1651"/>
      <c r="T1651"/>
      <c r="U1651"/>
      <c r="V1651"/>
      <c r="W1651"/>
      <c r="X1651"/>
      <c r="Y1651"/>
      <c r="Z1651"/>
      <c r="AA1651" s="144"/>
      <c r="AB1651"/>
      <c r="AC1651"/>
      <c r="AD1651"/>
      <c r="AE1651"/>
      <c r="AF1651" s="143"/>
      <c r="AG1651"/>
      <c r="AH1651"/>
    </row>
    <row r="1652" spans="1:34" s="28" customFormat="1" ht="15">
      <c r="A1652"/>
      <c r="B1652" s="140"/>
      <c r="C1652" s="139"/>
      <c r="D1652" s="139"/>
      <c r="E1652"/>
      <c r="F1652"/>
      <c r="G1652"/>
      <c r="H1652"/>
      <c r="I1652"/>
      <c r="J1652"/>
      <c r="K1652"/>
      <c r="L1652"/>
      <c r="M1652"/>
      <c r="N1652"/>
      <c r="O1652"/>
      <c r="P1652"/>
      <c r="Q1652"/>
      <c r="R1652"/>
      <c r="S1652"/>
      <c r="T1652"/>
      <c r="U1652"/>
      <c r="V1652"/>
      <c r="W1652"/>
      <c r="X1652"/>
      <c r="Y1652"/>
      <c r="Z1652"/>
      <c r="AA1652" s="144"/>
      <c r="AB1652"/>
      <c r="AC1652"/>
      <c r="AD1652"/>
      <c r="AE1652"/>
      <c r="AF1652" s="143"/>
      <c r="AG1652"/>
      <c r="AH1652"/>
    </row>
    <row r="1653" spans="1:34" s="28" customFormat="1" ht="15">
      <c r="A1653"/>
      <c r="B1653" s="140"/>
      <c r="C1653" s="139"/>
      <c r="D1653" s="139"/>
      <c r="E1653"/>
      <c r="F1653"/>
      <c r="G1653"/>
      <c r="H1653"/>
      <c r="I1653"/>
      <c r="J1653"/>
      <c r="K1653"/>
      <c r="L1653"/>
      <c r="M1653"/>
      <c r="N1653"/>
      <c r="O1653"/>
      <c r="P1653"/>
      <c r="Q1653"/>
      <c r="R1653"/>
      <c r="S1653"/>
      <c r="T1653"/>
      <c r="U1653"/>
      <c r="V1653"/>
      <c r="W1653"/>
      <c r="X1653"/>
      <c r="Y1653"/>
      <c r="Z1653"/>
      <c r="AA1653" s="144"/>
      <c r="AB1653"/>
      <c r="AC1653"/>
      <c r="AD1653"/>
      <c r="AE1653"/>
      <c r="AF1653" s="143"/>
      <c r="AG1653"/>
      <c r="AH1653"/>
    </row>
    <row r="1654" spans="1:34" s="28" customFormat="1" ht="15">
      <c r="A1654"/>
      <c r="B1654" s="140"/>
      <c r="C1654" s="139"/>
      <c r="D1654" s="139"/>
      <c r="E1654"/>
      <c r="F1654"/>
      <c r="G1654"/>
      <c r="H1654"/>
      <c r="I1654"/>
      <c r="J1654"/>
      <c r="K1654"/>
      <c r="L1654"/>
      <c r="M1654"/>
      <c r="N1654"/>
      <c r="O1654"/>
      <c r="P1654"/>
      <c r="Q1654"/>
      <c r="R1654"/>
      <c r="S1654"/>
      <c r="T1654"/>
      <c r="U1654"/>
      <c r="V1654"/>
      <c r="W1654"/>
      <c r="X1654"/>
      <c r="Y1654"/>
      <c r="Z1654"/>
      <c r="AA1654" s="144"/>
      <c r="AB1654"/>
      <c r="AC1654"/>
      <c r="AD1654"/>
      <c r="AE1654"/>
      <c r="AF1654" s="143"/>
      <c r="AG1654"/>
      <c r="AH1654"/>
    </row>
    <row r="1655" spans="1:34" s="28" customFormat="1" ht="15">
      <c r="A1655"/>
      <c r="B1655" s="140"/>
      <c r="C1655" s="139"/>
      <c r="D1655" s="139"/>
      <c r="E1655"/>
      <c r="F1655"/>
      <c r="G1655"/>
      <c r="H1655"/>
      <c r="I1655"/>
      <c r="J1655"/>
      <c r="K1655"/>
      <c r="L1655"/>
      <c r="M1655"/>
      <c r="N1655"/>
      <c r="O1655"/>
      <c r="P1655"/>
      <c r="Q1655"/>
      <c r="R1655"/>
      <c r="S1655"/>
      <c r="T1655"/>
      <c r="U1655"/>
      <c r="V1655"/>
      <c r="W1655"/>
      <c r="X1655"/>
      <c r="Y1655"/>
      <c r="Z1655"/>
      <c r="AA1655" s="144"/>
      <c r="AB1655"/>
      <c r="AC1655"/>
      <c r="AD1655"/>
      <c r="AE1655"/>
      <c r="AF1655" s="143"/>
      <c r="AG1655"/>
      <c r="AH1655"/>
    </row>
    <row r="1656" spans="1:34" s="28" customFormat="1" ht="15">
      <c r="A1656"/>
      <c r="B1656" s="140"/>
      <c r="C1656" s="139"/>
      <c r="D1656" s="139"/>
      <c r="E1656"/>
      <c r="F1656"/>
      <c r="G1656"/>
      <c r="H1656"/>
      <c r="I1656"/>
      <c r="J1656"/>
      <c r="K1656"/>
      <c r="L1656"/>
      <c r="M1656"/>
      <c r="N1656"/>
      <c r="O1656"/>
      <c r="P1656"/>
      <c r="Q1656"/>
      <c r="R1656"/>
      <c r="S1656"/>
      <c r="T1656"/>
      <c r="U1656"/>
      <c r="V1656"/>
      <c r="W1656"/>
      <c r="X1656"/>
      <c r="Y1656"/>
      <c r="Z1656"/>
      <c r="AA1656" s="144"/>
      <c r="AB1656"/>
      <c r="AC1656"/>
      <c r="AD1656"/>
      <c r="AE1656"/>
      <c r="AF1656" s="143"/>
      <c r="AG1656"/>
      <c r="AH1656"/>
    </row>
    <row r="1657" spans="1:34" s="28" customFormat="1" ht="15">
      <c r="A1657"/>
      <c r="B1657" s="140"/>
      <c r="C1657" s="139"/>
      <c r="D1657" s="139"/>
      <c r="E1657"/>
      <c r="F1657"/>
      <c r="G1657"/>
      <c r="H1657"/>
      <c r="I1657"/>
      <c r="J1657"/>
      <c r="K1657"/>
      <c r="L1657"/>
      <c r="M1657"/>
      <c r="N1657"/>
      <c r="O1657"/>
      <c r="P1657"/>
      <c r="Q1657"/>
      <c r="R1657"/>
      <c r="S1657"/>
      <c r="T1657"/>
      <c r="U1657"/>
      <c r="V1657"/>
      <c r="W1657"/>
      <c r="X1657"/>
      <c r="Y1657"/>
      <c r="Z1657"/>
      <c r="AA1657" s="144"/>
      <c r="AB1657"/>
      <c r="AC1657"/>
      <c r="AD1657"/>
      <c r="AE1657"/>
      <c r="AF1657" s="143"/>
      <c r="AG1657"/>
      <c r="AH1657"/>
    </row>
    <row r="1658" spans="1:34" s="28" customFormat="1" ht="15">
      <c r="A1658"/>
      <c r="B1658" s="140"/>
      <c r="C1658" s="139"/>
      <c r="D1658" s="139"/>
      <c r="E1658"/>
      <c r="F1658"/>
      <c r="G1658"/>
      <c r="H1658"/>
      <c r="I1658"/>
      <c r="J1658"/>
      <c r="K1658"/>
      <c r="L1658"/>
      <c r="M1658"/>
      <c r="N1658"/>
      <c r="O1658"/>
      <c r="P1658"/>
      <c r="Q1658"/>
      <c r="R1658"/>
      <c r="S1658"/>
      <c r="T1658"/>
      <c r="U1658"/>
      <c r="V1658"/>
      <c r="W1658"/>
      <c r="X1658"/>
      <c r="Y1658"/>
      <c r="Z1658"/>
      <c r="AA1658" s="144"/>
      <c r="AB1658"/>
      <c r="AC1658"/>
      <c r="AD1658"/>
      <c r="AE1658"/>
      <c r="AF1658" s="143"/>
      <c r="AG1658"/>
      <c r="AH1658"/>
    </row>
    <row r="1659" spans="1:34" s="28" customFormat="1" ht="15">
      <c r="A1659"/>
      <c r="B1659" s="140"/>
      <c r="C1659" s="139"/>
      <c r="D1659" s="139"/>
      <c r="E1659"/>
      <c r="F1659"/>
      <c r="G1659"/>
      <c r="H1659"/>
      <c r="I1659"/>
      <c r="J1659"/>
      <c r="K1659"/>
      <c r="L1659"/>
      <c r="M1659"/>
      <c r="N1659"/>
      <c r="O1659"/>
      <c r="P1659"/>
      <c r="Q1659"/>
      <c r="R1659"/>
      <c r="S1659"/>
      <c r="T1659"/>
      <c r="U1659"/>
      <c r="V1659"/>
      <c r="W1659"/>
      <c r="X1659"/>
      <c r="Y1659"/>
      <c r="Z1659"/>
      <c r="AA1659" s="144"/>
      <c r="AB1659"/>
      <c r="AC1659"/>
      <c r="AD1659"/>
      <c r="AE1659"/>
      <c r="AF1659" s="143"/>
      <c r="AG1659"/>
      <c r="AH1659"/>
    </row>
    <row r="1660" spans="1:34" s="28" customFormat="1" ht="15">
      <c r="A1660"/>
      <c r="B1660" s="140"/>
      <c r="C1660" s="139"/>
      <c r="D1660" s="139"/>
      <c r="E1660"/>
      <c r="F1660"/>
      <c r="G1660"/>
      <c r="H1660"/>
      <c r="I1660"/>
      <c r="J1660"/>
      <c r="K1660"/>
      <c r="L1660"/>
      <c r="M1660"/>
      <c r="N1660"/>
      <c r="O1660"/>
      <c r="P1660"/>
      <c r="Q1660"/>
      <c r="R1660"/>
      <c r="S1660"/>
      <c r="T1660"/>
      <c r="U1660"/>
      <c r="V1660"/>
      <c r="W1660"/>
      <c r="X1660"/>
      <c r="Y1660"/>
      <c r="Z1660"/>
      <c r="AA1660" s="144"/>
      <c r="AB1660"/>
      <c r="AC1660"/>
      <c r="AD1660"/>
      <c r="AE1660"/>
      <c r="AF1660" s="143"/>
      <c r="AG1660"/>
      <c r="AH1660"/>
    </row>
    <row r="1661" spans="1:34" s="28" customFormat="1" ht="15">
      <c r="A1661"/>
      <c r="B1661" s="140"/>
      <c r="C1661" s="139"/>
      <c r="D1661" s="139"/>
      <c r="E1661"/>
      <c r="F1661"/>
      <c r="G1661"/>
      <c r="H1661"/>
      <c r="I1661"/>
      <c r="J1661"/>
      <c r="K1661"/>
      <c r="L1661"/>
      <c r="M1661"/>
      <c r="N1661"/>
      <c r="O1661"/>
      <c r="P1661"/>
      <c r="Q1661"/>
      <c r="R1661"/>
      <c r="S1661"/>
      <c r="T1661"/>
      <c r="U1661"/>
      <c r="V1661"/>
      <c r="W1661"/>
      <c r="X1661"/>
      <c r="Y1661"/>
      <c r="Z1661"/>
      <c r="AA1661" s="144"/>
      <c r="AB1661"/>
      <c r="AC1661"/>
      <c r="AD1661"/>
      <c r="AE1661"/>
      <c r="AF1661" s="143"/>
      <c r="AG1661"/>
      <c r="AH1661"/>
    </row>
    <row r="1662" spans="1:34" s="28" customFormat="1" ht="15">
      <c r="A1662"/>
      <c r="B1662" s="140"/>
      <c r="C1662" s="139"/>
      <c r="D1662" s="139"/>
      <c r="E1662"/>
      <c r="F1662"/>
      <c r="G1662"/>
      <c r="H1662"/>
      <c r="I1662"/>
      <c r="J1662"/>
      <c r="K1662"/>
      <c r="L1662"/>
      <c r="M1662"/>
      <c r="N1662"/>
      <c r="O1662"/>
      <c r="P1662"/>
      <c r="Q1662"/>
      <c r="R1662"/>
      <c r="S1662"/>
      <c r="T1662"/>
      <c r="U1662"/>
      <c r="V1662"/>
      <c r="W1662"/>
      <c r="X1662"/>
      <c r="Y1662"/>
      <c r="Z1662"/>
      <c r="AA1662" s="144"/>
      <c r="AB1662"/>
      <c r="AC1662"/>
      <c r="AD1662"/>
      <c r="AE1662"/>
      <c r="AF1662" s="143"/>
      <c r="AG1662"/>
      <c r="AH1662"/>
    </row>
    <row r="1663" spans="1:34" s="28" customFormat="1" ht="15">
      <c r="A1663"/>
      <c r="B1663" s="140"/>
      <c r="C1663" s="139"/>
      <c r="D1663" s="139"/>
      <c r="E1663"/>
      <c r="F1663"/>
      <c r="G1663"/>
      <c r="H1663"/>
      <c r="I1663"/>
      <c r="J1663"/>
      <c r="K1663"/>
      <c r="L1663"/>
      <c r="M1663"/>
      <c r="N1663"/>
      <c r="O1663"/>
      <c r="P1663"/>
      <c r="Q1663"/>
      <c r="R1663"/>
      <c r="S1663"/>
      <c r="T1663"/>
      <c r="U1663"/>
      <c r="V1663"/>
      <c r="W1663"/>
      <c r="X1663"/>
      <c r="Y1663"/>
      <c r="Z1663"/>
      <c r="AA1663" s="144"/>
      <c r="AB1663"/>
      <c r="AC1663"/>
      <c r="AD1663"/>
      <c r="AE1663"/>
      <c r="AF1663" s="143"/>
      <c r="AG1663"/>
      <c r="AH1663"/>
    </row>
    <row r="1664" spans="1:34" s="28" customFormat="1" ht="15">
      <c r="A1664"/>
      <c r="B1664" s="140"/>
      <c r="C1664" s="139"/>
      <c r="D1664" s="139"/>
      <c r="E1664"/>
      <c r="F1664"/>
      <c r="G1664"/>
      <c r="H1664"/>
      <c r="I1664"/>
      <c r="J1664"/>
      <c r="K1664"/>
      <c r="L1664"/>
      <c r="M1664"/>
      <c r="N1664"/>
      <c r="O1664"/>
      <c r="P1664"/>
      <c r="Q1664"/>
      <c r="R1664"/>
      <c r="S1664"/>
      <c r="T1664"/>
      <c r="U1664"/>
      <c r="V1664"/>
      <c r="W1664"/>
      <c r="X1664"/>
      <c r="Y1664"/>
      <c r="Z1664"/>
      <c r="AA1664" s="144"/>
      <c r="AB1664"/>
      <c r="AC1664"/>
      <c r="AD1664"/>
      <c r="AE1664"/>
      <c r="AF1664" s="143"/>
      <c r="AG1664"/>
      <c r="AH1664"/>
    </row>
    <row r="1665" spans="1:34" s="28" customFormat="1" ht="15">
      <c r="A1665"/>
      <c r="B1665" s="140"/>
      <c r="C1665" s="139"/>
      <c r="D1665" s="139"/>
      <c r="E1665"/>
      <c r="F1665"/>
      <c r="G1665"/>
      <c r="H1665"/>
      <c r="I1665"/>
      <c r="J1665"/>
      <c r="K1665"/>
      <c r="L1665"/>
      <c r="M1665"/>
      <c r="N1665"/>
      <c r="O1665"/>
      <c r="P1665"/>
      <c r="Q1665"/>
      <c r="R1665"/>
      <c r="S1665"/>
      <c r="T1665"/>
      <c r="U1665"/>
      <c r="V1665"/>
      <c r="W1665"/>
      <c r="X1665"/>
      <c r="Y1665"/>
      <c r="Z1665"/>
      <c r="AA1665" s="144"/>
      <c r="AB1665"/>
      <c r="AC1665"/>
      <c r="AD1665"/>
      <c r="AE1665"/>
      <c r="AF1665" s="143"/>
      <c r="AG1665"/>
      <c r="AH1665"/>
    </row>
    <row r="1666" spans="1:34" s="28" customFormat="1" ht="15">
      <c r="A1666"/>
      <c r="B1666" s="140"/>
      <c r="C1666" s="139"/>
      <c r="D1666" s="139"/>
      <c r="E1666"/>
      <c r="F1666"/>
      <c r="G1666"/>
      <c r="H1666"/>
      <c r="I1666"/>
      <c r="J1666"/>
      <c r="K1666"/>
      <c r="L1666"/>
      <c r="M1666"/>
      <c r="N1666"/>
      <c r="O1666"/>
      <c r="P1666"/>
      <c r="Q1666"/>
      <c r="R1666"/>
      <c r="S1666"/>
      <c r="T1666"/>
      <c r="U1666"/>
      <c r="V1666"/>
      <c r="W1666"/>
      <c r="X1666"/>
      <c r="Y1666"/>
      <c r="Z1666"/>
      <c r="AA1666" s="144"/>
      <c r="AB1666"/>
      <c r="AC1666"/>
      <c r="AD1666"/>
      <c r="AE1666"/>
      <c r="AF1666" s="143"/>
      <c r="AG1666"/>
      <c r="AH1666"/>
    </row>
    <row r="1667" spans="1:34" s="28" customFormat="1" ht="15">
      <c r="A1667"/>
      <c r="B1667" s="140"/>
      <c r="C1667" s="139"/>
      <c r="D1667" s="139"/>
      <c r="E1667"/>
      <c r="F1667"/>
      <c r="G1667"/>
      <c r="H1667"/>
      <c r="I1667"/>
      <c r="J1667"/>
      <c r="K1667"/>
      <c r="L1667"/>
      <c r="M1667"/>
      <c r="N1667"/>
      <c r="O1667"/>
      <c r="P1667"/>
      <c r="Q1667"/>
      <c r="R1667"/>
      <c r="S1667"/>
      <c r="T1667"/>
      <c r="U1667"/>
      <c r="V1667"/>
      <c r="W1667"/>
      <c r="X1667"/>
      <c r="Y1667"/>
      <c r="Z1667"/>
      <c r="AA1667" s="144"/>
      <c r="AB1667"/>
      <c r="AC1667"/>
      <c r="AD1667"/>
      <c r="AE1667"/>
      <c r="AF1667" s="143"/>
      <c r="AG1667"/>
      <c r="AH1667"/>
    </row>
    <row r="1668" spans="1:34" s="28" customFormat="1" ht="15">
      <c r="A1668"/>
      <c r="B1668" s="140"/>
      <c r="C1668" s="139"/>
      <c r="D1668" s="139"/>
      <c r="E1668"/>
      <c r="F1668"/>
      <c r="G1668"/>
      <c r="H1668"/>
      <c r="I1668"/>
      <c r="J1668"/>
      <c r="K1668"/>
      <c r="L1668"/>
      <c r="M1668"/>
      <c r="N1668"/>
      <c r="O1668"/>
      <c r="P1668"/>
      <c r="Q1668"/>
      <c r="R1668"/>
      <c r="S1668"/>
      <c r="T1668"/>
      <c r="U1668"/>
      <c r="V1668"/>
      <c r="W1668"/>
      <c r="X1668"/>
      <c r="Y1668"/>
      <c r="Z1668"/>
      <c r="AA1668" s="144"/>
      <c r="AB1668"/>
      <c r="AC1668"/>
      <c r="AD1668"/>
      <c r="AE1668"/>
      <c r="AF1668" s="143"/>
      <c r="AG1668"/>
      <c r="AH1668"/>
    </row>
    <row r="1669" spans="1:34" s="28" customFormat="1" ht="15">
      <c r="A1669"/>
      <c r="B1669" s="140"/>
      <c r="C1669" s="139"/>
      <c r="D1669" s="139"/>
      <c r="E1669"/>
      <c r="F1669"/>
      <c r="G1669"/>
      <c r="H1669"/>
      <c r="I1669"/>
      <c r="J1669"/>
      <c r="K1669"/>
      <c r="L1669"/>
      <c r="M1669"/>
      <c r="N1669"/>
      <c r="O1669"/>
      <c r="P1669"/>
      <c r="Q1669"/>
      <c r="R1669"/>
      <c r="S1669"/>
      <c r="T1669"/>
      <c r="U1669"/>
      <c r="V1669"/>
      <c r="W1669"/>
      <c r="X1669"/>
      <c r="Y1669"/>
      <c r="Z1669"/>
      <c r="AA1669" s="144"/>
      <c r="AB1669"/>
      <c r="AC1669"/>
      <c r="AD1669"/>
      <c r="AE1669"/>
      <c r="AF1669" s="143"/>
      <c r="AG1669"/>
      <c r="AH1669"/>
    </row>
    <row r="1670" spans="1:34" s="28" customFormat="1" ht="15">
      <c r="A1670"/>
      <c r="B1670" s="140"/>
      <c r="C1670" s="139"/>
      <c r="D1670" s="139"/>
      <c r="E1670"/>
      <c r="F1670"/>
      <c r="G1670"/>
      <c r="H1670"/>
      <c r="I1670"/>
      <c r="J1670"/>
      <c r="K1670"/>
      <c r="L1670"/>
      <c r="M1670"/>
      <c r="N1670"/>
      <c r="O1670"/>
      <c r="P1670"/>
      <c r="Q1670"/>
      <c r="R1670"/>
      <c r="S1670"/>
      <c r="T1670"/>
      <c r="U1670"/>
      <c r="V1670"/>
      <c r="W1670"/>
      <c r="X1670"/>
      <c r="Y1670"/>
      <c r="Z1670"/>
      <c r="AA1670" s="144"/>
      <c r="AB1670"/>
      <c r="AC1670"/>
      <c r="AD1670"/>
      <c r="AE1670"/>
      <c r="AF1670" s="143"/>
      <c r="AG1670"/>
      <c r="AH1670"/>
    </row>
    <row r="1671" spans="1:34" s="28" customFormat="1" ht="15">
      <c r="A1671"/>
      <c r="B1671" s="140"/>
      <c r="C1671" s="139"/>
      <c r="D1671" s="139"/>
      <c r="E1671"/>
      <c r="F1671"/>
      <c r="G1671"/>
      <c r="H1671"/>
      <c r="I1671"/>
      <c r="J1671"/>
      <c r="K1671"/>
      <c r="L1671"/>
      <c r="M1671"/>
      <c r="N1671"/>
      <c r="O1671"/>
      <c r="P1671"/>
      <c r="Q1671"/>
      <c r="R1671"/>
      <c r="S1671"/>
      <c r="T1671"/>
      <c r="U1671"/>
      <c r="V1671"/>
      <c r="W1671"/>
      <c r="X1671"/>
      <c r="Y1671"/>
      <c r="Z1671"/>
      <c r="AA1671" s="144"/>
      <c r="AB1671"/>
      <c r="AC1671"/>
      <c r="AD1671"/>
      <c r="AE1671"/>
      <c r="AF1671" s="143"/>
      <c r="AG1671"/>
      <c r="AH1671"/>
    </row>
    <row r="1672" spans="1:34" s="28" customFormat="1" ht="15">
      <c r="A1672"/>
      <c r="B1672" s="140"/>
      <c r="C1672" s="139"/>
      <c r="D1672" s="139"/>
      <c r="E1672"/>
      <c r="F1672"/>
      <c r="G1672"/>
      <c r="H1672"/>
      <c r="I1672"/>
      <c r="J1672"/>
      <c r="K1672"/>
      <c r="L1672"/>
      <c r="M1672"/>
      <c r="N1672"/>
      <c r="O1672"/>
      <c r="P1672"/>
      <c r="Q1672"/>
      <c r="R1672"/>
      <c r="S1672"/>
      <c r="T1672"/>
      <c r="U1672"/>
      <c r="V1672"/>
      <c r="W1672"/>
      <c r="X1672"/>
      <c r="Y1672"/>
      <c r="Z1672"/>
      <c r="AA1672" s="144"/>
      <c r="AB1672"/>
      <c r="AC1672"/>
      <c r="AD1672"/>
      <c r="AE1672"/>
      <c r="AF1672" s="143"/>
      <c r="AG1672"/>
      <c r="AH1672"/>
    </row>
    <row r="1673" spans="1:34" s="28" customFormat="1" ht="15">
      <c r="A1673"/>
      <c r="B1673" s="140"/>
      <c r="C1673" s="139"/>
      <c r="D1673" s="139"/>
      <c r="E1673"/>
      <c r="F1673"/>
      <c r="G1673"/>
      <c r="H1673"/>
      <c r="I1673"/>
      <c r="J1673"/>
      <c r="K1673"/>
      <c r="L1673"/>
      <c r="M1673"/>
      <c r="N1673"/>
      <c r="O1673"/>
      <c r="P1673"/>
      <c r="Q1673"/>
      <c r="R1673"/>
      <c r="S1673"/>
      <c r="T1673"/>
      <c r="U1673"/>
      <c r="V1673"/>
      <c r="W1673"/>
      <c r="X1673"/>
      <c r="Y1673"/>
      <c r="Z1673"/>
      <c r="AA1673" s="144"/>
      <c r="AB1673"/>
      <c r="AC1673"/>
      <c r="AD1673"/>
      <c r="AE1673"/>
      <c r="AF1673" s="143"/>
      <c r="AG1673"/>
      <c r="AH1673"/>
    </row>
    <row r="1674" spans="1:34" s="28" customFormat="1" ht="15">
      <c r="A1674"/>
      <c r="B1674" s="140"/>
      <c r="C1674" s="139"/>
      <c r="D1674" s="139"/>
      <c r="E1674"/>
      <c r="F1674"/>
      <c r="G1674"/>
      <c r="H1674"/>
      <c r="I1674"/>
      <c r="J1674"/>
      <c r="K1674"/>
      <c r="L1674"/>
      <c r="M1674"/>
      <c r="N1674"/>
      <c r="O1674"/>
      <c r="P1674"/>
      <c r="Q1674"/>
      <c r="R1674"/>
      <c r="S1674"/>
      <c r="T1674"/>
      <c r="U1674"/>
      <c r="V1674"/>
      <c r="W1674"/>
      <c r="X1674"/>
      <c r="Y1674"/>
      <c r="Z1674"/>
      <c r="AA1674" s="144"/>
      <c r="AB1674"/>
      <c r="AC1674"/>
      <c r="AD1674"/>
      <c r="AE1674"/>
      <c r="AF1674" s="143"/>
      <c r="AG1674"/>
      <c r="AH1674"/>
    </row>
    <row r="1675" spans="1:34" s="28" customFormat="1" ht="15">
      <c r="A1675"/>
      <c r="B1675" s="140"/>
      <c r="C1675" s="139"/>
      <c r="D1675" s="139"/>
      <c r="E1675"/>
      <c r="F1675"/>
      <c r="G1675"/>
      <c r="H1675"/>
      <c r="I1675"/>
      <c r="J1675"/>
      <c r="K1675"/>
      <c r="L1675"/>
      <c r="M1675"/>
      <c r="N1675"/>
      <c r="O1675"/>
      <c r="P1675"/>
      <c r="Q1675"/>
      <c r="R1675"/>
      <c r="S1675"/>
      <c r="T1675"/>
      <c r="U1675"/>
      <c r="V1675"/>
      <c r="W1675"/>
      <c r="X1675"/>
      <c r="Y1675"/>
      <c r="Z1675"/>
      <c r="AA1675" s="144"/>
      <c r="AB1675"/>
      <c r="AC1675"/>
      <c r="AD1675"/>
      <c r="AE1675"/>
      <c r="AF1675" s="143"/>
      <c r="AG1675"/>
      <c r="AH1675"/>
    </row>
    <row r="1676" spans="1:34" s="28" customFormat="1" ht="15">
      <c r="A1676"/>
      <c r="B1676" s="140"/>
      <c r="C1676" s="139"/>
      <c r="D1676" s="139"/>
      <c r="E1676"/>
      <c r="F1676"/>
      <c r="G1676"/>
      <c r="H1676"/>
      <c r="I1676"/>
      <c r="J1676"/>
      <c r="K1676"/>
      <c r="L1676"/>
      <c r="M1676"/>
      <c r="N1676"/>
      <c r="O1676"/>
      <c r="P1676"/>
      <c r="Q1676"/>
      <c r="R1676"/>
      <c r="S1676"/>
      <c r="T1676"/>
      <c r="U1676"/>
      <c r="V1676"/>
      <c r="W1676"/>
      <c r="X1676"/>
      <c r="Y1676"/>
      <c r="Z1676"/>
      <c r="AA1676" s="144"/>
      <c r="AB1676"/>
      <c r="AC1676"/>
      <c r="AD1676"/>
      <c r="AE1676"/>
      <c r="AF1676" s="143"/>
      <c r="AG1676"/>
      <c r="AH1676"/>
    </row>
    <row r="1677" spans="1:34" s="28" customFormat="1" ht="15">
      <c r="A1677"/>
      <c r="B1677" s="140"/>
      <c r="C1677" s="139"/>
      <c r="D1677" s="139"/>
      <c r="E1677"/>
      <c r="F1677"/>
      <c r="G1677"/>
      <c r="H1677"/>
      <c r="I1677"/>
      <c r="J1677"/>
      <c r="K1677"/>
      <c r="L1677"/>
      <c r="M1677"/>
      <c r="N1677"/>
      <c r="O1677"/>
      <c r="P1677"/>
      <c r="Q1677"/>
      <c r="R1677"/>
      <c r="S1677"/>
      <c r="T1677"/>
      <c r="U1677"/>
      <c r="V1677"/>
      <c r="W1677"/>
      <c r="X1677"/>
      <c r="Y1677"/>
      <c r="Z1677"/>
      <c r="AA1677" s="144"/>
      <c r="AB1677"/>
      <c r="AC1677"/>
      <c r="AD1677"/>
      <c r="AE1677"/>
      <c r="AF1677" s="143"/>
      <c r="AG1677"/>
      <c r="AH1677"/>
    </row>
    <row r="1678" spans="1:34" s="28" customFormat="1" ht="15">
      <c r="A1678"/>
      <c r="B1678" s="140"/>
      <c r="C1678" s="139"/>
      <c r="D1678" s="139"/>
      <c r="E1678"/>
      <c r="F1678"/>
      <c r="G1678"/>
      <c r="H1678"/>
      <c r="I1678"/>
      <c r="J1678"/>
      <c r="K1678"/>
      <c r="L1678"/>
      <c r="M1678"/>
      <c r="N1678"/>
      <c r="O1678"/>
      <c r="P1678"/>
      <c r="Q1678"/>
      <c r="R1678"/>
      <c r="S1678"/>
      <c r="T1678"/>
      <c r="U1678"/>
      <c r="V1678"/>
      <c r="W1678"/>
      <c r="X1678"/>
      <c r="Y1678"/>
      <c r="Z1678"/>
      <c r="AA1678" s="144"/>
      <c r="AB1678"/>
      <c r="AC1678"/>
      <c r="AD1678"/>
      <c r="AE1678"/>
      <c r="AF1678" s="143"/>
      <c r="AG1678"/>
      <c r="AH1678"/>
    </row>
    <row r="1679" spans="1:34" s="28" customFormat="1" ht="15">
      <c r="A1679"/>
      <c r="B1679" s="140"/>
      <c r="C1679" s="139"/>
      <c r="D1679" s="139"/>
      <c r="E1679"/>
      <c r="F1679"/>
      <c r="G1679"/>
      <c r="H1679"/>
      <c r="I1679"/>
      <c r="J1679"/>
      <c r="K1679"/>
      <c r="L1679"/>
      <c r="M1679"/>
      <c r="N1679"/>
      <c r="O1679"/>
      <c r="P1679"/>
      <c r="Q1679"/>
      <c r="R1679"/>
      <c r="S1679"/>
      <c r="T1679"/>
      <c r="U1679"/>
      <c r="V1679"/>
      <c r="W1679"/>
      <c r="X1679"/>
      <c r="Y1679"/>
      <c r="Z1679"/>
      <c r="AA1679" s="144"/>
      <c r="AB1679"/>
      <c r="AC1679"/>
      <c r="AD1679"/>
      <c r="AE1679"/>
      <c r="AF1679" s="143"/>
      <c r="AG1679"/>
      <c r="AH1679"/>
    </row>
    <row r="1680" spans="1:34" s="28" customFormat="1" ht="15">
      <c r="A1680"/>
      <c r="B1680" s="140"/>
      <c r="C1680" s="139"/>
      <c r="D1680" s="139"/>
      <c r="E1680"/>
      <c r="F1680"/>
      <c r="G1680"/>
      <c r="H1680"/>
      <c r="I1680"/>
      <c r="J1680"/>
      <c r="K1680"/>
      <c r="L1680"/>
      <c r="M1680"/>
      <c r="N1680"/>
      <c r="O1680"/>
      <c r="P1680"/>
      <c r="Q1680"/>
      <c r="R1680"/>
      <c r="S1680"/>
      <c r="T1680"/>
      <c r="U1680"/>
      <c r="V1680"/>
      <c r="W1680"/>
      <c r="X1680"/>
      <c r="Y1680"/>
      <c r="Z1680"/>
      <c r="AA1680" s="144"/>
      <c r="AB1680"/>
      <c r="AC1680"/>
      <c r="AD1680"/>
      <c r="AE1680"/>
      <c r="AF1680" s="143"/>
      <c r="AG1680"/>
      <c r="AH1680"/>
    </row>
    <row r="1681" spans="1:34" s="28" customFormat="1" ht="15">
      <c r="A1681"/>
      <c r="B1681" s="140"/>
      <c r="C1681" s="139"/>
      <c r="D1681" s="139"/>
      <c r="E1681"/>
      <c r="F1681"/>
      <c r="G1681"/>
      <c r="H1681"/>
      <c r="I1681"/>
      <c r="J1681"/>
      <c r="K1681"/>
      <c r="L1681"/>
      <c r="M1681"/>
      <c r="N1681"/>
      <c r="O1681"/>
      <c r="P1681"/>
      <c r="Q1681"/>
      <c r="R1681"/>
      <c r="S1681"/>
      <c r="T1681"/>
      <c r="U1681"/>
      <c r="V1681"/>
      <c r="W1681"/>
      <c r="X1681"/>
      <c r="Y1681"/>
      <c r="Z1681"/>
      <c r="AA1681" s="144"/>
      <c r="AB1681"/>
      <c r="AC1681"/>
      <c r="AD1681"/>
      <c r="AE1681"/>
      <c r="AF1681" s="143"/>
      <c r="AG1681"/>
      <c r="AH1681"/>
    </row>
    <row r="1682" spans="1:34" s="28" customFormat="1" ht="15">
      <c r="A1682"/>
      <c r="B1682" s="140"/>
      <c r="C1682" s="139"/>
      <c r="D1682" s="139"/>
      <c r="E1682"/>
      <c r="F1682"/>
      <c r="G1682"/>
      <c r="H1682"/>
      <c r="I1682"/>
      <c r="J1682"/>
      <c r="K1682"/>
      <c r="L1682"/>
      <c r="M1682"/>
      <c r="N1682"/>
      <c r="O1682"/>
      <c r="P1682"/>
      <c r="Q1682"/>
      <c r="R1682"/>
      <c r="S1682"/>
      <c r="T1682"/>
      <c r="U1682"/>
      <c r="V1682"/>
      <c r="W1682"/>
      <c r="X1682"/>
      <c r="Y1682"/>
      <c r="Z1682"/>
      <c r="AA1682" s="144"/>
      <c r="AB1682"/>
      <c r="AC1682"/>
      <c r="AD1682"/>
      <c r="AE1682"/>
      <c r="AF1682" s="143"/>
      <c r="AG1682"/>
      <c r="AH1682"/>
    </row>
    <row r="1683" spans="1:34" s="28" customFormat="1" ht="15">
      <c r="A1683"/>
      <c r="B1683" s="140"/>
      <c r="C1683" s="139"/>
      <c r="D1683" s="139"/>
      <c r="E1683"/>
      <c r="F1683"/>
      <c r="G1683"/>
      <c r="H1683"/>
      <c r="I1683"/>
      <c r="J1683"/>
      <c r="K1683"/>
      <c r="L1683"/>
      <c r="M1683"/>
      <c r="N1683"/>
      <c r="O1683"/>
      <c r="P1683"/>
      <c r="Q1683"/>
      <c r="R1683"/>
      <c r="S1683"/>
      <c r="T1683"/>
      <c r="U1683"/>
      <c r="V1683"/>
      <c r="W1683"/>
      <c r="X1683"/>
      <c r="Y1683"/>
      <c r="Z1683"/>
      <c r="AA1683" s="144"/>
      <c r="AB1683"/>
      <c r="AC1683"/>
      <c r="AD1683"/>
      <c r="AE1683"/>
      <c r="AF1683" s="143"/>
      <c r="AG1683"/>
      <c r="AH1683"/>
    </row>
    <row r="1684" spans="1:34" s="28" customFormat="1" ht="15">
      <c r="A1684"/>
      <c r="B1684" s="140"/>
      <c r="C1684" s="139"/>
      <c r="D1684" s="139"/>
      <c r="E1684"/>
      <c r="F1684"/>
      <c r="G1684"/>
      <c r="H1684"/>
      <c r="I1684"/>
      <c r="J1684"/>
      <c r="K1684"/>
      <c r="L1684"/>
      <c r="M1684"/>
      <c r="N1684"/>
      <c r="O1684"/>
      <c r="P1684"/>
      <c r="Q1684"/>
      <c r="R1684"/>
      <c r="S1684"/>
      <c r="T1684"/>
      <c r="U1684"/>
      <c r="V1684"/>
      <c r="W1684"/>
      <c r="X1684"/>
      <c r="Y1684"/>
      <c r="Z1684"/>
      <c r="AA1684" s="144"/>
      <c r="AB1684"/>
      <c r="AC1684"/>
      <c r="AD1684"/>
      <c r="AE1684"/>
      <c r="AF1684" s="143"/>
      <c r="AG1684"/>
      <c r="AH1684"/>
    </row>
    <row r="1685" spans="1:34" s="28" customFormat="1" ht="15">
      <c r="A1685"/>
      <c r="B1685" s="140"/>
      <c r="C1685" s="139"/>
      <c r="D1685" s="139"/>
      <c r="E1685"/>
      <c r="F1685"/>
      <c r="G1685"/>
      <c r="H1685"/>
      <c r="I1685"/>
      <c r="J1685"/>
      <c r="K1685"/>
      <c r="L1685"/>
      <c r="M1685"/>
      <c r="N1685"/>
      <c r="O1685"/>
      <c r="P1685"/>
      <c r="Q1685"/>
      <c r="R1685"/>
      <c r="S1685"/>
      <c r="T1685"/>
      <c r="U1685"/>
      <c r="V1685"/>
      <c r="W1685"/>
      <c r="X1685"/>
      <c r="Y1685"/>
      <c r="Z1685"/>
      <c r="AA1685" s="144"/>
      <c r="AB1685"/>
      <c r="AC1685"/>
      <c r="AD1685"/>
      <c r="AE1685"/>
      <c r="AF1685" s="143"/>
      <c r="AG1685"/>
      <c r="AH1685"/>
    </row>
    <row r="1686" spans="1:34" s="28" customFormat="1" ht="15">
      <c r="A1686"/>
      <c r="B1686" s="140"/>
      <c r="C1686" s="139"/>
      <c r="D1686" s="139"/>
      <c r="E1686"/>
      <c r="F1686"/>
      <c r="G1686"/>
      <c r="H1686"/>
      <c r="I1686"/>
      <c r="J1686"/>
      <c r="K1686"/>
      <c r="L1686"/>
      <c r="M1686"/>
      <c r="N1686"/>
      <c r="O1686"/>
      <c r="P1686"/>
      <c r="Q1686"/>
      <c r="R1686"/>
      <c r="S1686"/>
      <c r="T1686"/>
      <c r="U1686"/>
      <c r="V1686"/>
      <c r="W1686"/>
      <c r="X1686"/>
      <c r="Y1686"/>
      <c r="Z1686"/>
      <c r="AA1686" s="144"/>
      <c r="AB1686"/>
      <c r="AC1686"/>
      <c r="AD1686"/>
      <c r="AE1686"/>
      <c r="AF1686" s="143"/>
      <c r="AG1686"/>
      <c r="AH1686"/>
    </row>
    <row r="1687" spans="1:34" s="28" customFormat="1" ht="15">
      <c r="A1687"/>
      <c r="B1687" s="140"/>
      <c r="C1687" s="139"/>
      <c r="D1687" s="139"/>
      <c r="E1687"/>
      <c r="F1687"/>
      <c r="G1687"/>
      <c r="H1687"/>
      <c r="I1687"/>
      <c r="J1687"/>
      <c r="K1687"/>
      <c r="L1687"/>
      <c r="M1687"/>
      <c r="N1687"/>
      <c r="O1687"/>
      <c r="P1687"/>
      <c r="Q1687"/>
      <c r="R1687"/>
      <c r="S1687"/>
      <c r="T1687"/>
      <c r="U1687"/>
      <c r="V1687"/>
      <c r="W1687"/>
      <c r="X1687"/>
      <c r="Y1687"/>
      <c r="Z1687"/>
      <c r="AA1687" s="144"/>
      <c r="AB1687"/>
      <c r="AC1687"/>
      <c r="AD1687"/>
      <c r="AE1687"/>
      <c r="AF1687" s="143"/>
      <c r="AG1687"/>
      <c r="AH1687"/>
    </row>
    <row r="1688" spans="1:34" s="28" customFormat="1" ht="15">
      <c r="A1688"/>
      <c r="B1688" s="140"/>
      <c r="C1688" s="139"/>
      <c r="D1688" s="139"/>
      <c r="E1688"/>
      <c r="F1688"/>
      <c r="G1688"/>
      <c r="H1688"/>
      <c r="I1688"/>
      <c r="J1688"/>
      <c r="K1688"/>
      <c r="L1688"/>
      <c r="M1688"/>
      <c r="N1688"/>
      <c r="O1688"/>
      <c r="P1688"/>
      <c r="Q1688"/>
      <c r="R1688"/>
      <c r="S1688"/>
      <c r="T1688"/>
      <c r="U1688"/>
      <c r="V1688"/>
      <c r="W1688"/>
      <c r="X1688"/>
      <c r="Y1688"/>
      <c r="Z1688"/>
      <c r="AA1688" s="144"/>
      <c r="AB1688"/>
      <c r="AC1688"/>
      <c r="AD1688"/>
      <c r="AE1688"/>
      <c r="AF1688" s="143"/>
      <c r="AG1688"/>
      <c r="AH1688"/>
    </row>
    <row r="1689" spans="1:34" s="28" customFormat="1" ht="15">
      <c r="A1689"/>
      <c r="B1689" s="140"/>
      <c r="C1689" s="139"/>
      <c r="D1689" s="139"/>
      <c r="E1689"/>
      <c r="F1689"/>
      <c r="G1689"/>
      <c r="H1689"/>
      <c r="I1689"/>
      <c r="J1689"/>
      <c r="K1689"/>
      <c r="L1689"/>
      <c r="M1689"/>
      <c r="N1689"/>
      <c r="O1689"/>
      <c r="P1689"/>
      <c r="Q1689"/>
      <c r="R1689"/>
      <c r="S1689"/>
      <c r="T1689"/>
      <c r="U1689"/>
      <c r="V1689"/>
      <c r="W1689"/>
      <c r="X1689"/>
      <c r="Y1689"/>
      <c r="Z1689"/>
      <c r="AA1689" s="144"/>
      <c r="AB1689"/>
      <c r="AC1689"/>
      <c r="AD1689"/>
      <c r="AE1689"/>
      <c r="AF1689" s="143"/>
      <c r="AG1689"/>
      <c r="AH1689"/>
    </row>
    <row r="1690" spans="1:34" s="28" customFormat="1" ht="15">
      <c r="A1690"/>
      <c r="B1690" s="140"/>
      <c r="C1690" s="139"/>
      <c r="D1690" s="139"/>
      <c r="E1690"/>
      <c r="F1690"/>
      <c r="G1690"/>
      <c r="H1690"/>
      <c r="I1690"/>
      <c r="J1690"/>
      <c r="K1690"/>
      <c r="L1690"/>
      <c r="M1690"/>
      <c r="N1690"/>
      <c r="O1690"/>
      <c r="P1690"/>
      <c r="Q1690"/>
      <c r="R1690"/>
      <c r="S1690"/>
      <c r="T1690"/>
      <c r="U1690"/>
      <c r="V1690"/>
      <c r="W1690"/>
      <c r="X1690"/>
      <c r="Y1690"/>
      <c r="Z1690"/>
      <c r="AA1690" s="144"/>
      <c r="AB1690"/>
      <c r="AC1690"/>
      <c r="AD1690"/>
      <c r="AE1690"/>
      <c r="AF1690" s="143"/>
      <c r="AG1690"/>
      <c r="AH1690"/>
    </row>
    <row r="1691" spans="1:34" s="28" customFormat="1" ht="15">
      <c r="A1691"/>
      <c r="B1691" s="140"/>
      <c r="C1691" s="139"/>
      <c r="D1691" s="139"/>
      <c r="E1691"/>
      <c r="F1691"/>
      <c r="G1691"/>
      <c r="H1691"/>
      <c r="I1691"/>
      <c r="J1691"/>
      <c r="K1691"/>
      <c r="L1691"/>
      <c r="M1691"/>
      <c r="N1691"/>
      <c r="O1691"/>
      <c r="P1691"/>
      <c r="Q1691"/>
      <c r="R1691"/>
      <c r="S1691"/>
      <c r="T1691"/>
      <c r="U1691"/>
      <c r="V1691"/>
      <c r="W1691"/>
      <c r="X1691"/>
      <c r="Y1691"/>
      <c r="Z1691"/>
      <c r="AA1691" s="144"/>
      <c r="AB1691"/>
      <c r="AC1691"/>
      <c r="AD1691"/>
      <c r="AE1691"/>
      <c r="AF1691" s="143"/>
      <c r="AG1691"/>
      <c r="AH1691"/>
    </row>
    <row r="1692" spans="1:34" s="28" customFormat="1" ht="15">
      <c r="A1692"/>
      <c r="B1692" s="140"/>
      <c r="C1692" s="139"/>
      <c r="D1692" s="139"/>
      <c r="E1692"/>
      <c r="F1692"/>
      <c r="G1692"/>
      <c r="H1692"/>
      <c r="I1692"/>
      <c r="J1692"/>
      <c r="K1692"/>
      <c r="L1692"/>
      <c r="M1692"/>
      <c r="N1692"/>
      <c r="O1692"/>
      <c r="P1692"/>
      <c r="Q1692"/>
      <c r="R1692"/>
      <c r="S1692"/>
      <c r="T1692"/>
      <c r="U1692"/>
      <c r="V1692"/>
      <c r="W1692"/>
      <c r="X1692"/>
      <c r="Y1692"/>
      <c r="Z1692"/>
      <c r="AA1692" s="144"/>
      <c r="AB1692"/>
      <c r="AC1692"/>
      <c r="AD1692"/>
      <c r="AE1692"/>
      <c r="AF1692" s="143"/>
      <c r="AG1692"/>
      <c r="AH1692"/>
    </row>
    <row r="1693" spans="1:34" s="28" customFormat="1" ht="15">
      <c r="A1693"/>
      <c r="B1693" s="140"/>
      <c r="C1693" s="139"/>
      <c r="D1693" s="139"/>
      <c r="E1693"/>
      <c r="F1693"/>
      <c r="G1693"/>
      <c r="H1693"/>
      <c r="I1693"/>
      <c r="J1693"/>
      <c r="K1693"/>
      <c r="L1693"/>
      <c r="M1693"/>
      <c r="N1693"/>
      <c r="O1693"/>
      <c r="P1693"/>
      <c r="Q1693"/>
      <c r="R1693"/>
      <c r="S1693"/>
      <c r="T1693"/>
      <c r="U1693"/>
      <c r="V1693"/>
      <c r="W1693"/>
      <c r="X1693"/>
      <c r="Y1693"/>
      <c r="Z1693"/>
      <c r="AA1693" s="144"/>
      <c r="AB1693"/>
      <c r="AC1693"/>
      <c r="AD1693"/>
      <c r="AE1693"/>
      <c r="AF1693" s="143"/>
      <c r="AG1693"/>
      <c r="AH1693"/>
    </row>
    <row r="1694" spans="1:34" s="28" customFormat="1" ht="15">
      <c r="A1694"/>
      <c r="B1694" s="140"/>
      <c r="C1694" s="139"/>
      <c r="D1694" s="139"/>
      <c r="E1694"/>
      <c r="F1694"/>
      <c r="G1694"/>
      <c r="H1694"/>
      <c r="I1694"/>
      <c r="J1694"/>
      <c r="K1694"/>
      <c r="L1694"/>
      <c r="M1694"/>
      <c r="N1694"/>
      <c r="O1694"/>
      <c r="P1694"/>
      <c r="Q1694"/>
      <c r="R1694"/>
      <c r="S1694"/>
      <c r="T1694"/>
      <c r="U1694"/>
      <c r="V1694"/>
      <c r="W1694"/>
      <c r="X1694"/>
      <c r="Y1694"/>
      <c r="Z1694"/>
      <c r="AA1694" s="144"/>
      <c r="AB1694"/>
      <c r="AC1694"/>
      <c r="AD1694"/>
      <c r="AE1694"/>
      <c r="AF1694" s="143"/>
      <c r="AG1694"/>
      <c r="AH1694"/>
    </row>
    <row r="1695" spans="1:34" s="28" customFormat="1" ht="15">
      <c r="A1695"/>
      <c r="B1695" s="140"/>
      <c r="C1695" s="139"/>
      <c r="D1695" s="139"/>
      <c r="E1695"/>
      <c r="F1695"/>
      <c r="G1695"/>
      <c r="H1695"/>
      <c r="I1695"/>
      <c r="J1695"/>
      <c r="K1695"/>
      <c r="L1695"/>
      <c r="M1695"/>
      <c r="N1695"/>
      <c r="O1695"/>
      <c r="P1695"/>
      <c r="Q1695"/>
      <c r="R1695"/>
      <c r="S1695"/>
      <c r="T1695"/>
      <c r="U1695"/>
      <c r="V1695"/>
      <c r="W1695"/>
      <c r="X1695"/>
      <c r="Y1695"/>
      <c r="Z1695"/>
      <c r="AA1695" s="144"/>
      <c r="AB1695"/>
      <c r="AC1695"/>
      <c r="AD1695"/>
      <c r="AE1695"/>
      <c r="AF1695" s="143"/>
      <c r="AG1695"/>
      <c r="AH1695"/>
    </row>
    <row r="1696" spans="1:34" s="28" customFormat="1" ht="15">
      <c r="A1696"/>
      <c r="B1696" s="140"/>
      <c r="C1696" s="139"/>
      <c r="D1696" s="139"/>
      <c r="E1696"/>
      <c r="F1696"/>
      <c r="G1696"/>
      <c r="H1696"/>
      <c r="I1696"/>
      <c r="J1696"/>
      <c r="K1696"/>
      <c r="L1696"/>
      <c r="M1696"/>
      <c r="N1696"/>
      <c r="O1696"/>
      <c r="P1696"/>
      <c r="Q1696"/>
      <c r="R1696"/>
      <c r="S1696"/>
      <c r="T1696"/>
      <c r="U1696"/>
      <c r="V1696"/>
      <c r="W1696"/>
      <c r="X1696"/>
      <c r="Y1696"/>
      <c r="Z1696"/>
      <c r="AA1696" s="144"/>
      <c r="AB1696"/>
      <c r="AC1696"/>
      <c r="AD1696"/>
      <c r="AE1696"/>
      <c r="AF1696" s="143"/>
      <c r="AG1696"/>
      <c r="AH1696"/>
    </row>
    <row r="1697" spans="1:34" s="28" customFormat="1" ht="15">
      <c r="A1697"/>
      <c r="B1697" s="140"/>
      <c r="C1697" s="139"/>
      <c r="D1697" s="139"/>
      <c r="E1697"/>
      <c r="F1697"/>
      <c r="G1697"/>
      <c r="H1697"/>
      <c r="I1697"/>
      <c r="J1697"/>
      <c r="K1697"/>
      <c r="L1697"/>
      <c r="M1697"/>
      <c r="N1697"/>
      <c r="O1697"/>
      <c r="P1697"/>
      <c r="Q1697"/>
      <c r="R1697"/>
      <c r="S1697"/>
      <c r="T1697"/>
      <c r="U1697"/>
      <c r="V1697"/>
      <c r="W1697"/>
      <c r="X1697"/>
      <c r="Y1697"/>
      <c r="Z1697"/>
      <c r="AA1697" s="144"/>
      <c r="AB1697"/>
      <c r="AC1697"/>
      <c r="AD1697"/>
      <c r="AE1697"/>
      <c r="AF1697" s="143"/>
      <c r="AG1697"/>
      <c r="AH1697"/>
    </row>
    <row r="1698" spans="1:34" s="28" customFormat="1" ht="15">
      <c r="A1698"/>
      <c r="B1698" s="140"/>
      <c r="C1698" s="139"/>
      <c r="D1698" s="139"/>
      <c r="E1698"/>
      <c r="F1698"/>
      <c r="G1698"/>
      <c r="H1698"/>
      <c r="I1698"/>
      <c r="J1698"/>
      <c r="K1698"/>
      <c r="L1698"/>
      <c r="M1698"/>
      <c r="N1698"/>
      <c r="O1698"/>
      <c r="P1698"/>
      <c r="Q1698"/>
      <c r="R1698"/>
      <c r="S1698"/>
      <c r="T1698"/>
      <c r="U1698"/>
      <c r="V1698"/>
      <c r="W1698"/>
      <c r="X1698"/>
      <c r="Y1698"/>
      <c r="Z1698"/>
      <c r="AA1698" s="144"/>
      <c r="AB1698"/>
      <c r="AC1698"/>
      <c r="AD1698"/>
      <c r="AE1698"/>
      <c r="AF1698" s="143"/>
      <c r="AG1698"/>
      <c r="AH1698"/>
    </row>
    <row r="1699" spans="1:34" s="28" customFormat="1" ht="15">
      <c r="A1699"/>
      <c r="B1699" s="140"/>
      <c r="C1699" s="139"/>
      <c r="D1699" s="139"/>
      <c r="E1699"/>
      <c r="F1699"/>
      <c r="G1699"/>
      <c r="H1699"/>
      <c r="I1699"/>
      <c r="J1699"/>
      <c r="K1699"/>
      <c r="L1699"/>
      <c r="M1699"/>
      <c r="N1699"/>
      <c r="O1699"/>
      <c r="P1699"/>
      <c r="Q1699"/>
      <c r="R1699"/>
      <c r="S1699"/>
      <c r="T1699"/>
      <c r="U1699"/>
      <c r="V1699"/>
      <c r="W1699"/>
      <c r="X1699"/>
      <c r="Y1699"/>
      <c r="Z1699"/>
      <c r="AA1699" s="144"/>
      <c r="AB1699"/>
      <c r="AC1699"/>
      <c r="AD1699"/>
      <c r="AE1699"/>
      <c r="AF1699" s="143"/>
      <c r="AG1699"/>
      <c r="AH1699"/>
    </row>
    <row r="1700" spans="1:34" s="28" customFormat="1" ht="15">
      <c r="A1700"/>
      <c r="B1700" s="140"/>
      <c r="C1700" s="139"/>
      <c r="D1700" s="139"/>
      <c r="E1700"/>
      <c r="F1700"/>
      <c r="G1700"/>
      <c r="H1700"/>
      <c r="I1700"/>
      <c r="J1700"/>
      <c r="K1700"/>
      <c r="L1700"/>
      <c r="M1700"/>
      <c r="N1700"/>
      <c r="O1700"/>
      <c r="P1700"/>
      <c r="Q1700"/>
      <c r="R1700"/>
      <c r="S1700"/>
      <c r="T1700"/>
      <c r="U1700"/>
      <c r="V1700"/>
      <c r="W1700"/>
      <c r="X1700"/>
      <c r="Y1700"/>
      <c r="Z1700"/>
      <c r="AA1700" s="144"/>
      <c r="AB1700"/>
      <c r="AC1700"/>
      <c r="AD1700"/>
      <c r="AE1700"/>
      <c r="AF1700" s="143"/>
      <c r="AG1700"/>
      <c r="AH1700"/>
    </row>
    <row r="1701" spans="1:34" s="28" customFormat="1" ht="15">
      <c r="A1701"/>
      <c r="B1701" s="140"/>
      <c r="C1701" s="139"/>
      <c r="D1701" s="139"/>
      <c r="E1701"/>
      <c r="F1701"/>
      <c r="G1701"/>
      <c r="H1701"/>
      <c r="I1701"/>
      <c r="J1701"/>
      <c r="K1701"/>
      <c r="L1701"/>
      <c r="M1701"/>
      <c r="N1701"/>
      <c r="O1701"/>
      <c r="P1701"/>
      <c r="Q1701"/>
      <c r="R1701"/>
      <c r="S1701"/>
      <c r="T1701"/>
      <c r="U1701"/>
      <c r="V1701"/>
      <c r="W1701"/>
      <c r="X1701"/>
      <c r="Y1701"/>
      <c r="Z1701"/>
      <c r="AA1701" s="144"/>
      <c r="AB1701"/>
      <c r="AC1701"/>
      <c r="AD1701"/>
      <c r="AE1701"/>
      <c r="AF1701" s="143"/>
      <c r="AG1701"/>
      <c r="AH1701"/>
    </row>
    <row r="1702" spans="1:34" s="28" customFormat="1" ht="15">
      <c r="A1702"/>
      <c r="B1702" s="140"/>
      <c r="C1702" s="139"/>
      <c r="D1702" s="139"/>
      <c r="E1702"/>
      <c r="F1702"/>
      <c r="G1702"/>
      <c r="H1702"/>
      <c r="I1702"/>
      <c r="J1702"/>
      <c r="K1702"/>
      <c r="L1702"/>
      <c r="M1702"/>
      <c r="N1702"/>
      <c r="O1702"/>
      <c r="P1702"/>
      <c r="Q1702"/>
      <c r="R1702"/>
      <c r="S1702"/>
      <c r="T1702"/>
      <c r="U1702"/>
      <c r="V1702"/>
      <c r="W1702"/>
      <c r="X1702"/>
      <c r="Y1702"/>
      <c r="Z1702"/>
      <c r="AA1702" s="144"/>
      <c r="AB1702"/>
      <c r="AC1702"/>
      <c r="AD1702"/>
      <c r="AE1702"/>
      <c r="AF1702" s="143"/>
      <c r="AG1702"/>
      <c r="AH1702"/>
    </row>
    <row r="1703" spans="1:34" s="28" customFormat="1" ht="15">
      <c r="A1703"/>
      <c r="B1703" s="140"/>
      <c r="C1703" s="139"/>
      <c r="D1703" s="139"/>
      <c r="E1703"/>
      <c r="F1703"/>
      <c r="G1703"/>
      <c r="H1703"/>
      <c r="I1703"/>
      <c r="J1703"/>
      <c r="K1703"/>
      <c r="L1703"/>
      <c r="M1703"/>
      <c r="N1703"/>
      <c r="O1703"/>
      <c r="P1703"/>
      <c r="Q1703"/>
      <c r="R1703"/>
      <c r="S1703"/>
      <c r="T1703"/>
      <c r="U1703"/>
      <c r="V1703"/>
      <c r="W1703"/>
      <c r="X1703"/>
      <c r="Y1703"/>
      <c r="Z1703"/>
      <c r="AA1703" s="144"/>
      <c r="AB1703"/>
      <c r="AC1703"/>
      <c r="AD1703"/>
      <c r="AE1703"/>
      <c r="AF1703" s="143"/>
      <c r="AG1703"/>
      <c r="AH1703"/>
    </row>
    <row r="1704" spans="1:34" s="28" customFormat="1" ht="15">
      <c r="A1704"/>
      <c r="B1704" s="140"/>
      <c r="C1704" s="139"/>
      <c r="D1704" s="139"/>
      <c r="E1704"/>
      <c r="F1704"/>
      <c r="G1704"/>
      <c r="H1704"/>
      <c r="I1704"/>
      <c r="J1704"/>
      <c r="K1704"/>
      <c r="L1704"/>
      <c r="M1704"/>
      <c r="N1704"/>
      <c r="O1704"/>
      <c r="P1704"/>
      <c r="Q1704"/>
      <c r="R1704"/>
      <c r="S1704"/>
      <c r="T1704"/>
      <c r="U1704"/>
      <c r="V1704"/>
      <c r="W1704"/>
      <c r="X1704"/>
      <c r="Y1704"/>
      <c r="Z1704"/>
      <c r="AA1704" s="144"/>
      <c r="AB1704"/>
      <c r="AC1704"/>
      <c r="AD1704"/>
      <c r="AE1704"/>
      <c r="AF1704" s="143"/>
      <c r="AG1704"/>
      <c r="AH1704"/>
    </row>
    <row r="1705" spans="1:34" s="28" customFormat="1" ht="15">
      <c r="A1705"/>
      <c r="B1705" s="140"/>
      <c r="C1705" s="139"/>
      <c r="D1705" s="139"/>
      <c r="E1705"/>
      <c r="F1705"/>
      <c r="G1705"/>
      <c r="H1705"/>
      <c r="I1705"/>
      <c r="J1705"/>
      <c r="K1705"/>
      <c r="L1705"/>
      <c r="M1705"/>
      <c r="N1705"/>
      <c r="O1705"/>
      <c r="P1705"/>
      <c r="Q1705"/>
      <c r="R1705"/>
      <c r="S1705"/>
      <c r="T1705"/>
      <c r="U1705"/>
      <c r="V1705"/>
      <c r="W1705"/>
      <c r="X1705"/>
      <c r="Y1705"/>
      <c r="Z1705"/>
      <c r="AA1705" s="144"/>
      <c r="AB1705"/>
      <c r="AC1705"/>
      <c r="AD1705"/>
      <c r="AE1705"/>
      <c r="AF1705" s="143"/>
      <c r="AG1705"/>
      <c r="AH1705"/>
    </row>
    <row r="1706" spans="1:34" s="28" customFormat="1" ht="15">
      <c r="A1706"/>
      <c r="B1706" s="140"/>
      <c r="C1706" s="139"/>
      <c r="D1706" s="139"/>
      <c r="E1706"/>
      <c r="F1706"/>
      <c r="G1706"/>
      <c r="H1706"/>
      <c r="I1706"/>
      <c r="J1706"/>
      <c r="K1706"/>
      <c r="L1706"/>
      <c r="M1706"/>
      <c r="N1706"/>
      <c r="O1706"/>
      <c r="P1706"/>
      <c r="Q1706"/>
      <c r="R1706"/>
      <c r="S1706"/>
      <c r="T1706"/>
      <c r="U1706"/>
      <c r="V1706"/>
      <c r="W1706"/>
      <c r="X1706"/>
      <c r="Y1706"/>
      <c r="Z1706"/>
      <c r="AA1706" s="144"/>
      <c r="AB1706"/>
      <c r="AC1706"/>
      <c r="AD1706"/>
      <c r="AE1706"/>
      <c r="AF1706" s="143"/>
      <c r="AG1706"/>
      <c r="AH1706"/>
    </row>
    <row r="1707" spans="1:34" s="28" customFormat="1" ht="15">
      <c r="A1707"/>
      <c r="B1707" s="140"/>
      <c r="C1707" s="139"/>
      <c r="D1707" s="139"/>
      <c r="E1707"/>
      <c r="F1707"/>
      <c r="G1707"/>
      <c r="H1707"/>
      <c r="I1707"/>
      <c r="J1707"/>
      <c r="K1707"/>
      <c r="L1707"/>
      <c r="M1707"/>
      <c r="N1707"/>
      <c r="O1707"/>
      <c r="P1707"/>
      <c r="Q1707"/>
      <c r="R1707"/>
      <c r="S1707"/>
      <c r="T1707"/>
      <c r="U1707"/>
      <c r="V1707"/>
      <c r="W1707"/>
      <c r="X1707"/>
      <c r="Y1707"/>
      <c r="Z1707"/>
      <c r="AA1707" s="144"/>
      <c r="AB1707"/>
      <c r="AC1707"/>
      <c r="AD1707"/>
      <c r="AE1707"/>
      <c r="AF1707" s="143"/>
      <c r="AG1707"/>
      <c r="AH1707"/>
    </row>
    <row r="1708" spans="1:34" s="28" customFormat="1" ht="15">
      <c r="A1708"/>
      <c r="B1708" s="140"/>
      <c r="C1708" s="139"/>
      <c r="D1708" s="139"/>
      <c r="E1708"/>
      <c r="F1708"/>
      <c r="G1708"/>
      <c r="H1708"/>
      <c r="I1708"/>
      <c r="J1708"/>
      <c r="K1708"/>
      <c r="L1708"/>
      <c r="M1708"/>
      <c r="N1708"/>
      <c r="O1708"/>
      <c r="P1708"/>
      <c r="Q1708"/>
      <c r="R1708"/>
      <c r="S1708"/>
      <c r="T1708"/>
      <c r="U1708"/>
      <c r="V1708"/>
      <c r="W1708"/>
      <c r="X1708"/>
      <c r="Y1708"/>
      <c r="Z1708"/>
      <c r="AA1708" s="144"/>
      <c r="AB1708"/>
      <c r="AC1708"/>
      <c r="AD1708"/>
      <c r="AE1708"/>
      <c r="AF1708" s="143"/>
      <c r="AG1708"/>
      <c r="AH1708"/>
    </row>
    <row r="1709" spans="1:34" s="28" customFormat="1" ht="15">
      <c r="A1709"/>
      <c r="B1709" s="140"/>
      <c r="C1709" s="139"/>
      <c r="D1709" s="139"/>
      <c r="E1709"/>
      <c r="F1709"/>
      <c r="G1709"/>
      <c r="H1709"/>
      <c r="I1709"/>
      <c r="J1709"/>
      <c r="K1709"/>
      <c r="L1709"/>
      <c r="M1709"/>
      <c r="N1709"/>
      <c r="O1709"/>
      <c r="P1709"/>
      <c r="Q1709"/>
      <c r="R1709"/>
      <c r="S1709"/>
      <c r="T1709"/>
      <c r="U1709"/>
      <c r="V1709"/>
      <c r="W1709"/>
      <c r="X1709"/>
      <c r="Y1709"/>
      <c r="Z1709"/>
      <c r="AA1709" s="144"/>
      <c r="AB1709"/>
      <c r="AC1709"/>
      <c r="AD1709"/>
      <c r="AE1709"/>
      <c r="AF1709" s="143"/>
      <c r="AG1709"/>
      <c r="AH1709"/>
    </row>
    <row r="1710" spans="1:34" s="28" customFormat="1" ht="15">
      <c r="A1710"/>
      <c r="B1710" s="140"/>
      <c r="C1710" s="139"/>
      <c r="D1710" s="139"/>
      <c r="E1710"/>
      <c r="F1710"/>
      <c r="G1710"/>
      <c r="H1710"/>
      <c r="I1710"/>
      <c r="J1710"/>
      <c r="K1710"/>
      <c r="L1710"/>
      <c r="M1710"/>
      <c r="N1710"/>
      <c r="O1710"/>
      <c r="P1710"/>
      <c r="Q1710"/>
      <c r="R1710"/>
      <c r="S1710"/>
      <c r="T1710"/>
      <c r="U1710"/>
      <c r="V1710"/>
      <c r="W1710"/>
      <c r="X1710"/>
      <c r="Y1710"/>
      <c r="Z1710"/>
      <c r="AA1710" s="144"/>
      <c r="AB1710"/>
      <c r="AC1710"/>
      <c r="AD1710"/>
      <c r="AE1710"/>
      <c r="AF1710" s="143"/>
      <c r="AG1710"/>
      <c r="AH1710"/>
    </row>
    <row r="1711" spans="1:34" s="28" customFormat="1" ht="15">
      <c r="A1711"/>
      <c r="B1711" s="140"/>
      <c r="C1711" s="139"/>
      <c r="D1711" s="139"/>
      <c r="E1711"/>
      <c r="F1711"/>
      <c r="G1711"/>
      <c r="H1711"/>
      <c r="I1711"/>
      <c r="J1711"/>
      <c r="K1711"/>
      <c r="L1711"/>
      <c r="M1711"/>
      <c r="N1711"/>
      <c r="O1711"/>
      <c r="P1711"/>
      <c r="Q1711"/>
      <c r="R1711"/>
      <c r="S1711"/>
      <c r="T1711"/>
      <c r="U1711"/>
      <c r="V1711"/>
      <c r="W1711"/>
      <c r="X1711"/>
      <c r="Y1711"/>
      <c r="Z1711"/>
      <c r="AA1711" s="144"/>
      <c r="AB1711"/>
      <c r="AC1711"/>
      <c r="AD1711"/>
      <c r="AE1711"/>
      <c r="AF1711" s="143"/>
      <c r="AG1711"/>
      <c r="AH1711"/>
    </row>
    <row r="1712" spans="1:34" s="28" customFormat="1" ht="15">
      <c r="A1712"/>
      <c r="B1712" s="140"/>
      <c r="C1712" s="139"/>
      <c r="D1712" s="139"/>
      <c r="E1712"/>
      <c r="F1712"/>
      <c r="G1712"/>
      <c r="H1712"/>
      <c r="I1712"/>
      <c r="J1712"/>
      <c r="K1712"/>
      <c r="L1712"/>
      <c r="M1712"/>
      <c r="N1712"/>
      <c r="O1712"/>
      <c r="P1712"/>
      <c r="Q1712"/>
      <c r="R1712"/>
      <c r="S1712"/>
      <c r="T1712"/>
      <c r="U1712"/>
      <c r="V1712"/>
      <c r="W1712"/>
      <c r="X1712"/>
      <c r="Y1712"/>
      <c r="Z1712"/>
      <c r="AA1712" s="144"/>
      <c r="AB1712"/>
      <c r="AC1712"/>
      <c r="AD1712"/>
      <c r="AE1712"/>
      <c r="AF1712" s="143"/>
      <c r="AG1712"/>
      <c r="AH1712"/>
    </row>
    <row r="1713" spans="1:34" s="28" customFormat="1" ht="15">
      <c r="A1713"/>
      <c r="B1713" s="140"/>
      <c r="C1713" s="139"/>
      <c r="D1713" s="139"/>
      <c r="E1713"/>
      <c r="F1713"/>
      <c r="G1713"/>
      <c r="H1713"/>
      <c r="I1713"/>
      <c r="J1713"/>
      <c r="K1713"/>
      <c r="L1713"/>
      <c r="M1713"/>
      <c r="N1713"/>
      <c r="O1713"/>
      <c r="P1713"/>
      <c r="Q1713"/>
      <c r="R1713"/>
      <c r="S1713"/>
      <c r="T1713"/>
      <c r="U1713"/>
      <c r="V1713"/>
      <c r="W1713"/>
      <c r="X1713"/>
      <c r="Y1713"/>
      <c r="Z1713"/>
      <c r="AA1713" s="144"/>
      <c r="AB1713"/>
      <c r="AC1713"/>
      <c r="AD1713"/>
      <c r="AE1713"/>
      <c r="AF1713" s="143"/>
      <c r="AG1713"/>
      <c r="AH1713"/>
    </row>
    <row r="1714" spans="1:34" s="28" customFormat="1" ht="15">
      <c r="A1714"/>
      <c r="B1714" s="140"/>
      <c r="C1714" s="139"/>
      <c r="D1714" s="139"/>
      <c r="E1714"/>
      <c r="F1714"/>
      <c r="G1714"/>
      <c r="H1714"/>
      <c r="I1714"/>
      <c r="J1714"/>
      <c r="K1714"/>
      <c r="L1714"/>
      <c r="M1714"/>
      <c r="N1714"/>
      <c r="O1714"/>
      <c r="P1714"/>
      <c r="Q1714"/>
      <c r="R1714"/>
      <c r="S1714"/>
      <c r="T1714"/>
      <c r="U1714"/>
      <c r="V1714"/>
      <c r="W1714"/>
      <c r="X1714"/>
      <c r="Y1714"/>
      <c r="Z1714"/>
      <c r="AA1714" s="144"/>
      <c r="AB1714"/>
      <c r="AC1714"/>
      <c r="AD1714"/>
      <c r="AE1714"/>
      <c r="AF1714" s="143"/>
      <c r="AG1714"/>
      <c r="AH1714"/>
    </row>
    <row r="1715" spans="1:34" s="28" customFormat="1" ht="15">
      <c r="A1715"/>
      <c r="B1715" s="140"/>
      <c r="C1715" s="139"/>
      <c r="D1715" s="139"/>
      <c r="E1715"/>
      <c r="F1715"/>
      <c r="G1715"/>
      <c r="H1715"/>
      <c r="I1715"/>
      <c r="J1715"/>
      <c r="K1715"/>
      <c r="L1715"/>
      <c r="M1715"/>
      <c r="N1715"/>
      <c r="O1715"/>
      <c r="P1715"/>
      <c r="Q1715"/>
      <c r="R1715"/>
      <c r="S1715"/>
      <c r="T1715"/>
      <c r="U1715"/>
      <c r="V1715"/>
      <c r="W1715"/>
      <c r="X1715"/>
      <c r="Y1715"/>
      <c r="Z1715"/>
      <c r="AA1715" s="144"/>
      <c r="AB1715"/>
      <c r="AC1715"/>
      <c r="AD1715"/>
      <c r="AE1715"/>
      <c r="AF1715" s="143"/>
      <c r="AG1715"/>
      <c r="AH1715"/>
    </row>
    <row r="1716" spans="1:34" s="28" customFormat="1" ht="15">
      <c r="A1716"/>
      <c r="B1716" s="140"/>
      <c r="C1716" s="139"/>
      <c r="D1716" s="139"/>
      <c r="E1716"/>
      <c r="F1716"/>
      <c r="G1716"/>
      <c r="H1716"/>
      <c r="I1716"/>
      <c r="J1716"/>
      <c r="K1716"/>
      <c r="L1716"/>
      <c r="M1716"/>
      <c r="N1716"/>
      <c r="O1716"/>
      <c r="P1716"/>
      <c r="Q1716"/>
      <c r="R1716"/>
      <c r="S1716"/>
      <c r="T1716"/>
      <c r="U1716"/>
      <c r="V1716"/>
      <c r="W1716"/>
      <c r="X1716"/>
      <c r="Y1716"/>
      <c r="Z1716"/>
      <c r="AA1716" s="144"/>
      <c r="AB1716"/>
      <c r="AC1716"/>
      <c r="AD1716"/>
      <c r="AE1716"/>
      <c r="AF1716" s="143"/>
      <c r="AG1716"/>
      <c r="AH1716"/>
    </row>
    <row r="1717" spans="1:34" s="28" customFormat="1" ht="15">
      <c r="A1717"/>
      <c r="B1717" s="140"/>
      <c r="C1717" s="139"/>
      <c r="D1717" s="139"/>
      <c r="E1717"/>
      <c r="F1717"/>
      <c r="G1717"/>
      <c r="H1717"/>
      <c r="I1717"/>
      <c r="J1717"/>
      <c r="K1717"/>
      <c r="L1717"/>
      <c r="M1717"/>
      <c r="N1717"/>
      <c r="O1717"/>
      <c r="P1717"/>
      <c r="Q1717"/>
      <c r="R1717"/>
      <c r="S1717"/>
      <c r="T1717"/>
      <c r="U1717"/>
      <c r="V1717"/>
      <c r="W1717"/>
      <c r="X1717"/>
      <c r="Y1717"/>
      <c r="Z1717"/>
      <c r="AA1717" s="144"/>
      <c r="AB1717"/>
      <c r="AC1717"/>
      <c r="AD1717"/>
      <c r="AE1717"/>
      <c r="AF1717" s="143"/>
      <c r="AG1717"/>
      <c r="AH1717"/>
    </row>
    <row r="1718" spans="1:34" s="28" customFormat="1" ht="15">
      <c r="A1718"/>
      <c r="B1718" s="140"/>
      <c r="C1718" s="139"/>
      <c r="D1718" s="139"/>
      <c r="E1718"/>
      <c r="F1718"/>
      <c r="G1718"/>
      <c r="H1718"/>
      <c r="I1718"/>
      <c r="J1718"/>
      <c r="K1718"/>
      <c r="L1718"/>
      <c r="M1718"/>
      <c r="N1718"/>
      <c r="O1718"/>
      <c r="P1718"/>
      <c r="Q1718"/>
      <c r="R1718"/>
      <c r="S1718"/>
      <c r="T1718"/>
      <c r="U1718"/>
      <c r="V1718"/>
      <c r="W1718"/>
      <c r="X1718"/>
      <c r="Y1718"/>
      <c r="Z1718"/>
      <c r="AA1718" s="144"/>
      <c r="AB1718"/>
      <c r="AC1718"/>
      <c r="AD1718"/>
      <c r="AE1718"/>
      <c r="AF1718" s="143"/>
      <c r="AG1718"/>
      <c r="AH1718"/>
    </row>
    <row r="1719" spans="1:34" s="28" customFormat="1" ht="15">
      <c r="A1719"/>
      <c r="B1719" s="140"/>
      <c r="C1719" s="139"/>
      <c r="D1719" s="139"/>
      <c r="E1719"/>
      <c r="F1719"/>
      <c r="G1719"/>
      <c r="H1719"/>
      <c r="I1719"/>
      <c r="J1719"/>
      <c r="K1719"/>
      <c r="L1719"/>
      <c r="M1719"/>
      <c r="N1719"/>
      <c r="O1719"/>
      <c r="P1719"/>
      <c r="Q1719"/>
      <c r="R1719"/>
      <c r="S1719"/>
      <c r="T1719"/>
      <c r="U1719"/>
      <c r="V1719"/>
      <c r="W1719"/>
      <c r="X1719"/>
      <c r="Y1719"/>
      <c r="Z1719"/>
      <c r="AA1719" s="144"/>
      <c r="AB1719"/>
      <c r="AC1719"/>
      <c r="AD1719"/>
      <c r="AE1719"/>
      <c r="AF1719" s="143"/>
      <c r="AG1719"/>
      <c r="AH1719"/>
    </row>
    <row r="1720" spans="1:34" s="28" customFormat="1" ht="15">
      <c r="A1720"/>
      <c r="B1720" s="140"/>
      <c r="C1720" s="139"/>
      <c r="D1720" s="139"/>
      <c r="E1720"/>
      <c r="F1720"/>
      <c r="G1720"/>
      <c r="H1720"/>
      <c r="I1720"/>
      <c r="J1720"/>
      <c r="K1720"/>
      <c r="L1720"/>
      <c r="M1720"/>
      <c r="N1720"/>
      <c r="O1720"/>
      <c r="P1720"/>
      <c r="Q1720"/>
      <c r="R1720"/>
      <c r="S1720"/>
      <c r="T1720"/>
      <c r="U1720"/>
      <c r="V1720"/>
      <c r="W1720"/>
      <c r="X1720"/>
      <c r="Y1720"/>
      <c r="Z1720"/>
      <c r="AA1720" s="144"/>
      <c r="AB1720"/>
      <c r="AC1720"/>
      <c r="AD1720"/>
      <c r="AE1720"/>
      <c r="AF1720" s="143"/>
      <c r="AG1720"/>
      <c r="AH1720"/>
    </row>
    <row r="1721" spans="1:34" s="28" customFormat="1" ht="15">
      <c r="A1721"/>
      <c r="B1721" s="140"/>
      <c r="C1721" s="139"/>
      <c r="D1721" s="139"/>
      <c r="E1721"/>
      <c r="F1721"/>
      <c r="G1721"/>
      <c r="H1721"/>
      <c r="I1721"/>
      <c r="J1721"/>
      <c r="K1721"/>
      <c r="L1721"/>
      <c r="M1721"/>
      <c r="N1721"/>
      <c r="O1721"/>
      <c r="P1721"/>
      <c r="Q1721"/>
      <c r="R1721"/>
      <c r="S1721"/>
      <c r="T1721"/>
      <c r="U1721"/>
      <c r="V1721"/>
      <c r="W1721"/>
      <c r="X1721"/>
      <c r="Y1721"/>
      <c r="Z1721"/>
      <c r="AA1721" s="144"/>
      <c r="AB1721"/>
      <c r="AC1721"/>
      <c r="AD1721"/>
      <c r="AE1721"/>
      <c r="AF1721" s="143"/>
      <c r="AG1721"/>
      <c r="AH1721"/>
    </row>
    <row r="1722" spans="1:34" s="28" customFormat="1" ht="15">
      <c r="A1722"/>
      <c r="B1722" s="140"/>
      <c r="C1722" s="139"/>
      <c r="D1722" s="139"/>
      <c r="E1722"/>
      <c r="F1722"/>
      <c r="G1722"/>
      <c r="H1722"/>
      <c r="I1722"/>
      <c r="J1722"/>
      <c r="K1722"/>
      <c r="L1722"/>
      <c r="M1722"/>
      <c r="N1722"/>
      <c r="O1722"/>
      <c r="P1722"/>
      <c r="Q1722"/>
      <c r="R1722"/>
      <c r="S1722"/>
      <c r="T1722"/>
      <c r="U1722"/>
      <c r="V1722"/>
      <c r="W1722"/>
      <c r="X1722"/>
      <c r="Y1722"/>
      <c r="Z1722"/>
      <c r="AA1722" s="144"/>
      <c r="AB1722"/>
      <c r="AC1722"/>
      <c r="AD1722"/>
      <c r="AE1722"/>
      <c r="AF1722" s="143"/>
      <c r="AG1722"/>
      <c r="AH1722"/>
    </row>
    <row r="1723" spans="1:34" s="28" customFormat="1" ht="15">
      <c r="A1723"/>
      <c r="B1723" s="140"/>
      <c r="C1723" s="139"/>
      <c r="D1723" s="139"/>
      <c r="E1723"/>
      <c r="F1723"/>
      <c r="G1723"/>
      <c r="H1723"/>
      <c r="I1723"/>
      <c r="J1723"/>
      <c r="K1723"/>
      <c r="L1723"/>
      <c r="M1723"/>
      <c r="N1723"/>
      <c r="O1723"/>
      <c r="P1723"/>
      <c r="Q1723"/>
      <c r="R1723"/>
      <c r="S1723"/>
      <c r="T1723"/>
      <c r="U1723"/>
      <c r="V1723"/>
      <c r="W1723"/>
      <c r="X1723"/>
      <c r="Y1723"/>
      <c r="Z1723"/>
      <c r="AA1723" s="144"/>
      <c r="AB1723"/>
      <c r="AC1723"/>
      <c r="AD1723"/>
      <c r="AE1723"/>
      <c r="AF1723" s="143"/>
      <c r="AG1723"/>
      <c r="AH1723"/>
    </row>
    <row r="1724" spans="1:34" s="28" customFormat="1" ht="15">
      <c r="A1724"/>
      <c r="B1724" s="140"/>
      <c r="C1724" s="139"/>
      <c r="D1724" s="139"/>
      <c r="E1724"/>
      <c r="F1724"/>
      <c r="G1724"/>
      <c r="H1724"/>
      <c r="I1724"/>
      <c r="J1724"/>
      <c r="K1724"/>
      <c r="L1724"/>
      <c r="M1724"/>
      <c r="N1724"/>
      <c r="O1724"/>
      <c r="P1724"/>
      <c r="Q1724"/>
      <c r="R1724"/>
      <c r="S1724"/>
      <c r="T1724"/>
      <c r="U1724"/>
      <c r="V1724"/>
      <c r="W1724"/>
      <c r="X1724"/>
      <c r="Y1724"/>
      <c r="Z1724"/>
      <c r="AA1724" s="144"/>
      <c r="AB1724"/>
      <c r="AC1724"/>
      <c r="AD1724"/>
      <c r="AE1724"/>
      <c r="AF1724" s="143"/>
      <c r="AG1724"/>
      <c r="AH1724"/>
    </row>
    <row r="1725" spans="1:34" s="28" customFormat="1" ht="15">
      <c r="A1725"/>
      <c r="B1725" s="140"/>
      <c r="C1725" s="139"/>
      <c r="D1725" s="139"/>
      <c r="E1725"/>
      <c r="F1725"/>
      <c r="G1725"/>
      <c r="H1725"/>
      <c r="I1725"/>
      <c r="J1725"/>
      <c r="K1725"/>
      <c r="L1725"/>
      <c r="M1725"/>
      <c r="N1725"/>
      <c r="O1725"/>
      <c r="P1725"/>
      <c r="Q1725"/>
      <c r="R1725"/>
      <c r="S1725"/>
      <c r="T1725"/>
      <c r="U1725"/>
      <c r="V1725"/>
      <c r="W1725"/>
      <c r="X1725"/>
      <c r="Y1725"/>
      <c r="Z1725"/>
      <c r="AA1725" s="144"/>
      <c r="AB1725"/>
      <c r="AC1725"/>
      <c r="AD1725"/>
      <c r="AE1725"/>
      <c r="AF1725" s="143"/>
      <c r="AG1725"/>
      <c r="AH1725"/>
    </row>
    <row r="1726" spans="1:34" s="28" customFormat="1" ht="15">
      <c r="A1726"/>
      <c r="B1726" s="140"/>
      <c r="C1726" s="139"/>
      <c r="D1726" s="139"/>
      <c r="E1726"/>
      <c r="F1726"/>
      <c r="G1726"/>
      <c r="H1726"/>
      <c r="I1726"/>
      <c r="J1726"/>
      <c r="K1726"/>
      <c r="L1726"/>
      <c r="M1726"/>
      <c r="N1726"/>
      <c r="O1726"/>
      <c r="P1726"/>
      <c r="Q1726"/>
      <c r="R1726"/>
      <c r="S1726"/>
      <c r="T1726"/>
      <c r="U1726"/>
      <c r="V1726"/>
      <c r="W1726"/>
      <c r="X1726"/>
      <c r="Y1726"/>
      <c r="Z1726"/>
      <c r="AA1726" s="144"/>
      <c r="AB1726"/>
      <c r="AC1726"/>
      <c r="AD1726"/>
      <c r="AE1726"/>
      <c r="AF1726" s="143"/>
      <c r="AG1726"/>
      <c r="AH1726"/>
    </row>
    <row r="1727" spans="1:34" s="28" customFormat="1" ht="15">
      <c r="A1727"/>
      <c r="B1727" s="140"/>
      <c r="C1727" s="139"/>
      <c r="D1727" s="139"/>
      <c r="E1727"/>
      <c r="F1727"/>
      <c r="G1727"/>
      <c r="H1727"/>
      <c r="I1727"/>
      <c r="J1727"/>
      <c r="K1727"/>
      <c r="L1727"/>
      <c r="M1727"/>
      <c r="N1727"/>
      <c r="O1727"/>
      <c r="P1727"/>
      <c r="Q1727"/>
      <c r="R1727"/>
      <c r="S1727"/>
      <c r="T1727"/>
      <c r="U1727"/>
      <c r="V1727"/>
      <c r="W1727"/>
      <c r="X1727"/>
      <c r="Y1727"/>
      <c r="Z1727"/>
      <c r="AA1727" s="144"/>
      <c r="AB1727"/>
      <c r="AC1727"/>
      <c r="AD1727"/>
      <c r="AE1727"/>
      <c r="AF1727" s="143"/>
      <c r="AG1727"/>
      <c r="AH1727"/>
    </row>
    <row r="1728" spans="1:34" s="28" customFormat="1" ht="15">
      <c r="A1728"/>
      <c r="B1728" s="140"/>
      <c r="C1728" s="139"/>
      <c r="D1728" s="139"/>
      <c r="E1728"/>
      <c r="F1728"/>
      <c r="G1728"/>
      <c r="H1728"/>
      <c r="I1728"/>
      <c r="J1728"/>
      <c r="K1728"/>
      <c r="L1728"/>
      <c r="M1728"/>
      <c r="N1728"/>
      <c r="O1728"/>
      <c r="P1728"/>
      <c r="Q1728"/>
      <c r="R1728"/>
      <c r="S1728"/>
      <c r="T1728"/>
      <c r="U1728"/>
      <c r="V1728"/>
      <c r="W1728"/>
      <c r="X1728"/>
      <c r="Y1728"/>
      <c r="Z1728"/>
      <c r="AA1728" s="144"/>
      <c r="AB1728"/>
      <c r="AC1728"/>
      <c r="AD1728"/>
      <c r="AE1728"/>
      <c r="AF1728" s="143"/>
      <c r="AG1728"/>
      <c r="AH1728"/>
    </row>
    <row r="1729" spans="1:34" s="28" customFormat="1" ht="15">
      <c r="A1729"/>
      <c r="B1729" s="140"/>
      <c r="C1729" s="139"/>
      <c r="D1729" s="139"/>
      <c r="E1729"/>
      <c r="F1729"/>
      <c r="G1729"/>
      <c r="H1729"/>
      <c r="I1729"/>
      <c r="J1729"/>
      <c r="K1729"/>
      <c r="L1729"/>
      <c r="M1729"/>
      <c r="N1729"/>
      <c r="O1729"/>
      <c r="P1729"/>
      <c r="Q1729"/>
      <c r="R1729"/>
      <c r="S1729"/>
      <c r="T1729"/>
      <c r="U1729"/>
      <c r="V1729"/>
      <c r="W1729"/>
      <c r="X1729"/>
      <c r="Y1729"/>
      <c r="Z1729"/>
      <c r="AA1729" s="144"/>
      <c r="AB1729"/>
      <c r="AC1729"/>
      <c r="AD1729"/>
      <c r="AE1729"/>
      <c r="AF1729" s="143"/>
      <c r="AG1729"/>
      <c r="AH1729"/>
    </row>
    <row r="1730" spans="1:34" s="28" customFormat="1" ht="15">
      <c r="A1730"/>
      <c r="B1730" s="140"/>
      <c r="C1730" s="139"/>
      <c r="D1730" s="139"/>
      <c r="E1730"/>
      <c r="F1730"/>
      <c r="G1730"/>
      <c r="H1730"/>
      <c r="I1730"/>
      <c r="J1730"/>
      <c r="K1730"/>
      <c r="L1730"/>
      <c r="M1730"/>
      <c r="N1730"/>
      <c r="O1730"/>
      <c r="P1730"/>
      <c r="Q1730"/>
      <c r="R1730"/>
      <c r="S1730"/>
      <c r="T1730"/>
      <c r="U1730"/>
      <c r="V1730"/>
      <c r="W1730"/>
      <c r="X1730"/>
      <c r="Y1730"/>
      <c r="Z1730"/>
      <c r="AA1730" s="144"/>
      <c r="AB1730"/>
      <c r="AC1730"/>
      <c r="AD1730"/>
      <c r="AE1730"/>
      <c r="AF1730" s="143"/>
      <c r="AG1730"/>
      <c r="AH1730"/>
    </row>
    <row r="1731" spans="1:34" s="28" customFormat="1" ht="15">
      <c r="A1731"/>
      <c r="B1731" s="140"/>
      <c r="C1731" s="139"/>
      <c r="D1731" s="139"/>
      <c r="E1731"/>
      <c r="F1731"/>
      <c r="G1731"/>
      <c r="H1731"/>
      <c r="I1731"/>
      <c r="J1731"/>
      <c r="K1731"/>
      <c r="L1731"/>
      <c r="M1731"/>
      <c r="N1731"/>
      <c r="O1731"/>
      <c r="P1731"/>
      <c r="Q1731"/>
      <c r="R1731"/>
      <c r="S1731"/>
      <c r="T1731"/>
      <c r="U1731"/>
      <c r="V1731"/>
      <c r="W1731"/>
      <c r="X1731"/>
      <c r="Y1731"/>
      <c r="Z1731"/>
      <c r="AA1731" s="144"/>
      <c r="AB1731"/>
      <c r="AC1731"/>
      <c r="AD1731"/>
      <c r="AE1731"/>
      <c r="AF1731" s="143"/>
      <c r="AG1731"/>
      <c r="AH1731"/>
    </row>
    <row r="1732" spans="1:34" s="28" customFormat="1" ht="15">
      <c r="A1732"/>
      <c r="B1732" s="140"/>
      <c r="C1732" s="139"/>
      <c r="D1732" s="139"/>
      <c r="E1732"/>
      <c r="F1732"/>
      <c r="G1732"/>
      <c r="H1732"/>
      <c r="I1732"/>
      <c r="J1732"/>
      <c r="K1732"/>
      <c r="L1732"/>
      <c r="M1732"/>
      <c r="N1732"/>
      <c r="O1732"/>
      <c r="P1732"/>
      <c r="Q1732"/>
      <c r="R1732"/>
      <c r="S1732"/>
      <c r="T1732"/>
      <c r="U1732"/>
      <c r="V1732"/>
      <c r="W1732"/>
      <c r="X1732"/>
      <c r="Y1732"/>
      <c r="Z1732"/>
      <c r="AA1732" s="144"/>
      <c r="AB1732"/>
      <c r="AC1732"/>
      <c r="AD1732"/>
      <c r="AE1732"/>
      <c r="AF1732" s="143"/>
      <c r="AG1732"/>
      <c r="AH1732"/>
    </row>
    <row r="1733" spans="1:34" s="28" customFormat="1" ht="15">
      <c r="A1733"/>
      <c r="B1733" s="140"/>
      <c r="C1733" s="139"/>
      <c r="D1733" s="139"/>
      <c r="E1733"/>
      <c r="F1733"/>
      <c r="G1733"/>
      <c r="H1733"/>
      <c r="I1733"/>
      <c r="J1733"/>
      <c r="K1733"/>
      <c r="L1733"/>
      <c r="M1733"/>
      <c r="N1733"/>
      <c r="O1733"/>
      <c r="P1733"/>
      <c r="Q1733"/>
      <c r="R1733"/>
      <c r="S1733"/>
      <c r="T1733"/>
      <c r="U1733"/>
      <c r="V1733"/>
      <c r="W1733"/>
      <c r="X1733"/>
      <c r="Y1733"/>
      <c r="Z1733"/>
      <c r="AA1733" s="144"/>
      <c r="AB1733"/>
      <c r="AC1733"/>
      <c r="AD1733"/>
      <c r="AE1733"/>
      <c r="AF1733" s="143"/>
      <c r="AG1733"/>
      <c r="AH1733"/>
    </row>
    <row r="1734" spans="1:34" s="28" customFormat="1" ht="15">
      <c r="A1734"/>
      <c r="B1734" s="140"/>
      <c r="C1734" s="139"/>
      <c r="D1734" s="139"/>
      <c r="E1734"/>
      <c r="F1734"/>
      <c r="G1734"/>
      <c r="H1734"/>
      <c r="I1734"/>
      <c r="J1734"/>
      <c r="K1734"/>
      <c r="L1734"/>
      <c r="M1734"/>
      <c r="N1734"/>
      <c r="O1734"/>
      <c r="P1734"/>
      <c r="Q1734"/>
      <c r="R1734"/>
      <c r="S1734"/>
      <c r="T1734"/>
      <c r="U1734"/>
      <c r="V1734"/>
      <c r="W1734"/>
      <c r="X1734"/>
      <c r="Y1734"/>
      <c r="Z1734"/>
      <c r="AA1734" s="144"/>
      <c r="AB1734"/>
      <c r="AC1734"/>
      <c r="AD1734"/>
      <c r="AE1734"/>
      <c r="AF1734" s="143"/>
      <c r="AG1734"/>
      <c r="AH1734"/>
    </row>
    <row r="1735" spans="1:34" s="28" customFormat="1" ht="15">
      <c r="A1735"/>
      <c r="B1735" s="140"/>
      <c r="C1735" s="139"/>
      <c r="D1735" s="139"/>
      <c r="E1735"/>
      <c r="F1735"/>
      <c r="G1735"/>
      <c r="H1735"/>
      <c r="I1735"/>
      <c r="J1735"/>
      <c r="K1735"/>
      <c r="L1735"/>
      <c r="M1735"/>
      <c r="N1735"/>
      <c r="O1735"/>
      <c r="P1735"/>
      <c r="Q1735"/>
      <c r="R1735"/>
      <c r="S1735"/>
      <c r="T1735"/>
      <c r="U1735"/>
      <c r="V1735"/>
      <c r="W1735"/>
      <c r="X1735"/>
      <c r="Y1735"/>
      <c r="Z1735"/>
      <c r="AA1735" s="144"/>
      <c r="AB1735"/>
      <c r="AC1735"/>
      <c r="AD1735"/>
      <c r="AE1735"/>
      <c r="AF1735" s="143"/>
      <c r="AG1735"/>
      <c r="AH1735"/>
    </row>
    <row r="1736" spans="1:34" s="28" customFormat="1" ht="15">
      <c r="A1736"/>
      <c r="B1736" s="140"/>
      <c r="C1736" s="139"/>
      <c r="D1736" s="139"/>
      <c r="E1736"/>
      <c r="F1736"/>
      <c r="G1736"/>
      <c r="H1736"/>
      <c r="I1736"/>
      <c r="J1736"/>
      <c r="K1736"/>
      <c r="L1736"/>
      <c r="M1736"/>
      <c r="N1736"/>
      <c r="O1736"/>
      <c r="P1736"/>
      <c r="Q1736"/>
      <c r="R1736"/>
      <c r="S1736"/>
      <c r="T1736"/>
      <c r="U1736"/>
      <c r="V1736"/>
      <c r="W1736"/>
      <c r="X1736"/>
      <c r="Y1736"/>
      <c r="Z1736"/>
      <c r="AA1736" s="144"/>
      <c r="AB1736"/>
      <c r="AC1736"/>
      <c r="AD1736"/>
      <c r="AE1736"/>
      <c r="AF1736" s="143"/>
      <c r="AG1736"/>
      <c r="AH1736"/>
    </row>
    <row r="1737" spans="1:34" s="28" customFormat="1" ht="15">
      <c r="A1737"/>
      <c r="B1737" s="140"/>
      <c r="C1737" s="139"/>
      <c r="D1737" s="139"/>
      <c r="E1737"/>
      <c r="F1737"/>
      <c r="G1737"/>
      <c r="H1737"/>
      <c r="I1737"/>
      <c r="J1737"/>
      <c r="K1737"/>
      <c r="L1737"/>
      <c r="M1737"/>
      <c r="N1737"/>
      <c r="O1737"/>
      <c r="P1737"/>
      <c r="Q1737"/>
      <c r="R1737"/>
      <c r="S1737"/>
      <c r="T1737"/>
      <c r="U1737"/>
      <c r="V1737"/>
      <c r="W1737"/>
      <c r="X1737"/>
      <c r="Y1737"/>
      <c r="Z1737"/>
      <c r="AA1737" s="144"/>
      <c r="AB1737"/>
      <c r="AC1737"/>
      <c r="AD1737"/>
      <c r="AE1737"/>
      <c r="AF1737" s="143"/>
      <c r="AG1737"/>
      <c r="AH1737"/>
    </row>
    <row r="1738" spans="1:34" s="28" customFormat="1" ht="15">
      <c r="A1738"/>
      <c r="B1738" s="140"/>
      <c r="C1738" s="139"/>
      <c r="D1738" s="139"/>
      <c r="E1738"/>
      <c r="F1738"/>
      <c r="G1738"/>
      <c r="H1738"/>
      <c r="I1738"/>
      <c r="J1738"/>
      <c r="K1738"/>
      <c r="L1738"/>
      <c r="M1738"/>
      <c r="N1738"/>
      <c r="O1738"/>
      <c r="P1738"/>
      <c r="Q1738"/>
      <c r="R1738"/>
      <c r="S1738"/>
      <c r="T1738"/>
      <c r="U1738"/>
      <c r="V1738"/>
      <c r="W1738"/>
      <c r="X1738"/>
      <c r="Y1738"/>
      <c r="Z1738"/>
      <c r="AA1738" s="144"/>
      <c r="AB1738"/>
      <c r="AC1738"/>
      <c r="AD1738"/>
      <c r="AE1738"/>
      <c r="AF1738" s="143"/>
      <c r="AG1738"/>
      <c r="AH1738"/>
    </row>
    <row r="1739" spans="1:34" s="28" customFormat="1" ht="15">
      <c r="A1739"/>
      <c r="B1739" s="140"/>
      <c r="C1739" s="139"/>
      <c r="D1739" s="139"/>
      <c r="E1739"/>
      <c r="F1739"/>
      <c r="G1739"/>
      <c r="H1739"/>
      <c r="I1739"/>
      <c r="J1739"/>
      <c r="K1739"/>
      <c r="L1739"/>
      <c r="M1739"/>
      <c r="N1739"/>
      <c r="O1739"/>
      <c r="P1739"/>
      <c r="Q1739"/>
      <c r="R1739"/>
      <c r="S1739"/>
      <c r="T1739"/>
      <c r="U1739"/>
      <c r="V1739"/>
      <c r="W1739"/>
      <c r="X1739"/>
      <c r="Y1739"/>
      <c r="Z1739"/>
      <c r="AA1739" s="144"/>
      <c r="AB1739"/>
      <c r="AC1739"/>
      <c r="AD1739"/>
      <c r="AE1739"/>
      <c r="AF1739" s="143"/>
      <c r="AG1739"/>
      <c r="AH1739"/>
    </row>
    <row r="1740" spans="1:34" s="28" customFormat="1" ht="15">
      <c r="A1740"/>
      <c r="B1740" s="140"/>
      <c r="C1740" s="139"/>
      <c r="D1740" s="139"/>
      <c r="E1740"/>
      <c r="F1740"/>
      <c r="G1740"/>
      <c r="H1740"/>
      <c r="I1740"/>
      <c r="J1740"/>
      <c r="K1740"/>
      <c r="L1740"/>
      <c r="M1740"/>
      <c r="N1740"/>
      <c r="O1740"/>
      <c r="P1740"/>
      <c r="Q1740"/>
      <c r="R1740"/>
      <c r="S1740"/>
      <c r="T1740"/>
      <c r="U1740"/>
      <c r="V1740"/>
      <c r="W1740"/>
      <c r="X1740"/>
      <c r="Y1740"/>
      <c r="Z1740"/>
      <c r="AA1740" s="144"/>
      <c r="AB1740"/>
      <c r="AC1740"/>
      <c r="AD1740"/>
      <c r="AE1740"/>
      <c r="AF1740" s="143"/>
      <c r="AG1740"/>
      <c r="AH1740"/>
    </row>
    <row r="1741" spans="1:34" s="28" customFormat="1" ht="15">
      <c r="A1741"/>
      <c r="B1741" s="140"/>
      <c r="C1741" s="139"/>
      <c r="D1741" s="139"/>
      <c r="E1741"/>
      <c r="F1741"/>
      <c r="G1741"/>
      <c r="H1741"/>
      <c r="I1741"/>
      <c r="J1741"/>
      <c r="K1741"/>
      <c r="L1741"/>
      <c r="M1741"/>
      <c r="N1741"/>
      <c r="O1741"/>
      <c r="P1741"/>
      <c r="Q1741"/>
      <c r="R1741"/>
      <c r="S1741"/>
      <c r="T1741"/>
      <c r="U1741"/>
      <c r="V1741"/>
      <c r="W1741"/>
      <c r="X1741"/>
      <c r="Y1741"/>
      <c r="Z1741"/>
      <c r="AA1741" s="144"/>
      <c r="AB1741"/>
      <c r="AC1741"/>
      <c r="AD1741"/>
      <c r="AE1741"/>
      <c r="AF1741" s="143"/>
      <c r="AG1741"/>
      <c r="AH1741"/>
    </row>
    <row r="1742" spans="1:34" s="28" customFormat="1" ht="15">
      <c r="A1742"/>
      <c r="B1742" s="140"/>
      <c r="C1742" s="139"/>
      <c r="D1742" s="139"/>
      <c r="E1742"/>
      <c r="F1742"/>
      <c r="G1742"/>
      <c r="H1742"/>
      <c r="I1742"/>
      <c r="J1742"/>
      <c r="K1742"/>
      <c r="L1742"/>
      <c r="M1742"/>
      <c r="N1742"/>
      <c r="O1742"/>
      <c r="P1742"/>
      <c r="Q1742"/>
      <c r="R1742"/>
      <c r="S1742"/>
      <c r="T1742"/>
      <c r="U1742"/>
      <c r="V1742"/>
      <c r="W1742"/>
      <c r="X1742"/>
      <c r="Y1742"/>
      <c r="Z1742"/>
      <c r="AA1742" s="144"/>
      <c r="AB1742"/>
      <c r="AC1742"/>
      <c r="AD1742"/>
      <c r="AE1742"/>
      <c r="AF1742" s="143"/>
      <c r="AG1742"/>
      <c r="AH1742"/>
    </row>
    <row r="1743" spans="1:34" s="28" customFormat="1" ht="15">
      <c r="A1743"/>
      <c r="B1743" s="140"/>
      <c r="C1743" s="139"/>
      <c r="D1743" s="139"/>
      <c r="E1743"/>
      <c r="F1743"/>
      <c r="G1743"/>
      <c r="H1743"/>
      <c r="I1743"/>
      <c r="J1743"/>
      <c r="K1743"/>
      <c r="L1743"/>
      <c r="M1743"/>
      <c r="N1743"/>
      <c r="O1743"/>
      <c r="P1743"/>
      <c r="Q1743"/>
      <c r="R1743"/>
      <c r="S1743"/>
      <c r="T1743"/>
      <c r="U1743"/>
      <c r="V1743"/>
      <c r="W1743"/>
      <c r="X1743"/>
      <c r="Y1743"/>
      <c r="Z1743"/>
      <c r="AA1743" s="144"/>
      <c r="AB1743"/>
      <c r="AC1743"/>
      <c r="AD1743"/>
      <c r="AE1743"/>
      <c r="AF1743" s="143"/>
      <c r="AG1743"/>
      <c r="AH1743"/>
    </row>
    <row r="1744" spans="1:34" s="28" customFormat="1" ht="15">
      <c r="A1744"/>
      <c r="B1744" s="140"/>
      <c r="C1744" s="139"/>
      <c r="D1744" s="139"/>
      <c r="E1744"/>
      <c r="F1744"/>
      <c r="G1744"/>
      <c r="H1744"/>
      <c r="I1744"/>
      <c r="J1744"/>
      <c r="K1744"/>
      <c r="L1744"/>
      <c r="M1744"/>
      <c r="N1744"/>
      <c r="O1744"/>
      <c r="P1744"/>
      <c r="Q1744"/>
      <c r="R1744"/>
      <c r="S1744"/>
      <c r="T1744"/>
      <c r="U1744"/>
      <c r="V1744"/>
      <c r="W1744"/>
      <c r="X1744"/>
      <c r="Y1744"/>
      <c r="Z1744"/>
      <c r="AA1744" s="144"/>
      <c r="AB1744"/>
      <c r="AC1744"/>
      <c r="AD1744"/>
      <c r="AE1744"/>
      <c r="AF1744" s="143"/>
      <c r="AG1744"/>
      <c r="AH1744"/>
    </row>
    <row r="1745" spans="1:34" s="28" customFormat="1" ht="15">
      <c r="A1745"/>
      <c r="B1745" s="140"/>
      <c r="C1745" s="139"/>
      <c r="D1745" s="139"/>
      <c r="E1745"/>
      <c r="F1745"/>
      <c r="G1745"/>
      <c r="H1745"/>
      <c r="I1745"/>
      <c r="J1745"/>
      <c r="K1745"/>
      <c r="L1745"/>
      <c r="M1745"/>
      <c r="N1745"/>
      <c r="O1745"/>
      <c r="P1745"/>
      <c r="Q1745"/>
      <c r="R1745"/>
      <c r="S1745"/>
      <c r="T1745"/>
      <c r="U1745"/>
      <c r="V1745"/>
      <c r="W1745"/>
      <c r="X1745"/>
      <c r="Y1745"/>
      <c r="Z1745"/>
      <c r="AA1745" s="144"/>
      <c r="AB1745"/>
      <c r="AC1745"/>
      <c r="AD1745"/>
      <c r="AE1745"/>
      <c r="AF1745" s="143"/>
      <c r="AG1745"/>
      <c r="AH1745"/>
    </row>
    <row r="1746" spans="1:34" s="28" customFormat="1" ht="15">
      <c r="A1746"/>
      <c r="B1746" s="140"/>
      <c r="C1746" s="139"/>
      <c r="D1746" s="139"/>
      <c r="E1746"/>
      <c r="F1746"/>
      <c r="G1746"/>
      <c r="H1746"/>
      <c r="I1746"/>
      <c r="J1746"/>
      <c r="K1746"/>
      <c r="L1746"/>
      <c r="M1746"/>
      <c r="N1746"/>
      <c r="O1746"/>
      <c r="P1746"/>
      <c r="Q1746"/>
      <c r="R1746"/>
      <c r="S1746"/>
      <c r="T1746"/>
      <c r="U1746"/>
      <c r="V1746"/>
      <c r="W1746"/>
      <c r="X1746"/>
      <c r="Y1746"/>
      <c r="Z1746"/>
      <c r="AA1746" s="144"/>
      <c r="AB1746"/>
      <c r="AC1746"/>
      <c r="AD1746"/>
      <c r="AE1746"/>
      <c r="AF1746" s="143"/>
      <c r="AG1746"/>
      <c r="AH1746"/>
    </row>
    <row r="1747" spans="1:34" s="28" customFormat="1" ht="15">
      <c r="A1747"/>
      <c r="B1747" s="140"/>
      <c r="C1747" s="139"/>
      <c r="D1747" s="139"/>
      <c r="E1747"/>
      <c r="F1747"/>
      <c r="G1747"/>
      <c r="H1747"/>
      <c r="I1747"/>
      <c r="J1747"/>
      <c r="K1747"/>
      <c r="L1747"/>
      <c r="M1747"/>
      <c r="N1747"/>
      <c r="O1747"/>
      <c r="P1747"/>
      <c r="Q1747"/>
      <c r="R1747"/>
      <c r="S1747"/>
      <c r="T1747"/>
      <c r="U1747"/>
      <c r="V1747"/>
      <c r="W1747"/>
      <c r="X1747"/>
      <c r="Y1747"/>
      <c r="Z1747"/>
      <c r="AA1747" s="144"/>
      <c r="AB1747"/>
      <c r="AC1747"/>
      <c r="AD1747"/>
      <c r="AE1747"/>
      <c r="AF1747" s="143"/>
      <c r="AG1747"/>
      <c r="AH1747"/>
    </row>
    <row r="1748" spans="1:34" s="28" customFormat="1" ht="15">
      <c r="A1748"/>
      <c r="B1748" s="140"/>
      <c r="C1748" s="139"/>
      <c r="D1748" s="139"/>
      <c r="E1748"/>
      <c r="F1748"/>
      <c r="G1748"/>
      <c r="H1748"/>
      <c r="I1748"/>
      <c r="J1748"/>
      <c r="K1748"/>
      <c r="L1748"/>
      <c r="M1748"/>
      <c r="N1748"/>
      <c r="O1748"/>
      <c r="P1748"/>
      <c r="Q1748"/>
      <c r="R1748"/>
      <c r="S1748"/>
      <c r="T1748"/>
      <c r="U1748"/>
      <c r="V1748"/>
      <c r="W1748"/>
      <c r="X1748"/>
      <c r="Y1748"/>
      <c r="Z1748"/>
      <c r="AA1748" s="144"/>
      <c r="AB1748"/>
      <c r="AC1748"/>
      <c r="AD1748"/>
      <c r="AE1748"/>
      <c r="AF1748" s="143"/>
      <c r="AG1748"/>
      <c r="AH1748"/>
    </row>
    <row r="1749" spans="1:34" s="28" customFormat="1" ht="15">
      <c r="A1749"/>
      <c r="B1749" s="140"/>
      <c r="C1749" s="139"/>
      <c r="D1749" s="139"/>
      <c r="E1749"/>
      <c r="F1749"/>
      <c r="G1749"/>
      <c r="H1749"/>
      <c r="I1749"/>
      <c r="J1749"/>
      <c r="K1749"/>
      <c r="L1749"/>
      <c r="M1749"/>
      <c r="N1749"/>
      <c r="O1749"/>
      <c r="P1749"/>
      <c r="Q1749"/>
      <c r="R1749"/>
      <c r="S1749"/>
      <c r="T1749"/>
      <c r="U1749"/>
      <c r="V1749"/>
      <c r="W1749"/>
      <c r="X1749"/>
      <c r="Y1749"/>
      <c r="Z1749"/>
      <c r="AA1749" s="144"/>
      <c r="AB1749"/>
      <c r="AC1749"/>
      <c r="AD1749"/>
      <c r="AE1749"/>
      <c r="AF1749" s="143"/>
      <c r="AG1749"/>
      <c r="AH1749"/>
    </row>
    <row r="1750" spans="1:34" s="28" customFormat="1" ht="15">
      <c r="A1750"/>
      <c r="B1750" s="140"/>
      <c r="C1750" s="139"/>
      <c r="D1750" s="139"/>
      <c r="E1750"/>
      <c r="F1750"/>
      <c r="G1750"/>
      <c r="H1750"/>
      <c r="I1750"/>
      <c r="J1750"/>
      <c r="K1750"/>
      <c r="L1750"/>
      <c r="M1750"/>
      <c r="N1750"/>
      <c r="O1750"/>
      <c r="P1750"/>
      <c r="Q1750"/>
      <c r="R1750"/>
      <c r="S1750"/>
      <c r="T1750"/>
      <c r="U1750"/>
      <c r="V1750"/>
      <c r="W1750"/>
      <c r="X1750"/>
      <c r="Y1750"/>
      <c r="Z1750"/>
      <c r="AA1750" s="144"/>
      <c r="AB1750"/>
      <c r="AC1750"/>
      <c r="AD1750"/>
      <c r="AE1750"/>
      <c r="AF1750" s="143"/>
      <c r="AG1750"/>
      <c r="AH1750"/>
    </row>
    <row r="1751" spans="1:34" s="28" customFormat="1" ht="15">
      <c r="A1751"/>
      <c r="B1751" s="140"/>
      <c r="C1751" s="139"/>
      <c r="D1751" s="139"/>
      <c r="E1751"/>
      <c r="F1751"/>
      <c r="G1751"/>
      <c r="H1751"/>
      <c r="I1751"/>
      <c r="J1751"/>
      <c r="K1751"/>
      <c r="L1751"/>
      <c r="M1751"/>
      <c r="N1751"/>
      <c r="O1751"/>
      <c r="P1751"/>
      <c r="Q1751"/>
      <c r="R1751"/>
      <c r="S1751"/>
      <c r="T1751"/>
      <c r="U1751"/>
      <c r="V1751"/>
      <c r="W1751"/>
      <c r="X1751"/>
      <c r="Y1751"/>
      <c r="Z1751"/>
      <c r="AA1751" s="144"/>
      <c r="AB1751"/>
      <c r="AC1751"/>
      <c r="AD1751"/>
      <c r="AE1751"/>
      <c r="AF1751" s="143"/>
      <c r="AG1751"/>
      <c r="AH1751"/>
    </row>
    <row r="1752" spans="1:34" s="28" customFormat="1" ht="15">
      <c r="A1752"/>
      <c r="B1752" s="140"/>
      <c r="C1752" s="139"/>
      <c r="D1752" s="139"/>
      <c r="E1752"/>
      <c r="F1752"/>
      <c r="G1752"/>
      <c r="H1752"/>
      <c r="I1752"/>
      <c r="J1752"/>
      <c r="K1752"/>
      <c r="L1752"/>
      <c r="M1752"/>
      <c r="N1752"/>
      <c r="O1752"/>
      <c r="P1752"/>
      <c r="Q1752"/>
      <c r="R1752"/>
      <c r="S1752"/>
      <c r="T1752"/>
      <c r="U1752"/>
      <c r="V1752"/>
      <c r="W1752"/>
      <c r="X1752"/>
      <c r="Y1752"/>
      <c r="Z1752"/>
      <c r="AA1752" s="144"/>
      <c r="AB1752"/>
      <c r="AC1752"/>
      <c r="AD1752"/>
      <c r="AE1752"/>
      <c r="AF1752" s="143"/>
      <c r="AG1752"/>
      <c r="AH1752"/>
    </row>
    <row r="1753" spans="1:34" s="28" customFormat="1" ht="15">
      <c r="A1753"/>
      <c r="B1753" s="140"/>
      <c r="C1753" s="139"/>
      <c r="D1753" s="139"/>
      <c r="E1753"/>
      <c r="F1753"/>
      <c r="G1753"/>
      <c r="H1753"/>
      <c r="I1753"/>
      <c r="J1753"/>
      <c r="K1753"/>
      <c r="L1753"/>
      <c r="M1753"/>
      <c r="N1753"/>
      <c r="O1753"/>
      <c r="P1753"/>
      <c r="Q1753"/>
      <c r="R1753"/>
      <c r="S1753"/>
      <c r="T1753"/>
      <c r="U1753"/>
      <c r="V1753"/>
      <c r="W1753"/>
      <c r="X1753"/>
      <c r="Y1753"/>
      <c r="Z1753"/>
      <c r="AA1753" s="144"/>
      <c r="AB1753"/>
      <c r="AC1753"/>
      <c r="AD1753"/>
      <c r="AE1753"/>
      <c r="AF1753" s="143"/>
      <c r="AG1753"/>
      <c r="AH1753"/>
    </row>
    <row r="1754" spans="1:34" s="28" customFormat="1" ht="15">
      <c r="A1754"/>
      <c r="B1754" s="140"/>
      <c r="C1754" s="139"/>
      <c r="D1754" s="139"/>
      <c r="E1754"/>
      <c r="F1754"/>
      <c r="G1754"/>
      <c r="H1754"/>
      <c r="I1754"/>
      <c r="J1754"/>
      <c r="K1754"/>
      <c r="L1754"/>
      <c r="M1754"/>
      <c r="N1754"/>
      <c r="O1754"/>
      <c r="P1754"/>
      <c r="Q1754"/>
      <c r="R1754"/>
      <c r="S1754"/>
      <c r="T1754"/>
      <c r="U1754"/>
      <c r="V1754"/>
      <c r="W1754"/>
      <c r="X1754"/>
      <c r="Y1754"/>
      <c r="Z1754"/>
      <c r="AA1754" s="144"/>
      <c r="AB1754"/>
      <c r="AC1754"/>
      <c r="AD1754"/>
      <c r="AE1754"/>
      <c r="AF1754" s="143"/>
      <c r="AG1754"/>
      <c r="AH1754"/>
    </row>
    <row r="1755" spans="1:34" s="28" customFormat="1" ht="15">
      <c r="A1755"/>
      <c r="B1755" s="140"/>
      <c r="C1755" s="139"/>
      <c r="D1755" s="139"/>
      <c r="E1755"/>
      <c r="F1755"/>
      <c r="G1755"/>
      <c r="H1755"/>
      <c r="I1755"/>
      <c r="J1755"/>
      <c r="K1755"/>
      <c r="L1755"/>
      <c r="M1755"/>
      <c r="N1755"/>
      <c r="O1755"/>
      <c r="P1755"/>
      <c r="Q1755"/>
      <c r="R1755"/>
      <c r="S1755"/>
      <c r="T1755"/>
      <c r="U1755"/>
      <c r="V1755"/>
      <c r="W1755"/>
      <c r="X1755"/>
      <c r="Y1755"/>
      <c r="Z1755"/>
      <c r="AA1755" s="144"/>
      <c r="AB1755"/>
      <c r="AC1755"/>
      <c r="AD1755"/>
      <c r="AE1755"/>
      <c r="AF1755" s="143"/>
      <c r="AG1755"/>
      <c r="AH1755"/>
    </row>
    <row r="1756" spans="1:34" s="28" customFormat="1" ht="15">
      <c r="A1756"/>
      <c r="B1756" s="140"/>
      <c r="C1756" s="139"/>
      <c r="D1756" s="139"/>
      <c r="E1756"/>
      <c r="F1756"/>
      <c r="G1756"/>
      <c r="H1756"/>
      <c r="I1756"/>
      <c r="J1756"/>
      <c r="K1756"/>
      <c r="L1756"/>
      <c r="M1756"/>
      <c r="N1756"/>
      <c r="O1756"/>
      <c r="P1756"/>
      <c r="Q1756"/>
      <c r="R1756"/>
      <c r="S1756"/>
      <c r="T1756"/>
      <c r="U1756"/>
      <c r="V1756"/>
      <c r="W1756"/>
      <c r="X1756"/>
      <c r="Y1756"/>
      <c r="Z1756"/>
      <c r="AA1756" s="144"/>
      <c r="AB1756"/>
      <c r="AC1756"/>
      <c r="AD1756"/>
      <c r="AE1756"/>
      <c r="AF1756" s="143"/>
      <c r="AG1756"/>
      <c r="AH1756"/>
    </row>
    <row r="1757" spans="1:34" s="28" customFormat="1" ht="15">
      <c r="A1757"/>
      <c r="B1757" s="140"/>
      <c r="C1757" s="139"/>
      <c r="D1757" s="139"/>
      <c r="E1757"/>
      <c r="F1757"/>
      <c r="G1757"/>
      <c r="H1757"/>
      <c r="I1757"/>
      <c r="J1757"/>
      <c r="K1757"/>
      <c r="L1757"/>
      <c r="M1757"/>
      <c r="N1757"/>
      <c r="O1757"/>
      <c r="P1757"/>
      <c r="Q1757"/>
      <c r="R1757"/>
      <c r="S1757"/>
      <c r="T1757"/>
      <c r="U1757"/>
      <c r="V1757"/>
      <c r="W1757"/>
      <c r="X1757"/>
      <c r="Y1757"/>
      <c r="Z1757"/>
      <c r="AA1757" s="144"/>
      <c r="AB1757"/>
      <c r="AC1757"/>
      <c r="AD1757"/>
      <c r="AE1757"/>
      <c r="AF1757" s="143"/>
      <c r="AG1757"/>
      <c r="AH1757"/>
    </row>
    <row r="1758" spans="1:34" s="28" customFormat="1" ht="15">
      <c r="A1758"/>
      <c r="B1758" s="140"/>
      <c r="C1758" s="139"/>
      <c r="D1758" s="139"/>
      <c r="E1758"/>
      <c r="F1758"/>
      <c r="G1758"/>
      <c r="H1758"/>
      <c r="I1758"/>
      <c r="J1758"/>
      <c r="K1758"/>
      <c r="L1758"/>
      <c r="M1758"/>
      <c r="N1758"/>
      <c r="O1758"/>
      <c r="P1758"/>
      <c r="Q1758"/>
      <c r="R1758"/>
      <c r="S1758"/>
      <c r="T1758"/>
      <c r="U1758"/>
      <c r="V1758"/>
      <c r="W1758"/>
      <c r="X1758"/>
      <c r="Y1758"/>
      <c r="Z1758"/>
      <c r="AA1758" s="144"/>
      <c r="AB1758"/>
      <c r="AC1758"/>
      <c r="AD1758"/>
      <c r="AE1758"/>
      <c r="AF1758" s="143"/>
      <c r="AG1758"/>
      <c r="AH1758"/>
    </row>
    <row r="1759" spans="1:34" s="28" customFormat="1" ht="15">
      <c r="A1759"/>
      <c r="B1759" s="140"/>
      <c r="C1759" s="139"/>
      <c r="D1759" s="139"/>
      <c r="E1759"/>
      <c r="F1759"/>
      <c r="G1759"/>
      <c r="H1759"/>
      <c r="I1759"/>
      <c r="J1759"/>
      <c r="K1759"/>
      <c r="L1759"/>
      <c r="M1759"/>
      <c r="N1759"/>
      <c r="O1759"/>
      <c r="P1759"/>
      <c r="Q1759"/>
      <c r="R1759"/>
      <c r="S1759"/>
      <c r="T1759"/>
      <c r="U1759"/>
      <c r="V1759"/>
      <c r="W1759"/>
      <c r="X1759"/>
      <c r="Y1759"/>
      <c r="Z1759"/>
      <c r="AA1759" s="144"/>
      <c r="AB1759"/>
      <c r="AC1759"/>
      <c r="AD1759"/>
      <c r="AE1759"/>
      <c r="AF1759" s="143"/>
      <c r="AG1759"/>
      <c r="AH1759"/>
    </row>
    <row r="1760" spans="1:34" s="28" customFormat="1" ht="15">
      <c r="A1760"/>
      <c r="B1760" s="140"/>
      <c r="C1760" s="139"/>
      <c r="D1760" s="139"/>
      <c r="E1760"/>
      <c r="F1760"/>
      <c r="G1760"/>
      <c r="H1760"/>
      <c r="I1760"/>
      <c r="J1760"/>
      <c r="K1760"/>
      <c r="L1760"/>
      <c r="M1760"/>
      <c r="N1760"/>
      <c r="O1760"/>
      <c r="P1760"/>
      <c r="Q1760"/>
      <c r="R1760"/>
      <c r="S1760"/>
      <c r="T1760"/>
      <c r="U1760"/>
      <c r="V1760"/>
      <c r="W1760"/>
      <c r="X1760"/>
      <c r="Y1760"/>
      <c r="Z1760"/>
      <c r="AA1760" s="144"/>
      <c r="AB1760"/>
      <c r="AC1760"/>
      <c r="AD1760"/>
      <c r="AE1760"/>
      <c r="AF1760" s="143"/>
      <c r="AG1760"/>
      <c r="AH1760"/>
    </row>
    <row r="1761" spans="1:34" s="28" customFormat="1" ht="15">
      <c r="A1761"/>
      <c r="B1761" s="140"/>
      <c r="C1761" s="139"/>
      <c r="D1761" s="139"/>
      <c r="E1761"/>
      <c r="F1761"/>
      <c r="G1761"/>
      <c r="H1761"/>
      <c r="I1761"/>
      <c r="J1761"/>
      <c r="K1761"/>
      <c r="L1761"/>
      <c r="M1761"/>
      <c r="N1761"/>
      <c r="O1761"/>
      <c r="P1761"/>
      <c r="Q1761"/>
      <c r="R1761"/>
      <c r="S1761"/>
      <c r="T1761"/>
      <c r="U1761"/>
      <c r="V1761"/>
      <c r="W1761"/>
      <c r="X1761"/>
      <c r="Y1761"/>
      <c r="Z1761"/>
      <c r="AA1761" s="144"/>
      <c r="AB1761"/>
      <c r="AC1761"/>
      <c r="AD1761"/>
      <c r="AE1761"/>
      <c r="AF1761" s="143"/>
      <c r="AG1761"/>
      <c r="AH1761"/>
    </row>
    <row r="1762" spans="1:34" s="28" customFormat="1" ht="15">
      <c r="A1762"/>
      <c r="B1762" s="140"/>
      <c r="C1762" s="139"/>
      <c r="D1762" s="139"/>
      <c r="E1762"/>
      <c r="F1762"/>
      <c r="G1762"/>
      <c r="H1762"/>
      <c r="I1762"/>
      <c r="J1762"/>
      <c r="K1762"/>
      <c r="L1762"/>
      <c r="M1762"/>
      <c r="N1762"/>
      <c r="O1762"/>
      <c r="P1762"/>
      <c r="Q1762"/>
      <c r="R1762"/>
      <c r="S1762"/>
      <c r="T1762"/>
      <c r="U1762"/>
      <c r="V1762"/>
      <c r="W1762"/>
      <c r="X1762"/>
      <c r="Y1762"/>
      <c r="Z1762"/>
      <c r="AA1762" s="144"/>
      <c r="AB1762"/>
      <c r="AC1762"/>
      <c r="AD1762"/>
      <c r="AE1762"/>
      <c r="AF1762" s="143"/>
      <c r="AG1762"/>
      <c r="AH1762"/>
    </row>
    <row r="1763" spans="1:34" s="28" customFormat="1" ht="15">
      <c r="A1763"/>
      <c r="B1763" s="140"/>
      <c r="C1763" s="139"/>
      <c r="D1763" s="139"/>
      <c r="E1763"/>
      <c r="F1763"/>
      <c r="G1763"/>
      <c r="H1763"/>
      <c r="I1763"/>
      <c r="J1763"/>
      <c r="K1763"/>
      <c r="L1763"/>
      <c r="M1763"/>
      <c r="N1763"/>
      <c r="O1763"/>
      <c r="P1763"/>
      <c r="Q1763"/>
      <c r="R1763"/>
      <c r="S1763"/>
      <c r="T1763"/>
      <c r="U1763"/>
      <c r="V1763"/>
      <c r="W1763"/>
      <c r="X1763"/>
      <c r="Y1763"/>
      <c r="Z1763"/>
      <c r="AA1763" s="144"/>
      <c r="AB1763"/>
      <c r="AC1763"/>
      <c r="AD1763"/>
      <c r="AE1763"/>
      <c r="AF1763" s="143"/>
      <c r="AG1763"/>
      <c r="AH1763"/>
    </row>
    <row r="1764" spans="1:34" s="28" customFormat="1" ht="15">
      <c r="A1764"/>
      <c r="B1764" s="140"/>
      <c r="C1764" s="139"/>
      <c r="D1764" s="139"/>
      <c r="E1764"/>
      <c r="F1764"/>
      <c r="G1764"/>
      <c r="H1764"/>
      <c r="I1764"/>
      <c r="J1764"/>
      <c r="K1764"/>
      <c r="L1764"/>
      <c r="M1764"/>
      <c r="N1764"/>
      <c r="O1764"/>
      <c r="P1764"/>
      <c r="Q1764"/>
      <c r="R1764"/>
      <c r="S1764"/>
      <c r="T1764"/>
      <c r="U1764"/>
      <c r="V1764"/>
      <c r="W1764"/>
      <c r="X1764"/>
      <c r="Y1764"/>
      <c r="Z1764"/>
      <c r="AA1764" s="144"/>
      <c r="AB1764"/>
      <c r="AC1764"/>
      <c r="AD1764"/>
      <c r="AE1764"/>
      <c r="AF1764" s="143"/>
      <c r="AG1764"/>
      <c r="AH1764"/>
    </row>
    <row r="1765" spans="1:34" s="28" customFormat="1" ht="15">
      <c r="A1765"/>
      <c r="B1765" s="140"/>
      <c r="C1765" s="139"/>
      <c r="D1765" s="139"/>
      <c r="E1765"/>
      <c r="F1765"/>
      <c r="G1765"/>
      <c r="H1765"/>
      <c r="I1765"/>
      <c r="J1765"/>
      <c r="K1765"/>
      <c r="L1765"/>
      <c r="M1765"/>
      <c r="N1765"/>
      <c r="O1765"/>
      <c r="P1765"/>
      <c r="Q1765"/>
      <c r="R1765"/>
      <c r="S1765"/>
      <c r="T1765"/>
      <c r="U1765"/>
      <c r="V1765"/>
      <c r="W1765"/>
      <c r="X1765"/>
      <c r="Y1765"/>
      <c r="Z1765"/>
      <c r="AA1765" s="144"/>
      <c r="AB1765"/>
      <c r="AC1765"/>
      <c r="AD1765"/>
      <c r="AE1765"/>
      <c r="AF1765" s="143"/>
      <c r="AG1765"/>
      <c r="AH1765"/>
    </row>
    <row r="1766" spans="1:34" s="28" customFormat="1" ht="15">
      <c r="A1766"/>
      <c r="B1766" s="140"/>
      <c r="C1766" s="139"/>
      <c r="D1766" s="139"/>
      <c r="E1766"/>
      <c r="F1766"/>
      <c r="G1766"/>
      <c r="H1766"/>
      <c r="I1766"/>
      <c r="J1766"/>
      <c r="K1766"/>
      <c r="L1766"/>
      <c r="M1766"/>
      <c r="N1766"/>
      <c r="O1766"/>
      <c r="P1766"/>
      <c r="Q1766"/>
      <c r="R1766"/>
      <c r="S1766"/>
      <c r="T1766"/>
      <c r="U1766"/>
      <c r="V1766"/>
      <c r="W1766"/>
      <c r="X1766"/>
      <c r="Y1766"/>
      <c r="Z1766"/>
      <c r="AA1766" s="144"/>
      <c r="AB1766"/>
      <c r="AC1766"/>
      <c r="AD1766"/>
      <c r="AE1766"/>
      <c r="AF1766" s="143"/>
      <c r="AG1766"/>
      <c r="AH1766"/>
    </row>
    <row r="1767" spans="1:34" s="28" customFormat="1" ht="15">
      <c r="A1767"/>
      <c r="B1767" s="140"/>
      <c r="C1767" s="139"/>
      <c r="D1767" s="139"/>
      <c r="E1767"/>
      <c r="F1767"/>
      <c r="G1767"/>
      <c r="H1767"/>
      <c r="I1767"/>
      <c r="J1767"/>
      <c r="K1767"/>
      <c r="L1767"/>
      <c r="M1767"/>
      <c r="N1767"/>
      <c r="O1767"/>
      <c r="P1767"/>
      <c r="Q1767"/>
      <c r="R1767"/>
      <c r="S1767"/>
      <c r="T1767"/>
      <c r="U1767"/>
      <c r="V1767"/>
      <c r="W1767"/>
      <c r="X1767"/>
      <c r="Y1767"/>
      <c r="Z1767"/>
      <c r="AA1767" s="144"/>
      <c r="AB1767"/>
      <c r="AC1767"/>
      <c r="AD1767"/>
      <c r="AE1767"/>
      <c r="AF1767" s="143"/>
      <c r="AG1767"/>
      <c r="AH1767"/>
    </row>
    <row r="1768" spans="1:34" s="28" customFormat="1" ht="15">
      <c r="A1768"/>
      <c r="B1768" s="140"/>
      <c r="C1768" s="139"/>
      <c r="D1768" s="139"/>
      <c r="E1768"/>
      <c r="F1768"/>
      <c r="G1768"/>
      <c r="H1768"/>
      <c r="I1768"/>
      <c r="J1768"/>
      <c r="K1768"/>
      <c r="L1768"/>
      <c r="M1768"/>
      <c r="N1768"/>
      <c r="O1768"/>
      <c r="P1768"/>
      <c r="Q1768"/>
      <c r="R1768"/>
      <c r="S1768"/>
      <c r="T1768"/>
      <c r="U1768"/>
      <c r="V1768"/>
      <c r="W1768"/>
      <c r="X1768"/>
      <c r="Y1768"/>
      <c r="Z1768"/>
      <c r="AA1768" s="144"/>
      <c r="AB1768"/>
      <c r="AC1768"/>
      <c r="AD1768"/>
      <c r="AE1768"/>
      <c r="AF1768" s="143"/>
      <c r="AG1768"/>
      <c r="AH1768"/>
    </row>
    <row r="1769" spans="1:34" s="28" customFormat="1" ht="15">
      <c r="A1769"/>
      <c r="B1769" s="140"/>
      <c r="C1769" s="139"/>
      <c r="D1769" s="139"/>
      <c r="E1769"/>
      <c r="F1769"/>
      <c r="G1769"/>
      <c r="H1769"/>
      <c r="I1769"/>
      <c r="J1769"/>
      <c r="K1769"/>
      <c r="L1769"/>
      <c r="M1769"/>
      <c r="N1769"/>
      <c r="O1769"/>
      <c r="P1769"/>
      <c r="Q1769"/>
      <c r="R1769"/>
      <c r="S1769"/>
      <c r="T1769"/>
      <c r="U1769"/>
      <c r="V1769"/>
      <c r="W1769"/>
      <c r="X1769"/>
      <c r="Y1769"/>
      <c r="Z1769"/>
      <c r="AA1769" s="144"/>
      <c r="AB1769"/>
      <c r="AC1769"/>
      <c r="AD1769"/>
      <c r="AE1769"/>
      <c r="AF1769" s="143"/>
      <c r="AG1769"/>
      <c r="AH1769"/>
    </row>
    <row r="1770" spans="1:34" s="28" customFormat="1" ht="15">
      <c r="A1770"/>
      <c r="B1770" s="140"/>
      <c r="C1770" s="139"/>
      <c r="D1770" s="139"/>
      <c r="E1770"/>
      <c r="F1770"/>
      <c r="G1770"/>
      <c r="H1770"/>
      <c r="I1770"/>
      <c r="J1770"/>
      <c r="K1770"/>
      <c r="L1770"/>
      <c r="M1770"/>
      <c r="N1770"/>
      <c r="O1770"/>
      <c r="P1770"/>
      <c r="Q1770"/>
      <c r="R1770"/>
      <c r="S1770"/>
      <c r="T1770"/>
      <c r="U1770"/>
      <c r="V1770"/>
      <c r="W1770"/>
      <c r="X1770"/>
      <c r="Y1770"/>
      <c r="Z1770"/>
      <c r="AA1770" s="144"/>
      <c r="AB1770"/>
      <c r="AC1770"/>
      <c r="AD1770"/>
      <c r="AE1770"/>
      <c r="AF1770" s="143"/>
      <c r="AG1770"/>
      <c r="AH1770"/>
    </row>
    <row r="1771" spans="1:34" s="28" customFormat="1" ht="15">
      <c r="A1771"/>
      <c r="B1771" s="140"/>
      <c r="C1771" s="139"/>
      <c r="D1771" s="139"/>
      <c r="E1771"/>
      <c r="F1771"/>
      <c r="G1771"/>
      <c r="H1771"/>
      <c r="I1771"/>
      <c r="J1771"/>
      <c r="K1771"/>
      <c r="L1771"/>
      <c r="M1771"/>
      <c r="N1771"/>
      <c r="O1771"/>
      <c r="P1771"/>
      <c r="Q1771"/>
      <c r="R1771"/>
      <c r="S1771"/>
      <c r="T1771"/>
      <c r="U1771"/>
      <c r="V1771"/>
      <c r="W1771"/>
      <c r="X1771"/>
      <c r="Y1771"/>
      <c r="Z1771"/>
      <c r="AA1771" s="144"/>
      <c r="AB1771"/>
      <c r="AC1771"/>
      <c r="AD1771"/>
      <c r="AE1771"/>
      <c r="AF1771" s="143"/>
      <c r="AG1771"/>
      <c r="AH1771"/>
    </row>
    <row r="1772" spans="1:34" s="28" customFormat="1" ht="15">
      <c r="A1772"/>
      <c r="B1772" s="140"/>
      <c r="C1772" s="139"/>
      <c r="D1772" s="139"/>
      <c r="E1772"/>
      <c r="F1772"/>
      <c r="G1772"/>
      <c r="H1772"/>
      <c r="I1772"/>
      <c r="J1772"/>
      <c r="K1772"/>
      <c r="L1772"/>
      <c r="M1772"/>
      <c r="N1772"/>
      <c r="O1772"/>
      <c r="P1772"/>
      <c r="Q1772"/>
      <c r="R1772"/>
      <c r="S1772"/>
      <c r="T1772"/>
      <c r="U1772"/>
      <c r="V1772"/>
      <c r="W1772"/>
      <c r="X1772"/>
      <c r="Y1772"/>
      <c r="Z1772"/>
      <c r="AA1772" s="144"/>
      <c r="AB1772"/>
      <c r="AC1772"/>
      <c r="AD1772"/>
      <c r="AE1772"/>
      <c r="AF1772" s="143"/>
      <c r="AG1772"/>
      <c r="AH1772"/>
    </row>
    <row r="1773" spans="1:34" s="28" customFormat="1" ht="15">
      <c r="A1773"/>
      <c r="B1773" s="140"/>
      <c r="C1773" s="139"/>
      <c r="D1773" s="139"/>
      <c r="E1773"/>
      <c r="F1773"/>
      <c r="G1773"/>
      <c r="H1773"/>
      <c r="I1773"/>
      <c r="J1773"/>
      <c r="K1773"/>
      <c r="L1773"/>
      <c r="M1773"/>
      <c r="N1773"/>
      <c r="O1773"/>
      <c r="P1773"/>
      <c r="Q1773"/>
      <c r="R1773"/>
      <c r="S1773"/>
      <c r="T1773"/>
      <c r="U1773"/>
      <c r="V1773"/>
      <c r="W1773"/>
      <c r="X1773"/>
      <c r="Y1773"/>
      <c r="Z1773"/>
      <c r="AA1773" s="144"/>
      <c r="AB1773"/>
      <c r="AC1773"/>
      <c r="AD1773"/>
      <c r="AE1773"/>
      <c r="AF1773" s="143"/>
      <c r="AG1773"/>
      <c r="AH1773"/>
    </row>
    <row r="1774" spans="1:34" s="28" customFormat="1" ht="15">
      <c r="A1774"/>
      <c r="B1774" s="140"/>
      <c r="C1774" s="139"/>
      <c r="D1774" s="139"/>
      <c r="E1774"/>
      <c r="F1774"/>
      <c r="G1774"/>
      <c r="H1774"/>
      <c r="I1774"/>
      <c r="J1774"/>
      <c r="K1774"/>
      <c r="L1774"/>
      <c r="M1774"/>
      <c r="N1774"/>
      <c r="O1774"/>
      <c r="P1774"/>
      <c r="Q1774"/>
      <c r="R1774"/>
      <c r="S1774"/>
      <c r="T1774"/>
      <c r="U1774"/>
      <c r="V1774"/>
      <c r="W1774"/>
      <c r="X1774"/>
      <c r="Y1774"/>
      <c r="Z1774"/>
      <c r="AA1774" s="144"/>
      <c r="AB1774"/>
      <c r="AC1774"/>
      <c r="AD1774"/>
      <c r="AE1774"/>
      <c r="AF1774" s="143"/>
      <c r="AG1774"/>
      <c r="AH1774"/>
    </row>
    <row r="1775" spans="1:34" s="28" customFormat="1" ht="15">
      <c r="A1775"/>
      <c r="B1775" s="140"/>
      <c r="C1775" s="139"/>
      <c r="D1775" s="139"/>
      <c r="E1775"/>
      <c r="F1775"/>
      <c r="G1775"/>
      <c r="H1775"/>
      <c r="I1775"/>
      <c r="J1775"/>
      <c r="K1775"/>
      <c r="L1775"/>
      <c r="M1775"/>
      <c r="N1775"/>
      <c r="O1775"/>
      <c r="P1775"/>
      <c r="Q1775"/>
      <c r="R1775"/>
      <c r="S1775"/>
      <c r="T1775"/>
      <c r="U1775"/>
      <c r="V1775"/>
      <c r="W1775"/>
      <c r="X1775"/>
      <c r="Y1775"/>
      <c r="Z1775"/>
      <c r="AA1775" s="144"/>
      <c r="AB1775"/>
      <c r="AC1775"/>
      <c r="AD1775"/>
      <c r="AE1775"/>
      <c r="AF1775" s="143"/>
      <c r="AG1775"/>
      <c r="AH1775"/>
    </row>
    <row r="1776" spans="1:34" s="28" customFormat="1" ht="15">
      <c r="A1776"/>
      <c r="B1776" s="140"/>
      <c r="C1776" s="139"/>
      <c r="D1776" s="139"/>
      <c r="E1776"/>
      <c r="F1776"/>
      <c r="G1776"/>
      <c r="H1776"/>
      <c r="I1776"/>
      <c r="J1776"/>
      <c r="K1776"/>
      <c r="L1776"/>
      <c r="M1776"/>
      <c r="N1776"/>
      <c r="O1776"/>
      <c r="P1776"/>
      <c r="Q1776"/>
      <c r="R1776"/>
      <c r="S1776"/>
      <c r="T1776"/>
      <c r="U1776"/>
      <c r="V1776"/>
      <c r="W1776"/>
      <c r="X1776"/>
      <c r="Y1776"/>
      <c r="Z1776"/>
      <c r="AA1776" s="144"/>
      <c r="AB1776"/>
      <c r="AC1776"/>
      <c r="AD1776"/>
      <c r="AE1776"/>
      <c r="AF1776" s="143"/>
      <c r="AG1776"/>
      <c r="AH1776"/>
    </row>
    <row r="1777" spans="1:34" s="28" customFormat="1" ht="15">
      <c r="A1777"/>
      <c r="B1777" s="140"/>
      <c r="C1777" s="139"/>
      <c r="D1777" s="139"/>
      <c r="E1777"/>
      <c r="F1777"/>
      <c r="G1777"/>
      <c r="H1777"/>
      <c r="I1777"/>
      <c r="J1777"/>
      <c r="K1777"/>
      <c r="L1777"/>
      <c r="M1777"/>
      <c r="N1777"/>
      <c r="O1777"/>
      <c r="P1777"/>
      <c r="Q1777"/>
      <c r="R1777"/>
      <c r="S1777"/>
      <c r="T1777"/>
      <c r="U1777"/>
      <c r="V1777"/>
      <c r="W1777"/>
      <c r="X1777"/>
      <c r="Y1777"/>
      <c r="Z1777"/>
      <c r="AA1777" s="144"/>
      <c r="AB1777"/>
      <c r="AC1777"/>
      <c r="AD1777"/>
      <c r="AE1777"/>
      <c r="AF1777" s="143"/>
      <c r="AG1777"/>
      <c r="AH1777"/>
    </row>
    <row r="1778" spans="1:34" s="28" customFormat="1" ht="15">
      <c r="A1778"/>
      <c r="B1778" s="140"/>
      <c r="C1778" s="139"/>
      <c r="D1778" s="139"/>
      <c r="E1778"/>
      <c r="F1778"/>
      <c r="G1778"/>
      <c r="H1778"/>
      <c r="I1778"/>
      <c r="J1778"/>
      <c r="K1778"/>
      <c r="L1778"/>
      <c r="M1778"/>
      <c r="N1778"/>
      <c r="O1778"/>
      <c r="P1778"/>
      <c r="Q1778"/>
      <c r="R1778"/>
      <c r="S1778"/>
      <c r="T1778"/>
      <c r="U1778"/>
      <c r="V1778"/>
      <c r="W1778"/>
      <c r="X1778"/>
      <c r="Y1778"/>
      <c r="Z1778"/>
      <c r="AA1778" s="144"/>
      <c r="AB1778"/>
      <c r="AC1778"/>
      <c r="AD1778"/>
      <c r="AE1778"/>
      <c r="AF1778" s="143"/>
      <c r="AG1778"/>
      <c r="AH1778"/>
    </row>
    <row r="1779" spans="1:34" s="28" customFormat="1" ht="15">
      <c r="A1779"/>
      <c r="B1779" s="140"/>
      <c r="C1779" s="139"/>
      <c r="D1779" s="139"/>
      <c r="E1779"/>
      <c r="F1779"/>
      <c r="G1779"/>
      <c r="H1779"/>
      <c r="I1779"/>
      <c r="J1779"/>
      <c r="K1779"/>
      <c r="L1779"/>
      <c r="M1779"/>
      <c r="N1779"/>
      <c r="O1779"/>
      <c r="P1779"/>
      <c r="Q1779"/>
      <c r="R1779"/>
      <c r="S1779"/>
      <c r="T1779"/>
      <c r="U1779"/>
      <c r="V1779"/>
      <c r="W1779"/>
      <c r="X1779"/>
      <c r="Y1779"/>
      <c r="Z1779"/>
      <c r="AA1779" s="144"/>
      <c r="AB1779"/>
      <c r="AC1779"/>
      <c r="AD1779"/>
      <c r="AE1779"/>
      <c r="AF1779" s="143"/>
      <c r="AG1779"/>
      <c r="AH1779"/>
    </row>
    <row r="1780" spans="1:34" s="28" customFormat="1" ht="15">
      <c r="A1780"/>
      <c r="B1780" s="140"/>
      <c r="C1780" s="139"/>
      <c r="D1780" s="139"/>
      <c r="E1780"/>
      <c r="F1780"/>
      <c r="G1780"/>
      <c r="H1780"/>
      <c r="I1780"/>
      <c r="J1780"/>
      <c r="K1780"/>
      <c r="L1780"/>
      <c r="M1780"/>
      <c r="N1780"/>
      <c r="O1780"/>
      <c r="P1780"/>
      <c r="Q1780"/>
      <c r="R1780"/>
      <c r="S1780"/>
      <c r="T1780"/>
      <c r="U1780"/>
      <c r="V1780"/>
      <c r="W1780"/>
      <c r="X1780"/>
      <c r="Y1780"/>
      <c r="Z1780"/>
      <c r="AA1780" s="144"/>
      <c r="AB1780"/>
      <c r="AC1780"/>
      <c r="AD1780"/>
      <c r="AE1780"/>
      <c r="AF1780" s="143"/>
      <c r="AG1780"/>
      <c r="AH1780"/>
    </row>
    <row r="1781" spans="1:34" s="28" customFormat="1" ht="15">
      <c r="A1781"/>
      <c r="B1781" s="140"/>
      <c r="C1781" s="139"/>
      <c r="D1781" s="139"/>
      <c r="E1781"/>
      <c r="F1781"/>
      <c r="G1781"/>
      <c r="H1781"/>
      <c r="I1781"/>
      <c r="J1781"/>
      <c r="K1781"/>
      <c r="L1781"/>
      <c r="M1781"/>
      <c r="N1781"/>
      <c r="O1781"/>
      <c r="P1781"/>
      <c r="Q1781"/>
      <c r="R1781"/>
      <c r="S1781"/>
      <c r="T1781"/>
      <c r="U1781"/>
      <c r="V1781"/>
      <c r="W1781"/>
      <c r="X1781"/>
      <c r="Y1781"/>
      <c r="Z1781"/>
      <c r="AA1781" s="144"/>
      <c r="AB1781"/>
      <c r="AC1781"/>
      <c r="AD1781"/>
      <c r="AE1781"/>
      <c r="AF1781" s="143"/>
      <c r="AG1781"/>
      <c r="AH1781"/>
    </row>
    <row r="1782" spans="1:34" s="28" customFormat="1" ht="15">
      <c r="A1782"/>
      <c r="B1782" s="140"/>
      <c r="C1782" s="139"/>
      <c r="D1782" s="139"/>
      <c r="E1782"/>
      <c r="F1782"/>
      <c r="G1782"/>
      <c r="H1782"/>
      <c r="I1782"/>
      <c r="J1782"/>
      <c r="K1782"/>
      <c r="L1782"/>
      <c r="M1782"/>
      <c r="N1782"/>
      <c r="O1782"/>
      <c r="P1782"/>
      <c r="Q1782"/>
      <c r="R1782"/>
      <c r="S1782"/>
      <c r="T1782"/>
      <c r="U1782"/>
      <c r="V1782"/>
      <c r="W1782"/>
      <c r="X1782"/>
      <c r="Y1782"/>
      <c r="Z1782"/>
      <c r="AA1782" s="144"/>
      <c r="AB1782"/>
      <c r="AC1782"/>
      <c r="AD1782"/>
      <c r="AE1782"/>
      <c r="AF1782" s="143"/>
      <c r="AG1782"/>
      <c r="AH1782"/>
    </row>
    <row r="1783" spans="1:34" s="28" customFormat="1" ht="15">
      <c r="A1783"/>
      <c r="B1783" s="140"/>
      <c r="C1783" s="139"/>
      <c r="D1783" s="139"/>
      <c r="E1783"/>
      <c r="F1783"/>
      <c r="G1783"/>
      <c r="H1783"/>
      <c r="I1783"/>
      <c r="J1783"/>
      <c r="K1783"/>
      <c r="L1783"/>
      <c r="M1783"/>
      <c r="N1783"/>
      <c r="O1783"/>
      <c r="P1783"/>
      <c r="Q1783"/>
      <c r="R1783"/>
      <c r="S1783"/>
      <c r="T1783"/>
      <c r="U1783"/>
      <c r="V1783"/>
      <c r="W1783"/>
      <c r="X1783"/>
      <c r="Y1783"/>
      <c r="Z1783"/>
      <c r="AA1783" s="144"/>
      <c r="AB1783"/>
      <c r="AC1783"/>
      <c r="AD1783"/>
      <c r="AE1783"/>
      <c r="AF1783" s="143"/>
      <c r="AG1783"/>
      <c r="AH1783"/>
    </row>
    <row r="1784" spans="1:34" s="28" customFormat="1" ht="15">
      <c r="A1784"/>
      <c r="B1784" s="140"/>
      <c r="C1784" s="139"/>
      <c r="D1784" s="139"/>
      <c r="E1784"/>
      <c r="F1784"/>
      <c r="G1784"/>
      <c r="H1784"/>
      <c r="I1784"/>
      <c r="J1784"/>
      <c r="K1784"/>
      <c r="L1784"/>
      <c r="M1784"/>
      <c r="N1784"/>
      <c r="O1784"/>
      <c r="P1784"/>
      <c r="Q1784"/>
      <c r="R1784"/>
      <c r="S1784"/>
      <c r="T1784"/>
      <c r="U1784"/>
      <c r="V1784"/>
      <c r="W1784"/>
      <c r="X1784"/>
      <c r="Y1784"/>
      <c r="Z1784"/>
      <c r="AA1784" s="144"/>
      <c r="AB1784"/>
      <c r="AC1784"/>
      <c r="AD1784"/>
      <c r="AE1784"/>
      <c r="AF1784" s="143"/>
      <c r="AG1784"/>
      <c r="AH1784"/>
    </row>
    <row r="1785" spans="1:34" s="28" customFormat="1" ht="15">
      <c r="A1785"/>
      <c r="B1785" s="140"/>
      <c r="C1785" s="139"/>
      <c r="D1785" s="139"/>
      <c r="E1785"/>
      <c r="F1785"/>
      <c r="G1785"/>
      <c r="H1785"/>
      <c r="I1785"/>
      <c r="J1785"/>
      <c r="K1785"/>
      <c r="L1785"/>
      <c r="M1785"/>
      <c r="N1785"/>
      <c r="O1785"/>
      <c r="P1785"/>
      <c r="Q1785"/>
      <c r="R1785"/>
      <c r="S1785"/>
      <c r="T1785"/>
      <c r="U1785"/>
      <c r="V1785"/>
      <c r="W1785"/>
      <c r="X1785"/>
      <c r="Y1785"/>
      <c r="Z1785"/>
      <c r="AA1785" s="144"/>
      <c r="AB1785"/>
      <c r="AC1785"/>
      <c r="AD1785"/>
      <c r="AE1785"/>
      <c r="AF1785" s="143"/>
      <c r="AG1785"/>
      <c r="AH1785"/>
    </row>
    <row r="1786" spans="1:34" s="28" customFormat="1" ht="15">
      <c r="A1786"/>
      <c r="B1786" s="140"/>
      <c r="C1786" s="139"/>
      <c r="D1786" s="139"/>
      <c r="E1786"/>
      <c r="F1786"/>
      <c r="G1786"/>
      <c r="H1786"/>
      <c r="I1786"/>
      <c r="J1786"/>
      <c r="K1786"/>
      <c r="L1786"/>
      <c r="M1786"/>
      <c r="N1786"/>
      <c r="O1786"/>
      <c r="P1786"/>
      <c r="Q1786"/>
      <c r="R1786"/>
      <c r="S1786"/>
      <c r="T1786"/>
      <c r="U1786"/>
      <c r="V1786"/>
      <c r="W1786"/>
      <c r="X1786"/>
      <c r="Y1786"/>
      <c r="Z1786"/>
      <c r="AA1786" s="144"/>
      <c r="AB1786"/>
      <c r="AC1786"/>
      <c r="AD1786"/>
      <c r="AE1786"/>
      <c r="AF1786" s="143"/>
      <c r="AG1786"/>
      <c r="AH1786"/>
    </row>
    <row r="1787" spans="1:34" s="28" customFormat="1" ht="15">
      <c r="A1787"/>
      <c r="B1787" s="140"/>
      <c r="C1787" s="139"/>
      <c r="D1787" s="139"/>
      <c r="E1787"/>
      <c r="F1787"/>
      <c r="G1787"/>
      <c r="H1787"/>
      <c r="I1787"/>
      <c r="J1787"/>
      <c r="K1787"/>
      <c r="L1787"/>
      <c r="M1787"/>
      <c r="N1787"/>
      <c r="O1787"/>
      <c r="P1787"/>
      <c r="Q1787"/>
      <c r="R1787"/>
      <c r="S1787"/>
      <c r="T1787"/>
      <c r="U1787"/>
      <c r="V1787"/>
      <c r="W1787"/>
      <c r="X1787"/>
      <c r="Y1787"/>
      <c r="Z1787"/>
      <c r="AA1787" s="144"/>
      <c r="AB1787"/>
      <c r="AC1787"/>
      <c r="AD1787"/>
      <c r="AE1787"/>
      <c r="AF1787" s="143"/>
      <c r="AG1787"/>
      <c r="AH1787"/>
    </row>
    <row r="1788" spans="1:34" s="28" customFormat="1" ht="15">
      <c r="A1788"/>
      <c r="B1788" s="140"/>
      <c r="C1788" s="139"/>
      <c r="D1788" s="139"/>
      <c r="E1788"/>
      <c r="F1788"/>
      <c r="G1788"/>
      <c r="H1788"/>
      <c r="I1788"/>
      <c r="J1788"/>
      <c r="K1788"/>
      <c r="L1788"/>
      <c r="M1788"/>
      <c r="N1788"/>
      <c r="O1788"/>
      <c r="P1788"/>
      <c r="Q1788"/>
      <c r="R1788"/>
      <c r="S1788"/>
      <c r="T1788"/>
      <c r="U1788"/>
      <c r="V1788"/>
      <c r="W1788"/>
      <c r="X1788"/>
      <c r="Y1788"/>
      <c r="Z1788"/>
      <c r="AA1788" s="144"/>
      <c r="AB1788"/>
      <c r="AC1788"/>
      <c r="AD1788"/>
      <c r="AE1788"/>
      <c r="AF1788" s="143"/>
      <c r="AG1788"/>
      <c r="AH1788"/>
    </row>
    <row r="1789" spans="1:34" s="28" customFormat="1" ht="15">
      <c r="A1789"/>
      <c r="B1789" s="140"/>
      <c r="C1789" s="139"/>
      <c r="D1789" s="139"/>
      <c r="E1789"/>
      <c r="F1789"/>
      <c r="G1789"/>
      <c r="H1789"/>
      <c r="I1789"/>
      <c r="J1789"/>
      <c r="K1789"/>
      <c r="L1789"/>
      <c r="M1789"/>
      <c r="N1789"/>
      <c r="O1789"/>
      <c r="P1789"/>
      <c r="Q1789"/>
      <c r="R1789"/>
      <c r="S1789"/>
      <c r="T1789"/>
      <c r="U1789"/>
      <c r="V1789"/>
      <c r="W1789"/>
      <c r="X1789"/>
      <c r="Y1789"/>
      <c r="Z1789"/>
      <c r="AA1789" s="144"/>
      <c r="AB1789"/>
      <c r="AC1789"/>
      <c r="AD1789"/>
      <c r="AE1789"/>
      <c r="AF1789" s="143"/>
      <c r="AG1789"/>
      <c r="AH1789"/>
    </row>
    <row r="1790" spans="1:34" s="28" customFormat="1" ht="15">
      <c r="A1790"/>
      <c r="B1790" s="140"/>
      <c r="C1790" s="139"/>
      <c r="D1790" s="139"/>
      <c r="E1790"/>
      <c r="F1790"/>
      <c r="G1790"/>
      <c r="H1790"/>
      <c r="I1790"/>
      <c r="J1790"/>
      <c r="K1790"/>
      <c r="L1790"/>
      <c r="M1790"/>
      <c r="N1790"/>
      <c r="O1790"/>
      <c r="P1790"/>
      <c r="Q1790"/>
      <c r="R1790"/>
      <c r="S1790"/>
      <c r="T1790"/>
      <c r="U1790"/>
      <c r="V1790"/>
      <c r="W1790"/>
      <c r="X1790"/>
      <c r="Y1790"/>
      <c r="Z1790"/>
      <c r="AA1790" s="144"/>
      <c r="AB1790"/>
      <c r="AC1790"/>
      <c r="AD1790"/>
      <c r="AE1790"/>
      <c r="AF1790" s="143"/>
      <c r="AG1790"/>
      <c r="AH1790"/>
    </row>
    <row r="1791" spans="1:34" s="28" customFormat="1" ht="15">
      <c r="A1791"/>
      <c r="B1791" s="140"/>
      <c r="C1791" s="139"/>
      <c r="D1791" s="139"/>
      <c r="E1791"/>
      <c r="F1791"/>
      <c r="G1791"/>
      <c r="H1791"/>
      <c r="I1791"/>
      <c r="J1791"/>
      <c r="K1791"/>
      <c r="L1791"/>
      <c r="M1791"/>
      <c r="N1791"/>
      <c r="O1791"/>
      <c r="P1791"/>
      <c r="Q1791"/>
      <c r="R1791"/>
      <c r="S1791"/>
      <c r="T1791"/>
      <c r="U1791"/>
      <c r="V1791"/>
      <c r="W1791"/>
      <c r="X1791"/>
      <c r="Y1791"/>
      <c r="Z1791"/>
      <c r="AA1791" s="144"/>
      <c r="AB1791"/>
      <c r="AC1791"/>
      <c r="AD1791"/>
      <c r="AE1791"/>
      <c r="AF1791" s="143"/>
      <c r="AG1791"/>
      <c r="AH1791"/>
    </row>
    <row r="1792" spans="1:34" s="28" customFormat="1" ht="15">
      <c r="A1792"/>
      <c r="B1792" s="140"/>
      <c r="C1792" s="139"/>
      <c r="D1792" s="139"/>
      <c r="E1792"/>
      <c r="F1792"/>
      <c r="G1792"/>
      <c r="H1792"/>
      <c r="I1792"/>
      <c r="J1792"/>
      <c r="K1792"/>
      <c r="L1792"/>
      <c r="M1792"/>
      <c r="N1792"/>
      <c r="O1792"/>
      <c r="P1792"/>
      <c r="Q1792"/>
      <c r="R1792"/>
      <c r="S1792"/>
      <c r="T1792"/>
      <c r="U1792"/>
      <c r="V1792"/>
      <c r="W1792"/>
      <c r="X1792"/>
      <c r="Y1792"/>
      <c r="Z1792"/>
      <c r="AA1792" s="144"/>
      <c r="AB1792"/>
      <c r="AC1792"/>
      <c r="AD1792"/>
      <c r="AE1792"/>
      <c r="AF1792" s="143"/>
      <c r="AG1792"/>
      <c r="AH1792"/>
    </row>
    <row r="1793" spans="1:34" s="28" customFormat="1" ht="15">
      <c r="A1793"/>
      <c r="B1793" s="140"/>
      <c r="C1793" s="139"/>
      <c r="D1793" s="139"/>
      <c r="E1793"/>
      <c r="F1793"/>
      <c r="G1793"/>
      <c r="H1793"/>
      <c r="I1793"/>
      <c r="J1793"/>
      <c r="K1793"/>
      <c r="L1793"/>
      <c r="M1793"/>
      <c r="N1793"/>
      <c r="O1793"/>
      <c r="P1793"/>
      <c r="Q1793"/>
      <c r="R1793"/>
      <c r="S1793"/>
      <c r="T1793"/>
      <c r="U1793"/>
      <c r="V1793"/>
      <c r="W1793"/>
      <c r="X1793"/>
      <c r="Y1793"/>
      <c r="Z1793"/>
      <c r="AA1793" s="144"/>
      <c r="AB1793"/>
      <c r="AC1793"/>
      <c r="AD1793"/>
      <c r="AE1793"/>
      <c r="AF1793" s="143"/>
      <c r="AG1793"/>
      <c r="AH1793"/>
    </row>
    <row r="1794" spans="1:34" s="28" customFormat="1" ht="15">
      <c r="A1794"/>
      <c r="B1794" s="140"/>
      <c r="C1794" s="139"/>
      <c r="D1794" s="139"/>
      <c r="E1794"/>
      <c r="F1794"/>
      <c r="G1794"/>
      <c r="H1794"/>
      <c r="I1794"/>
      <c r="J1794"/>
      <c r="K1794"/>
      <c r="L1794"/>
      <c r="M1794"/>
      <c r="N1794"/>
      <c r="O1794"/>
      <c r="P1794"/>
      <c r="Q1794"/>
      <c r="R1794"/>
      <c r="S1794"/>
      <c r="T1794"/>
      <c r="U1794"/>
      <c r="V1794"/>
      <c r="W1794"/>
      <c r="X1794"/>
      <c r="Y1794"/>
      <c r="Z1794"/>
      <c r="AA1794" s="144"/>
      <c r="AB1794"/>
      <c r="AC1794"/>
      <c r="AD1794"/>
      <c r="AE1794"/>
      <c r="AF1794" s="143"/>
      <c r="AG1794"/>
      <c r="AH1794"/>
    </row>
    <row r="1795" spans="1:34" s="28" customFormat="1" ht="15">
      <c r="A1795"/>
      <c r="B1795" s="140"/>
      <c r="C1795" s="139"/>
      <c r="D1795" s="139"/>
      <c r="E1795"/>
      <c r="F1795"/>
      <c r="G1795"/>
      <c r="H1795"/>
      <c r="I1795"/>
      <c r="J1795"/>
      <c r="K1795"/>
      <c r="L1795"/>
      <c r="M1795"/>
      <c r="N1795"/>
      <c r="O1795"/>
      <c r="P1795"/>
      <c r="Q1795"/>
      <c r="R1795"/>
      <c r="S1795"/>
      <c r="T1795"/>
      <c r="U1795"/>
      <c r="V1795"/>
      <c r="W1795"/>
      <c r="X1795"/>
      <c r="Y1795"/>
      <c r="Z1795"/>
      <c r="AA1795" s="144"/>
      <c r="AB1795"/>
      <c r="AC1795"/>
      <c r="AD1795"/>
      <c r="AE1795"/>
      <c r="AF1795" s="143"/>
      <c r="AG1795"/>
      <c r="AH1795"/>
    </row>
    <row r="1796" spans="1:34" s="28" customFormat="1" ht="15">
      <c r="A1796"/>
      <c r="B1796" s="140"/>
      <c r="C1796" s="139"/>
      <c r="D1796" s="139"/>
      <c r="E1796"/>
      <c r="F1796"/>
      <c r="G1796"/>
      <c r="H1796"/>
      <c r="I1796"/>
      <c r="J1796"/>
      <c r="K1796"/>
      <c r="L1796"/>
      <c r="M1796"/>
      <c r="N1796"/>
      <c r="O1796"/>
      <c r="P1796"/>
      <c r="Q1796"/>
      <c r="R1796"/>
      <c r="S1796"/>
      <c r="T1796"/>
      <c r="U1796"/>
      <c r="V1796"/>
      <c r="W1796"/>
      <c r="X1796"/>
      <c r="Y1796"/>
      <c r="Z1796"/>
      <c r="AA1796" s="144"/>
      <c r="AB1796"/>
      <c r="AC1796"/>
      <c r="AD1796"/>
      <c r="AE1796"/>
      <c r="AF1796" s="143"/>
      <c r="AG1796"/>
      <c r="AH1796"/>
    </row>
    <row r="1797" spans="1:34" s="28" customFormat="1" ht="15">
      <c r="A1797"/>
      <c r="B1797" s="140"/>
      <c r="C1797" s="139"/>
      <c r="D1797" s="139"/>
      <c r="E1797"/>
      <c r="F1797"/>
      <c r="G1797"/>
      <c r="H1797"/>
      <c r="I1797"/>
      <c r="J1797"/>
      <c r="K1797"/>
      <c r="L1797"/>
      <c r="M1797"/>
      <c r="N1797"/>
      <c r="O1797"/>
      <c r="P1797"/>
      <c r="Q1797"/>
      <c r="R1797"/>
      <c r="S1797"/>
      <c r="T1797"/>
      <c r="U1797"/>
      <c r="V1797"/>
      <c r="W1797"/>
      <c r="X1797"/>
      <c r="Y1797"/>
      <c r="Z1797"/>
      <c r="AA1797" s="144"/>
      <c r="AB1797"/>
      <c r="AC1797"/>
      <c r="AD1797"/>
      <c r="AE1797"/>
      <c r="AF1797" s="143"/>
      <c r="AG1797"/>
      <c r="AH1797"/>
    </row>
    <row r="1798" spans="1:34" s="28" customFormat="1" ht="15">
      <c r="A1798"/>
      <c r="B1798" s="140"/>
      <c r="C1798" s="139"/>
      <c r="D1798" s="139"/>
      <c r="E1798"/>
      <c r="F1798"/>
      <c r="G1798"/>
      <c r="H1798"/>
      <c r="I1798"/>
      <c r="J1798"/>
      <c r="K1798"/>
      <c r="L1798"/>
      <c r="M1798"/>
      <c r="N1798"/>
      <c r="O1798"/>
      <c r="P1798"/>
      <c r="Q1798"/>
      <c r="R1798"/>
      <c r="S1798"/>
      <c r="T1798"/>
      <c r="U1798"/>
      <c r="V1798"/>
      <c r="W1798"/>
      <c r="X1798"/>
      <c r="Y1798"/>
      <c r="Z1798"/>
      <c r="AA1798" s="144"/>
      <c r="AB1798"/>
      <c r="AC1798"/>
      <c r="AD1798"/>
      <c r="AE1798"/>
      <c r="AF1798" s="143"/>
      <c r="AG1798"/>
      <c r="AH1798"/>
    </row>
    <row r="1799" spans="1:34" s="28" customFormat="1" ht="15">
      <c r="A1799"/>
      <c r="B1799" s="140"/>
      <c r="C1799" s="139"/>
      <c r="D1799" s="139"/>
      <c r="E1799"/>
      <c r="F1799"/>
      <c r="G1799"/>
      <c r="H1799"/>
      <c r="I1799"/>
      <c r="J1799"/>
      <c r="K1799"/>
      <c r="L1799"/>
      <c r="M1799"/>
      <c r="N1799"/>
      <c r="O1799"/>
      <c r="P1799"/>
      <c r="Q1799"/>
      <c r="R1799"/>
      <c r="S1799"/>
      <c r="T1799"/>
      <c r="U1799"/>
      <c r="V1799"/>
      <c r="W1799"/>
      <c r="X1799"/>
      <c r="Y1799"/>
      <c r="Z1799"/>
      <c r="AA1799" s="144"/>
      <c r="AB1799"/>
      <c r="AC1799"/>
      <c r="AD1799"/>
      <c r="AE1799"/>
      <c r="AF1799" s="143"/>
      <c r="AG1799"/>
      <c r="AH1799"/>
    </row>
    <row r="1800" spans="1:34" s="28" customFormat="1" ht="15">
      <c r="A1800"/>
      <c r="B1800" s="140"/>
      <c r="C1800" s="139"/>
      <c r="D1800" s="139"/>
      <c r="E1800"/>
      <c r="F1800"/>
      <c r="G1800"/>
      <c r="H1800"/>
      <c r="I1800"/>
      <c r="J1800"/>
      <c r="K1800"/>
      <c r="L1800"/>
      <c r="M1800"/>
      <c r="N1800"/>
      <c r="O1800"/>
      <c r="P1800"/>
      <c r="Q1800"/>
      <c r="R1800"/>
      <c r="S1800"/>
      <c r="T1800"/>
      <c r="U1800"/>
      <c r="V1800"/>
      <c r="W1800"/>
      <c r="X1800"/>
      <c r="Y1800"/>
      <c r="Z1800"/>
      <c r="AA1800" s="144"/>
      <c r="AB1800"/>
      <c r="AC1800"/>
      <c r="AD1800"/>
      <c r="AE1800"/>
      <c r="AF1800" s="143"/>
      <c r="AG1800"/>
      <c r="AH1800"/>
    </row>
    <row r="1801" spans="1:34" s="28" customFormat="1" ht="15">
      <c r="A1801"/>
      <c r="B1801" s="140"/>
      <c r="C1801" s="139"/>
      <c r="D1801" s="139"/>
      <c r="E1801"/>
      <c r="F1801"/>
      <c r="G1801"/>
      <c r="H1801"/>
      <c r="I1801"/>
      <c r="J1801"/>
      <c r="K1801"/>
      <c r="L1801"/>
      <c r="M1801"/>
      <c r="N1801"/>
      <c r="O1801"/>
      <c r="P1801"/>
      <c r="Q1801"/>
      <c r="R1801"/>
      <c r="S1801"/>
      <c r="T1801"/>
      <c r="U1801"/>
      <c r="V1801"/>
      <c r="W1801"/>
      <c r="X1801"/>
      <c r="Y1801"/>
      <c r="Z1801"/>
      <c r="AA1801" s="144"/>
      <c r="AB1801"/>
      <c r="AC1801"/>
      <c r="AD1801"/>
      <c r="AE1801"/>
      <c r="AF1801" s="143"/>
      <c r="AG1801"/>
      <c r="AH1801"/>
    </row>
    <row r="1802" spans="1:34" s="28" customFormat="1" ht="15">
      <c r="A1802"/>
      <c r="B1802" s="140"/>
      <c r="C1802" s="139"/>
      <c r="D1802" s="139"/>
      <c r="E1802"/>
      <c r="F1802"/>
      <c r="G1802"/>
      <c r="H1802"/>
      <c r="I1802"/>
      <c r="J1802"/>
      <c r="K1802"/>
      <c r="L1802"/>
      <c r="M1802"/>
      <c r="N1802"/>
      <c r="O1802"/>
      <c r="P1802"/>
      <c r="Q1802"/>
      <c r="R1802"/>
      <c r="S1802"/>
      <c r="T1802"/>
      <c r="U1802"/>
      <c r="V1802"/>
      <c r="W1802"/>
      <c r="X1802"/>
      <c r="Y1802"/>
      <c r="Z1802"/>
      <c r="AA1802" s="144"/>
      <c r="AB1802"/>
      <c r="AC1802"/>
      <c r="AD1802"/>
      <c r="AE1802"/>
      <c r="AF1802" s="143"/>
      <c r="AG1802"/>
      <c r="AH1802"/>
    </row>
    <row r="1803" spans="1:34" s="28" customFormat="1" ht="15">
      <c r="A1803"/>
      <c r="B1803" s="140"/>
      <c r="C1803" s="139"/>
      <c r="D1803" s="139"/>
      <c r="E1803"/>
      <c r="F1803"/>
      <c r="G1803"/>
      <c r="H1803"/>
      <c r="I1803"/>
      <c r="J1803"/>
      <c r="K1803"/>
      <c r="L1803"/>
      <c r="M1803"/>
      <c r="N1803"/>
      <c r="O1803"/>
      <c r="P1803"/>
      <c r="Q1803"/>
      <c r="R1803"/>
      <c r="S1803"/>
      <c r="T1803"/>
      <c r="U1803"/>
      <c r="V1803"/>
      <c r="W1803"/>
      <c r="X1803"/>
      <c r="Y1803"/>
      <c r="Z1803"/>
      <c r="AA1803" s="144"/>
      <c r="AB1803"/>
      <c r="AC1803"/>
      <c r="AD1803"/>
      <c r="AE1803"/>
      <c r="AF1803" s="143"/>
      <c r="AG1803"/>
      <c r="AH1803"/>
    </row>
    <row r="1804" spans="1:34" s="28" customFormat="1" ht="15">
      <c r="A1804"/>
      <c r="B1804" s="140"/>
      <c r="C1804" s="139"/>
      <c r="D1804" s="139"/>
      <c r="E1804"/>
      <c r="F1804"/>
      <c r="G1804"/>
      <c r="H1804"/>
      <c r="I1804"/>
      <c r="J1804"/>
      <c r="K1804"/>
      <c r="L1804"/>
      <c r="M1804"/>
      <c r="N1804"/>
      <c r="O1804"/>
      <c r="P1804"/>
      <c r="Q1804"/>
      <c r="R1804"/>
      <c r="S1804"/>
      <c r="T1804"/>
      <c r="U1804"/>
      <c r="V1804"/>
      <c r="W1804"/>
      <c r="X1804"/>
      <c r="Y1804"/>
      <c r="Z1804"/>
      <c r="AA1804" s="144"/>
      <c r="AB1804"/>
      <c r="AC1804"/>
      <c r="AD1804"/>
      <c r="AE1804"/>
      <c r="AF1804" s="143"/>
      <c r="AG1804"/>
      <c r="AH1804"/>
    </row>
    <row r="1805" spans="1:34" s="28" customFormat="1" ht="15">
      <c r="A1805"/>
      <c r="B1805" s="140"/>
      <c r="C1805" s="139"/>
      <c r="D1805" s="139"/>
      <c r="E1805"/>
      <c r="F1805"/>
      <c r="G1805"/>
      <c r="H1805"/>
      <c r="I1805"/>
      <c r="J1805"/>
      <c r="K1805"/>
      <c r="L1805"/>
      <c r="M1805"/>
      <c r="N1805"/>
      <c r="O1805"/>
      <c r="P1805"/>
      <c r="Q1805"/>
      <c r="R1805"/>
      <c r="S1805"/>
      <c r="T1805"/>
      <c r="U1805"/>
      <c r="V1805"/>
      <c r="W1805"/>
      <c r="X1805"/>
      <c r="Y1805"/>
      <c r="Z1805"/>
      <c r="AA1805" s="144"/>
      <c r="AB1805"/>
      <c r="AC1805"/>
      <c r="AD1805"/>
      <c r="AE1805"/>
      <c r="AF1805" s="143"/>
      <c r="AG1805"/>
      <c r="AH1805"/>
    </row>
    <row r="1806" spans="1:34" s="28" customFormat="1" ht="15">
      <c r="A1806"/>
      <c r="B1806" s="140"/>
      <c r="C1806" s="139"/>
      <c r="D1806" s="139"/>
      <c r="E1806"/>
      <c r="F1806"/>
      <c r="G1806"/>
      <c r="H1806"/>
      <c r="I1806"/>
      <c r="J1806"/>
      <c r="K1806"/>
      <c r="L1806"/>
      <c r="M1806"/>
      <c r="N1806"/>
      <c r="O1806"/>
      <c r="P1806"/>
      <c r="Q1806"/>
      <c r="R1806"/>
      <c r="S1806"/>
      <c r="T1806"/>
      <c r="U1806"/>
      <c r="V1806"/>
      <c r="W1806"/>
      <c r="X1806"/>
      <c r="Y1806"/>
      <c r="Z1806"/>
      <c r="AA1806" s="144"/>
      <c r="AB1806"/>
      <c r="AC1806"/>
      <c r="AD1806"/>
      <c r="AE1806"/>
      <c r="AF1806" s="143"/>
      <c r="AG1806"/>
      <c r="AH1806"/>
    </row>
    <row r="1807" spans="1:34" s="28" customFormat="1" ht="15">
      <c r="A1807"/>
      <c r="B1807" s="140"/>
      <c r="C1807" s="139"/>
      <c r="D1807" s="139"/>
      <c r="E1807"/>
      <c r="F1807"/>
      <c r="G1807"/>
      <c r="H1807"/>
      <c r="I1807"/>
      <c r="J1807"/>
      <c r="K1807"/>
      <c r="L1807"/>
      <c r="M1807"/>
      <c r="N1807"/>
      <c r="O1807"/>
      <c r="P1807"/>
      <c r="Q1807"/>
      <c r="R1807"/>
      <c r="S1807"/>
      <c r="T1807"/>
      <c r="U1807"/>
      <c r="V1807"/>
      <c r="W1807"/>
      <c r="X1807"/>
      <c r="Y1807"/>
      <c r="Z1807"/>
      <c r="AA1807" s="144"/>
      <c r="AB1807"/>
      <c r="AC1807"/>
      <c r="AD1807"/>
      <c r="AE1807"/>
      <c r="AF1807" s="143"/>
      <c r="AG1807"/>
      <c r="AH1807"/>
    </row>
    <row r="1808" spans="1:34" s="28" customFormat="1" ht="15">
      <c r="A1808"/>
      <c r="B1808" s="140"/>
      <c r="C1808" s="139"/>
      <c r="D1808" s="139"/>
      <c r="E1808"/>
      <c r="F1808"/>
      <c r="G1808"/>
      <c r="H1808"/>
      <c r="I1808"/>
      <c r="J1808"/>
      <c r="K1808"/>
      <c r="L1808"/>
      <c r="M1808"/>
      <c r="N1808"/>
      <c r="O1808"/>
      <c r="P1808"/>
      <c r="Q1808"/>
      <c r="R1808"/>
      <c r="S1808"/>
      <c r="T1808"/>
      <c r="U1808"/>
      <c r="V1808"/>
      <c r="W1808"/>
      <c r="X1808"/>
      <c r="Y1808"/>
      <c r="Z1808"/>
      <c r="AA1808" s="144"/>
      <c r="AB1808"/>
      <c r="AC1808"/>
      <c r="AD1808"/>
      <c r="AE1808"/>
      <c r="AF1808" s="143"/>
      <c r="AG1808"/>
      <c r="AH1808"/>
    </row>
    <row r="1809" spans="1:34" s="28" customFormat="1" ht="15">
      <c r="A1809"/>
      <c r="B1809" s="140"/>
      <c r="C1809" s="139"/>
      <c r="D1809" s="139"/>
      <c r="E1809"/>
      <c r="F1809"/>
      <c r="G1809"/>
      <c r="H1809"/>
      <c r="I1809"/>
      <c r="J1809"/>
      <c r="K1809"/>
      <c r="L1809"/>
      <c r="M1809"/>
      <c r="N1809"/>
      <c r="O1809"/>
      <c r="P1809"/>
      <c r="Q1809"/>
      <c r="R1809"/>
      <c r="S1809"/>
      <c r="T1809"/>
      <c r="U1809"/>
      <c r="V1809"/>
      <c r="W1809"/>
      <c r="X1809"/>
      <c r="Y1809"/>
      <c r="Z1809"/>
      <c r="AA1809" s="144"/>
      <c r="AB1809"/>
      <c r="AC1809"/>
      <c r="AD1809"/>
      <c r="AE1809"/>
      <c r="AF1809" s="143"/>
      <c r="AG1809"/>
      <c r="AH1809"/>
    </row>
    <row r="1810" spans="1:34" s="28" customFormat="1" ht="15">
      <c r="A1810"/>
      <c r="B1810" s="140"/>
      <c r="C1810" s="139"/>
      <c r="D1810" s="139"/>
      <c r="E1810"/>
      <c r="F1810"/>
      <c r="G1810"/>
      <c r="H1810"/>
      <c r="I1810"/>
      <c r="J1810"/>
      <c r="K1810"/>
      <c r="L1810"/>
      <c r="M1810"/>
      <c r="N1810"/>
      <c r="O1810"/>
      <c r="P1810"/>
      <c r="Q1810"/>
      <c r="R1810"/>
      <c r="S1810"/>
      <c r="T1810"/>
      <c r="U1810"/>
      <c r="V1810"/>
      <c r="W1810"/>
      <c r="X1810"/>
      <c r="Y1810"/>
      <c r="Z1810"/>
      <c r="AA1810" s="144"/>
      <c r="AB1810"/>
      <c r="AC1810"/>
      <c r="AD1810"/>
      <c r="AE1810"/>
      <c r="AF1810" s="143"/>
      <c r="AG1810"/>
      <c r="AH1810"/>
    </row>
    <row r="1811" spans="1:34" s="28" customFormat="1" ht="15">
      <c r="A1811"/>
      <c r="B1811" s="140"/>
      <c r="C1811" s="139"/>
      <c r="D1811" s="139"/>
      <c r="E1811"/>
      <c r="F1811"/>
      <c r="G1811"/>
      <c r="H1811"/>
      <c r="I1811"/>
      <c r="J1811"/>
      <c r="K1811"/>
      <c r="L1811"/>
      <c r="M1811"/>
      <c r="N1811"/>
      <c r="O1811"/>
      <c r="P1811"/>
      <c r="Q1811"/>
      <c r="R1811"/>
      <c r="S1811"/>
      <c r="T1811"/>
      <c r="U1811"/>
      <c r="V1811"/>
      <c r="W1811"/>
      <c r="X1811"/>
      <c r="Y1811"/>
      <c r="Z1811"/>
      <c r="AA1811" s="144"/>
      <c r="AB1811"/>
      <c r="AC1811"/>
      <c r="AD1811"/>
      <c r="AE1811"/>
      <c r="AF1811" s="143"/>
      <c r="AG1811"/>
      <c r="AH1811"/>
    </row>
    <row r="1812" spans="1:34" s="28" customFormat="1" ht="15">
      <c r="A1812"/>
      <c r="B1812" s="140"/>
      <c r="C1812" s="139"/>
      <c r="D1812" s="139"/>
      <c r="E1812"/>
      <c r="F1812"/>
      <c r="G1812"/>
      <c r="H1812"/>
      <c r="I1812"/>
      <c r="J1812"/>
      <c r="K1812"/>
      <c r="L1812"/>
      <c r="M1812"/>
      <c r="N1812"/>
      <c r="O1812"/>
      <c r="P1812"/>
      <c r="Q1812"/>
      <c r="R1812"/>
      <c r="S1812"/>
      <c r="T1812"/>
      <c r="U1812"/>
      <c r="V1812"/>
      <c r="W1812"/>
      <c r="X1812"/>
      <c r="Y1812"/>
      <c r="Z1812"/>
      <c r="AA1812" s="144"/>
      <c r="AB1812"/>
      <c r="AC1812"/>
      <c r="AD1812"/>
      <c r="AE1812"/>
      <c r="AF1812" s="143"/>
      <c r="AG1812"/>
      <c r="AH1812"/>
    </row>
    <row r="1813" spans="1:34" s="28" customFormat="1" ht="15">
      <c r="A1813"/>
      <c r="B1813" s="140"/>
      <c r="C1813" s="139"/>
      <c r="D1813" s="139"/>
      <c r="E1813"/>
      <c r="F1813"/>
      <c r="G1813"/>
      <c r="H1813"/>
      <c r="I1813"/>
      <c r="J1813"/>
      <c r="K1813"/>
      <c r="L1813"/>
      <c r="M1813"/>
      <c r="N1813"/>
      <c r="O1813"/>
      <c r="P1813"/>
      <c r="Q1813"/>
      <c r="R1813"/>
      <c r="S1813"/>
      <c r="T1813"/>
      <c r="U1813"/>
      <c r="V1813"/>
      <c r="W1813"/>
      <c r="X1813"/>
      <c r="Y1813"/>
      <c r="Z1813"/>
      <c r="AA1813" s="144"/>
      <c r="AB1813"/>
      <c r="AC1813"/>
      <c r="AD1813"/>
      <c r="AE1813"/>
      <c r="AF1813" s="143"/>
      <c r="AG1813"/>
      <c r="AH1813"/>
    </row>
    <row r="1814" spans="1:34" s="28" customFormat="1" ht="15">
      <c r="A1814"/>
      <c r="B1814" s="140"/>
      <c r="C1814" s="139"/>
      <c r="D1814" s="139"/>
      <c r="E1814"/>
      <c r="F1814"/>
      <c r="G1814"/>
      <c r="H1814"/>
      <c r="I1814"/>
      <c r="J1814"/>
      <c r="K1814"/>
      <c r="L1814"/>
      <c r="M1814"/>
      <c r="N1814"/>
      <c r="O1814"/>
      <c r="P1814"/>
      <c r="Q1814"/>
      <c r="R1814"/>
      <c r="S1814"/>
      <c r="T1814"/>
      <c r="U1814"/>
      <c r="V1814"/>
      <c r="W1814"/>
      <c r="X1814"/>
      <c r="Y1814"/>
      <c r="Z1814"/>
      <c r="AA1814" s="144"/>
      <c r="AB1814"/>
      <c r="AC1814"/>
      <c r="AD1814"/>
      <c r="AE1814"/>
      <c r="AF1814" s="143"/>
      <c r="AG1814"/>
      <c r="AH1814"/>
    </row>
    <row r="1815" spans="1:34" s="28" customFormat="1" ht="15">
      <c r="A1815"/>
      <c r="B1815" s="140"/>
      <c r="C1815" s="139"/>
      <c r="D1815" s="139"/>
      <c r="E1815"/>
      <c r="F1815"/>
      <c r="G1815"/>
      <c r="H1815"/>
      <c r="I1815"/>
      <c r="J1815"/>
      <c r="K1815"/>
      <c r="L1815"/>
      <c r="M1815"/>
      <c r="N1815"/>
      <c r="O1815"/>
      <c r="P1815"/>
      <c r="Q1815"/>
      <c r="R1815"/>
      <c r="S1815"/>
      <c r="T1815"/>
      <c r="U1815"/>
      <c r="V1815"/>
      <c r="W1815"/>
      <c r="X1815"/>
      <c r="Y1815"/>
      <c r="Z1815"/>
      <c r="AA1815" s="144"/>
      <c r="AB1815"/>
      <c r="AC1815"/>
      <c r="AD1815"/>
      <c r="AE1815"/>
      <c r="AF1815" s="143"/>
      <c r="AG1815"/>
      <c r="AH1815"/>
    </row>
    <row r="1816" spans="1:34" s="28" customFormat="1" ht="15">
      <c r="A1816"/>
      <c r="B1816" s="140"/>
      <c r="C1816" s="139"/>
      <c r="D1816" s="139"/>
      <c r="E1816"/>
      <c r="F1816"/>
      <c r="G1816"/>
      <c r="H1816"/>
      <c r="I1816"/>
      <c r="J1816"/>
      <c r="K1816"/>
      <c r="L1816"/>
      <c r="M1816"/>
      <c r="N1816"/>
      <c r="O1816"/>
      <c r="P1816"/>
      <c r="Q1816"/>
      <c r="R1816"/>
      <c r="S1816"/>
      <c r="T1816"/>
      <c r="U1816"/>
      <c r="V1816"/>
      <c r="W1816"/>
      <c r="X1816"/>
      <c r="Y1816"/>
      <c r="Z1816"/>
      <c r="AA1816" s="144"/>
      <c r="AB1816"/>
      <c r="AC1816"/>
      <c r="AD1816"/>
      <c r="AE1816"/>
      <c r="AF1816" s="143"/>
      <c r="AG1816"/>
      <c r="AH1816"/>
    </row>
    <row r="1817" spans="1:34" s="28" customFormat="1" ht="15">
      <c r="A1817"/>
      <c r="B1817" s="140"/>
      <c r="C1817" s="139"/>
      <c r="D1817" s="139"/>
      <c r="E1817"/>
      <c r="F1817"/>
      <c r="G1817"/>
      <c r="H1817"/>
      <c r="I1817"/>
      <c r="J1817"/>
      <c r="K1817"/>
      <c r="L1817"/>
      <c r="M1817"/>
      <c r="N1817"/>
      <c r="O1817"/>
      <c r="P1817"/>
      <c r="Q1817"/>
      <c r="R1817"/>
      <c r="S1817"/>
      <c r="T1817"/>
      <c r="U1817"/>
      <c r="V1817"/>
      <c r="W1817"/>
      <c r="X1817"/>
      <c r="Y1817"/>
      <c r="Z1817"/>
      <c r="AA1817" s="144"/>
      <c r="AB1817"/>
      <c r="AC1817"/>
      <c r="AD1817"/>
      <c r="AE1817"/>
      <c r="AF1817" s="143"/>
      <c r="AG1817"/>
      <c r="AH1817"/>
    </row>
    <row r="1818" spans="1:34" s="28" customFormat="1" ht="15">
      <c r="A1818"/>
      <c r="B1818" s="140"/>
      <c r="C1818" s="139"/>
      <c r="D1818" s="139"/>
      <c r="E1818"/>
      <c r="F1818"/>
      <c r="G1818"/>
      <c r="H1818"/>
      <c r="I1818"/>
      <c r="J1818"/>
      <c r="K1818"/>
      <c r="L1818"/>
      <c r="M1818"/>
      <c r="N1818"/>
      <c r="O1818"/>
      <c r="P1818"/>
      <c r="Q1818"/>
      <c r="R1818"/>
      <c r="S1818"/>
      <c r="T1818"/>
      <c r="U1818"/>
      <c r="V1818"/>
      <c r="W1818"/>
      <c r="X1818"/>
      <c r="Y1818"/>
      <c r="Z1818"/>
      <c r="AA1818" s="144"/>
      <c r="AB1818"/>
      <c r="AC1818"/>
      <c r="AD1818"/>
      <c r="AE1818"/>
      <c r="AF1818" s="143"/>
      <c r="AG1818"/>
      <c r="AH1818"/>
    </row>
    <row r="1819" spans="1:34" s="28" customFormat="1" ht="15">
      <c r="A1819"/>
      <c r="B1819" s="140"/>
      <c r="C1819" s="139"/>
      <c r="D1819" s="139"/>
      <c r="E1819"/>
      <c r="F1819"/>
      <c r="G1819"/>
      <c r="H1819"/>
      <c r="I1819"/>
      <c r="J1819"/>
      <c r="K1819"/>
      <c r="L1819"/>
      <c r="M1819"/>
      <c r="N1819"/>
      <c r="O1819"/>
      <c r="P1819"/>
      <c r="Q1819"/>
      <c r="R1819"/>
      <c r="S1819"/>
      <c r="T1819"/>
      <c r="U1819"/>
      <c r="V1819"/>
      <c r="W1819"/>
      <c r="X1819"/>
      <c r="Y1819"/>
      <c r="Z1819"/>
      <c r="AA1819" s="144"/>
      <c r="AB1819"/>
      <c r="AC1819"/>
      <c r="AD1819"/>
      <c r="AE1819"/>
      <c r="AF1819" s="143"/>
      <c r="AG1819"/>
      <c r="AH1819"/>
    </row>
    <row r="1820" spans="1:34" s="28" customFormat="1" ht="15">
      <c r="A1820"/>
      <c r="B1820" s="140"/>
      <c r="C1820" s="139"/>
      <c r="D1820" s="139"/>
      <c r="E1820"/>
      <c r="F1820"/>
      <c r="G1820"/>
      <c r="H1820"/>
      <c r="I1820"/>
      <c r="J1820"/>
      <c r="K1820"/>
      <c r="L1820"/>
      <c r="M1820"/>
      <c r="N1820"/>
      <c r="O1820"/>
      <c r="P1820"/>
      <c r="Q1820"/>
      <c r="R1820"/>
      <c r="S1820"/>
      <c r="T1820"/>
      <c r="U1820"/>
      <c r="V1820"/>
      <c r="W1820"/>
      <c r="X1820"/>
      <c r="Y1820"/>
      <c r="Z1820"/>
      <c r="AA1820" s="144"/>
      <c r="AB1820"/>
      <c r="AC1820"/>
      <c r="AD1820"/>
      <c r="AE1820"/>
      <c r="AF1820" s="143"/>
      <c r="AG1820"/>
      <c r="AH1820"/>
    </row>
    <row r="1821" spans="1:34" s="28" customFormat="1" ht="15">
      <c r="A1821"/>
      <c r="B1821" s="140"/>
      <c r="C1821" s="139"/>
      <c r="D1821" s="139"/>
      <c r="E1821"/>
      <c r="F1821"/>
      <c r="G1821"/>
      <c r="H1821"/>
      <c r="I1821"/>
      <c r="J1821"/>
      <c r="K1821"/>
      <c r="L1821"/>
      <c r="M1821"/>
      <c r="N1821"/>
      <c r="O1821"/>
      <c r="P1821"/>
      <c r="Q1821"/>
      <c r="R1821"/>
      <c r="S1821"/>
      <c r="T1821"/>
      <c r="U1821"/>
      <c r="V1821"/>
      <c r="W1821"/>
      <c r="X1821"/>
      <c r="Y1821"/>
      <c r="Z1821"/>
      <c r="AA1821" s="144"/>
      <c r="AB1821"/>
      <c r="AC1821"/>
      <c r="AD1821"/>
      <c r="AE1821"/>
      <c r="AF1821" s="143"/>
      <c r="AG1821"/>
      <c r="AH1821"/>
    </row>
    <row r="1822" spans="1:34" s="28" customFormat="1" ht="15">
      <c r="A1822"/>
      <c r="B1822" s="140"/>
      <c r="C1822" s="139"/>
      <c r="D1822" s="139"/>
      <c r="E1822"/>
      <c r="F1822"/>
      <c r="G1822"/>
      <c r="H1822"/>
      <c r="I1822"/>
      <c r="J1822"/>
      <c r="K1822"/>
      <c r="L1822"/>
      <c r="M1822"/>
      <c r="N1822"/>
      <c r="O1822"/>
      <c r="P1822"/>
      <c r="Q1822"/>
      <c r="R1822"/>
      <c r="S1822"/>
      <c r="T1822"/>
      <c r="U1822"/>
      <c r="V1822"/>
      <c r="W1822"/>
      <c r="X1822"/>
      <c r="Y1822"/>
      <c r="Z1822"/>
      <c r="AA1822" s="144"/>
      <c r="AB1822"/>
      <c r="AC1822"/>
      <c r="AD1822"/>
      <c r="AE1822"/>
      <c r="AF1822" s="143"/>
      <c r="AG1822"/>
      <c r="AH1822"/>
    </row>
    <row r="1823" spans="1:34" s="28" customFormat="1" ht="15">
      <c r="A1823"/>
      <c r="B1823" s="140"/>
      <c r="C1823" s="139"/>
      <c r="D1823" s="139"/>
      <c r="E1823"/>
      <c r="F1823"/>
      <c r="G1823"/>
      <c r="H1823"/>
      <c r="I1823"/>
      <c r="J1823"/>
      <c r="K1823"/>
      <c r="L1823"/>
      <c r="M1823"/>
      <c r="N1823"/>
      <c r="O1823"/>
      <c r="P1823"/>
      <c r="Q1823"/>
      <c r="R1823"/>
      <c r="S1823"/>
      <c r="T1823"/>
      <c r="U1823"/>
      <c r="V1823"/>
      <c r="W1823"/>
      <c r="X1823"/>
      <c r="Y1823"/>
      <c r="Z1823"/>
      <c r="AA1823" s="144"/>
      <c r="AB1823"/>
      <c r="AC1823"/>
      <c r="AD1823"/>
      <c r="AE1823"/>
      <c r="AF1823" s="143"/>
      <c r="AG1823"/>
      <c r="AH1823"/>
    </row>
    <row r="1824" spans="1:34" s="28" customFormat="1" ht="15">
      <c r="A1824"/>
      <c r="B1824" s="140"/>
      <c r="C1824" s="139"/>
      <c r="D1824" s="139"/>
      <c r="E1824"/>
      <c r="F1824"/>
      <c r="G1824"/>
      <c r="H1824"/>
      <c r="I1824"/>
      <c r="J1824"/>
      <c r="K1824"/>
      <c r="L1824"/>
      <c r="M1824"/>
      <c r="N1824"/>
      <c r="O1824"/>
      <c r="P1824"/>
      <c r="Q1824"/>
      <c r="R1824"/>
      <c r="S1824"/>
      <c r="T1824"/>
      <c r="U1824"/>
      <c r="V1824"/>
      <c r="W1824"/>
      <c r="X1824"/>
      <c r="Y1824"/>
      <c r="Z1824"/>
      <c r="AA1824" s="144"/>
      <c r="AB1824"/>
      <c r="AC1824"/>
      <c r="AD1824"/>
      <c r="AE1824"/>
      <c r="AF1824" s="143"/>
      <c r="AG1824"/>
      <c r="AH1824"/>
    </row>
    <row r="1825" spans="1:34" s="28" customFormat="1" ht="15">
      <c r="A1825"/>
      <c r="B1825" s="140"/>
      <c r="C1825" s="139"/>
      <c r="D1825" s="139"/>
      <c r="E1825"/>
      <c r="F1825"/>
      <c r="G1825"/>
      <c r="H1825"/>
      <c r="I1825"/>
      <c r="J1825"/>
      <c r="K1825"/>
      <c r="L1825"/>
      <c r="M1825"/>
      <c r="N1825"/>
      <c r="O1825"/>
      <c r="P1825"/>
      <c r="Q1825"/>
      <c r="R1825"/>
      <c r="S1825"/>
      <c r="T1825"/>
      <c r="U1825"/>
      <c r="V1825"/>
      <c r="W1825"/>
      <c r="X1825"/>
      <c r="Y1825"/>
      <c r="Z1825"/>
      <c r="AA1825" s="144"/>
      <c r="AB1825"/>
      <c r="AC1825"/>
      <c r="AD1825"/>
      <c r="AE1825"/>
      <c r="AF1825" s="143"/>
      <c r="AG1825"/>
      <c r="AH1825"/>
    </row>
    <row r="1826" spans="1:34" s="28" customFormat="1" ht="15">
      <c r="A1826"/>
      <c r="B1826" s="140"/>
      <c r="C1826" s="139"/>
      <c r="D1826" s="139"/>
      <c r="E1826"/>
      <c r="F1826"/>
      <c r="G1826"/>
      <c r="H1826"/>
      <c r="I1826"/>
      <c r="J1826"/>
      <c r="K1826"/>
      <c r="L1826"/>
      <c r="M1826"/>
      <c r="N1826"/>
      <c r="O1826"/>
      <c r="P1826"/>
      <c r="Q1826"/>
      <c r="R1826"/>
      <c r="S1826"/>
      <c r="T1826"/>
      <c r="U1826"/>
      <c r="V1826"/>
      <c r="W1826"/>
      <c r="X1826"/>
      <c r="Y1826"/>
      <c r="Z1826"/>
      <c r="AA1826" s="144"/>
      <c r="AB1826"/>
      <c r="AC1826"/>
      <c r="AD1826"/>
      <c r="AE1826"/>
      <c r="AF1826" s="143"/>
      <c r="AG1826"/>
      <c r="AH1826"/>
    </row>
    <row r="1827" spans="1:34" s="28" customFormat="1" ht="15">
      <c r="A1827"/>
      <c r="B1827" s="140"/>
      <c r="C1827" s="139"/>
      <c r="D1827" s="139"/>
      <c r="E1827"/>
      <c r="F1827"/>
      <c r="G1827"/>
      <c r="H1827"/>
      <c r="I1827"/>
      <c r="J1827"/>
      <c r="K1827"/>
      <c r="L1827"/>
      <c r="M1827"/>
      <c r="N1827"/>
      <c r="O1827"/>
      <c r="P1827"/>
      <c r="Q1827"/>
      <c r="R1827"/>
      <c r="S1827"/>
      <c r="T1827"/>
      <c r="U1827"/>
      <c r="V1827"/>
      <c r="W1827"/>
      <c r="X1827"/>
      <c r="Y1827"/>
      <c r="Z1827"/>
      <c r="AA1827" s="144"/>
      <c r="AB1827"/>
      <c r="AC1827"/>
      <c r="AD1827"/>
      <c r="AE1827"/>
      <c r="AF1827" s="143"/>
      <c r="AG1827"/>
      <c r="AH1827"/>
    </row>
    <row r="1828" spans="1:34" s="28" customFormat="1" ht="15">
      <c r="A1828"/>
      <c r="B1828" s="140"/>
      <c r="C1828" s="139"/>
      <c r="D1828" s="139"/>
      <c r="E1828"/>
      <c r="F1828"/>
      <c r="G1828"/>
      <c r="H1828"/>
      <c r="I1828"/>
      <c r="J1828"/>
      <c r="K1828"/>
      <c r="L1828"/>
      <c r="M1828"/>
      <c r="N1828"/>
      <c r="O1828"/>
      <c r="P1828"/>
      <c r="Q1828"/>
      <c r="R1828"/>
      <c r="S1828"/>
      <c r="T1828"/>
      <c r="U1828"/>
      <c r="V1828"/>
      <c r="W1828"/>
      <c r="X1828"/>
      <c r="Y1828"/>
      <c r="Z1828"/>
      <c r="AA1828" s="144"/>
      <c r="AB1828"/>
      <c r="AC1828"/>
      <c r="AD1828"/>
      <c r="AE1828"/>
      <c r="AF1828" s="143"/>
      <c r="AG1828"/>
      <c r="AH1828"/>
    </row>
    <row r="1829" spans="1:34" s="28" customFormat="1" ht="15">
      <c r="A1829"/>
      <c r="B1829" s="140"/>
      <c r="C1829" s="139"/>
      <c r="D1829" s="139"/>
      <c r="E1829"/>
      <c r="F1829"/>
      <c r="G1829"/>
      <c r="H1829"/>
      <c r="I1829"/>
      <c r="J1829"/>
      <c r="K1829"/>
      <c r="L1829"/>
      <c r="M1829"/>
      <c r="N1829"/>
      <c r="O1829"/>
      <c r="P1829"/>
      <c r="Q1829"/>
      <c r="R1829"/>
      <c r="S1829"/>
      <c r="T1829"/>
      <c r="U1829"/>
      <c r="V1829"/>
      <c r="W1829"/>
      <c r="X1829"/>
      <c r="Y1829"/>
      <c r="Z1829"/>
      <c r="AA1829" s="144"/>
      <c r="AB1829"/>
      <c r="AC1829"/>
      <c r="AD1829"/>
      <c r="AE1829"/>
      <c r="AF1829" s="143"/>
      <c r="AG1829"/>
      <c r="AH1829"/>
    </row>
    <row r="1830" spans="1:34" s="28" customFormat="1" ht="15">
      <c r="A1830"/>
      <c r="B1830" s="140"/>
      <c r="C1830" s="139"/>
      <c r="D1830" s="139"/>
      <c r="E1830"/>
      <c r="F1830"/>
      <c r="G1830"/>
      <c r="H1830"/>
      <c r="I1830"/>
      <c r="J1830"/>
      <c r="K1830"/>
      <c r="L1830"/>
      <c r="M1830"/>
      <c r="N1830"/>
      <c r="O1830"/>
      <c r="P1830"/>
      <c r="Q1830"/>
      <c r="R1830"/>
      <c r="S1830"/>
      <c r="T1830"/>
      <c r="U1830"/>
      <c r="V1830"/>
      <c r="W1830"/>
      <c r="X1830"/>
      <c r="Y1830"/>
      <c r="Z1830"/>
      <c r="AA1830" s="144"/>
      <c r="AB1830"/>
      <c r="AC1830"/>
      <c r="AD1830"/>
      <c r="AE1830"/>
      <c r="AF1830" s="143"/>
      <c r="AG1830"/>
      <c r="AH1830"/>
    </row>
    <row r="1831" spans="1:34" s="28" customFormat="1" ht="15">
      <c r="A1831"/>
      <c r="B1831" s="140"/>
      <c r="C1831" s="139"/>
      <c r="D1831" s="139"/>
      <c r="E1831"/>
      <c r="F1831"/>
      <c r="G1831"/>
      <c r="H1831"/>
      <c r="I1831"/>
      <c r="J1831"/>
      <c r="K1831"/>
      <c r="L1831"/>
      <c r="M1831"/>
      <c r="N1831"/>
      <c r="O1831"/>
      <c r="P1831"/>
      <c r="Q1831"/>
      <c r="R1831"/>
      <c r="S1831"/>
      <c r="T1831"/>
      <c r="U1831"/>
      <c r="V1831"/>
      <c r="W1831"/>
      <c r="X1831"/>
      <c r="Y1831"/>
      <c r="Z1831"/>
      <c r="AA1831" s="144"/>
      <c r="AB1831"/>
      <c r="AC1831"/>
      <c r="AD1831"/>
      <c r="AE1831"/>
      <c r="AF1831" s="143"/>
      <c r="AG1831"/>
      <c r="AH1831"/>
    </row>
    <row r="1832" spans="1:34" s="28" customFormat="1" ht="15">
      <c r="A1832"/>
      <c r="B1832" s="140"/>
      <c r="C1832" s="139"/>
      <c r="D1832" s="139"/>
      <c r="E1832"/>
      <c r="F1832"/>
      <c r="G1832"/>
      <c r="H1832"/>
      <c r="I1832"/>
      <c r="J1832"/>
      <c r="K1832"/>
      <c r="L1832"/>
      <c r="M1832"/>
      <c r="N1832"/>
      <c r="O1832"/>
      <c r="P1832"/>
      <c r="Q1832"/>
      <c r="R1832"/>
      <c r="S1832"/>
      <c r="T1832"/>
      <c r="U1832"/>
      <c r="V1832"/>
      <c r="W1832"/>
      <c r="X1832"/>
      <c r="Y1832"/>
      <c r="Z1832"/>
      <c r="AA1832" s="144"/>
      <c r="AB1832"/>
      <c r="AC1832"/>
      <c r="AD1832"/>
      <c r="AE1832"/>
      <c r="AF1832" s="143"/>
      <c r="AG1832"/>
      <c r="AH1832"/>
    </row>
    <row r="1833" spans="1:34" s="28" customFormat="1" ht="15">
      <c r="A1833"/>
      <c r="B1833" s="140"/>
      <c r="C1833" s="139"/>
      <c r="D1833" s="139"/>
      <c r="E1833"/>
      <c r="F1833"/>
      <c r="G1833"/>
      <c r="H1833"/>
      <c r="I1833"/>
      <c r="J1833"/>
      <c r="K1833"/>
      <c r="L1833"/>
      <c r="M1833"/>
      <c r="N1833"/>
      <c r="O1833"/>
      <c r="P1833"/>
      <c r="Q1833"/>
      <c r="R1833"/>
      <c r="S1833"/>
      <c r="T1833"/>
      <c r="U1833"/>
      <c r="V1833"/>
      <c r="W1833"/>
      <c r="X1833"/>
      <c r="Y1833"/>
      <c r="Z1833"/>
      <c r="AA1833" s="144"/>
      <c r="AB1833"/>
      <c r="AC1833"/>
      <c r="AD1833"/>
      <c r="AE1833"/>
      <c r="AF1833" s="143"/>
      <c r="AG1833"/>
      <c r="AH1833"/>
    </row>
    <row r="1834" spans="1:34" s="28" customFormat="1" ht="15">
      <c r="A1834"/>
      <c r="B1834" s="140"/>
      <c r="C1834" s="139"/>
      <c r="D1834" s="139"/>
      <c r="E1834"/>
      <c r="F1834"/>
      <c r="G1834"/>
      <c r="H1834"/>
      <c r="I1834"/>
      <c r="J1834"/>
      <c r="K1834"/>
      <c r="L1834"/>
      <c r="M1834"/>
      <c r="N1834"/>
      <c r="O1834"/>
      <c r="P1834"/>
      <c r="Q1834"/>
      <c r="R1834"/>
      <c r="S1834"/>
      <c r="T1834"/>
      <c r="U1834"/>
      <c r="V1834"/>
      <c r="W1834"/>
      <c r="X1834"/>
      <c r="Y1834"/>
      <c r="Z1834"/>
      <c r="AA1834" s="144"/>
      <c r="AB1834"/>
      <c r="AC1834"/>
      <c r="AD1834"/>
      <c r="AE1834"/>
      <c r="AF1834" s="143"/>
      <c r="AG1834"/>
      <c r="AH1834"/>
    </row>
    <row r="1835" spans="1:34" s="28" customFormat="1" ht="15">
      <c r="A1835"/>
      <c r="B1835" s="140"/>
      <c r="C1835" s="139"/>
      <c r="D1835" s="139"/>
      <c r="E1835"/>
      <c r="F1835"/>
      <c r="G1835"/>
      <c r="H1835"/>
      <c r="I1835"/>
      <c r="J1835"/>
      <c r="K1835"/>
      <c r="L1835"/>
      <c r="M1835"/>
      <c r="N1835"/>
      <c r="O1835"/>
      <c r="P1835"/>
      <c r="Q1835"/>
      <c r="R1835"/>
      <c r="S1835"/>
      <c r="T1835"/>
      <c r="U1835"/>
      <c r="V1835"/>
      <c r="W1835"/>
      <c r="X1835"/>
      <c r="Y1835"/>
      <c r="Z1835"/>
      <c r="AA1835" s="144"/>
      <c r="AB1835"/>
      <c r="AC1835"/>
      <c r="AD1835"/>
      <c r="AE1835"/>
      <c r="AF1835" s="143"/>
      <c r="AG1835"/>
      <c r="AH1835"/>
    </row>
    <row r="1836" spans="1:34" s="28" customFormat="1" ht="15">
      <c r="A1836"/>
      <c r="B1836" s="140"/>
      <c r="C1836" s="139"/>
      <c r="D1836" s="139"/>
      <c r="E1836"/>
      <c r="F1836"/>
      <c r="G1836"/>
      <c r="H1836"/>
      <c r="I1836"/>
      <c r="J1836"/>
      <c r="K1836"/>
      <c r="L1836"/>
      <c r="M1836"/>
      <c r="N1836"/>
      <c r="O1836"/>
      <c r="P1836"/>
      <c r="Q1836"/>
      <c r="R1836"/>
      <c r="S1836"/>
      <c r="T1836"/>
      <c r="U1836"/>
      <c r="V1836"/>
      <c r="W1836"/>
      <c r="X1836"/>
      <c r="Y1836"/>
      <c r="Z1836"/>
      <c r="AA1836" s="144"/>
      <c r="AB1836"/>
      <c r="AC1836"/>
      <c r="AD1836"/>
      <c r="AE1836"/>
      <c r="AF1836" s="143"/>
      <c r="AG1836"/>
      <c r="AH1836"/>
    </row>
    <row r="1837" spans="1:34" s="28" customFormat="1" ht="15">
      <c r="A1837"/>
      <c r="B1837" s="140"/>
      <c r="C1837" s="139"/>
      <c r="D1837" s="139"/>
      <c r="E1837"/>
      <c r="F1837"/>
      <c r="G1837"/>
      <c r="H1837"/>
      <c r="I1837"/>
      <c r="J1837"/>
      <c r="K1837"/>
      <c r="L1837"/>
      <c r="M1837"/>
      <c r="N1837"/>
      <c r="O1837"/>
      <c r="P1837"/>
      <c r="Q1837"/>
      <c r="R1837"/>
      <c r="S1837"/>
      <c r="T1837"/>
      <c r="U1837"/>
      <c r="V1837"/>
      <c r="W1837"/>
      <c r="X1837"/>
      <c r="Y1837"/>
      <c r="Z1837"/>
      <c r="AA1837" s="144"/>
      <c r="AB1837"/>
      <c r="AC1837"/>
      <c r="AD1837"/>
      <c r="AE1837"/>
      <c r="AF1837" s="143"/>
      <c r="AG1837"/>
      <c r="AH1837"/>
    </row>
    <row r="1838" spans="1:34" s="28" customFormat="1" ht="15">
      <c r="A1838"/>
      <c r="B1838" s="140"/>
      <c r="C1838" s="139"/>
      <c r="D1838" s="139"/>
      <c r="E1838"/>
      <c r="F1838"/>
      <c r="G1838"/>
      <c r="H1838"/>
      <c r="I1838"/>
      <c r="J1838"/>
      <c r="K1838"/>
      <c r="L1838"/>
      <c r="M1838"/>
      <c r="N1838"/>
      <c r="O1838"/>
      <c r="P1838"/>
      <c r="Q1838"/>
      <c r="R1838"/>
      <c r="S1838"/>
      <c r="T1838"/>
      <c r="U1838"/>
      <c r="V1838"/>
      <c r="W1838"/>
      <c r="X1838"/>
      <c r="Y1838"/>
      <c r="Z1838"/>
      <c r="AA1838" s="144"/>
      <c r="AB1838"/>
      <c r="AC1838"/>
      <c r="AD1838"/>
      <c r="AE1838"/>
      <c r="AF1838" s="143"/>
      <c r="AG1838"/>
      <c r="AH1838"/>
    </row>
    <row r="1839" spans="1:34" s="28" customFormat="1" ht="15">
      <c r="A1839"/>
      <c r="B1839" s="140"/>
      <c r="C1839" s="139"/>
      <c r="D1839" s="139"/>
      <c r="E1839"/>
      <c r="F1839"/>
      <c r="G1839"/>
      <c r="H1839"/>
      <c r="I1839"/>
      <c r="J1839"/>
      <c r="K1839"/>
      <c r="L1839"/>
      <c r="M1839"/>
      <c r="N1839"/>
      <c r="O1839"/>
      <c r="P1839"/>
      <c r="Q1839"/>
      <c r="R1839"/>
      <c r="S1839"/>
      <c r="T1839"/>
      <c r="U1839"/>
      <c r="V1839"/>
      <c r="W1839"/>
      <c r="X1839"/>
      <c r="Y1839"/>
      <c r="Z1839"/>
      <c r="AA1839" s="144"/>
      <c r="AB1839"/>
      <c r="AC1839"/>
      <c r="AD1839"/>
      <c r="AE1839"/>
      <c r="AF1839" s="143"/>
      <c r="AG1839"/>
      <c r="AH1839"/>
    </row>
    <row r="1840" spans="1:34" s="28" customFormat="1" ht="15">
      <c r="A1840"/>
      <c r="B1840" s="140"/>
      <c r="C1840" s="139"/>
      <c r="D1840" s="139"/>
      <c r="E1840"/>
      <c r="F1840"/>
      <c r="G1840"/>
      <c r="H1840"/>
      <c r="I1840"/>
      <c r="J1840"/>
      <c r="K1840"/>
      <c r="L1840"/>
      <c r="M1840"/>
      <c r="N1840"/>
      <c r="O1840"/>
      <c r="P1840"/>
      <c r="Q1840"/>
      <c r="R1840"/>
      <c r="S1840"/>
      <c r="T1840"/>
      <c r="U1840"/>
      <c r="V1840"/>
      <c r="W1840"/>
      <c r="X1840"/>
      <c r="Y1840"/>
      <c r="Z1840"/>
      <c r="AA1840" s="144"/>
      <c r="AB1840"/>
      <c r="AC1840"/>
      <c r="AD1840"/>
      <c r="AE1840"/>
      <c r="AF1840" s="143"/>
      <c r="AG1840"/>
      <c r="AH1840"/>
    </row>
    <row r="1841" spans="1:34" s="28" customFormat="1" ht="15">
      <c r="A1841"/>
      <c r="B1841" s="140"/>
      <c r="C1841" s="139"/>
      <c r="D1841" s="139"/>
      <c r="E1841"/>
      <c r="F1841"/>
      <c r="G1841"/>
      <c r="H1841"/>
      <c r="I1841"/>
      <c r="J1841"/>
      <c r="K1841"/>
      <c r="L1841"/>
      <c r="M1841"/>
      <c r="N1841"/>
      <c r="O1841"/>
      <c r="P1841"/>
      <c r="Q1841"/>
      <c r="R1841"/>
      <c r="S1841"/>
      <c r="T1841"/>
      <c r="U1841"/>
      <c r="V1841"/>
      <c r="W1841"/>
      <c r="X1841"/>
      <c r="Y1841"/>
      <c r="Z1841"/>
      <c r="AA1841" s="144"/>
      <c r="AB1841"/>
      <c r="AC1841"/>
      <c r="AD1841"/>
      <c r="AE1841"/>
      <c r="AF1841" s="143"/>
      <c r="AG1841"/>
      <c r="AH1841"/>
    </row>
    <row r="1842" spans="1:34" s="28" customFormat="1" ht="15">
      <c r="A1842"/>
      <c r="B1842" s="140"/>
      <c r="C1842" s="139"/>
      <c r="D1842" s="139"/>
      <c r="E1842"/>
      <c r="F1842"/>
      <c r="G1842"/>
      <c r="H1842"/>
      <c r="I1842"/>
      <c r="J1842"/>
      <c r="K1842"/>
      <c r="L1842"/>
      <c r="M1842"/>
      <c r="N1842"/>
      <c r="O1842"/>
      <c r="P1842"/>
      <c r="Q1842"/>
      <c r="R1842"/>
      <c r="S1842"/>
      <c r="T1842"/>
      <c r="U1842"/>
      <c r="V1842"/>
      <c r="W1842"/>
      <c r="X1842"/>
      <c r="Y1842"/>
      <c r="Z1842"/>
      <c r="AA1842" s="144"/>
      <c r="AB1842"/>
      <c r="AC1842"/>
      <c r="AD1842"/>
      <c r="AE1842"/>
      <c r="AF1842" s="143"/>
      <c r="AG1842"/>
      <c r="AH1842"/>
    </row>
    <row r="1843" spans="1:34" s="28" customFormat="1" ht="15">
      <c r="A1843"/>
      <c r="B1843" s="140"/>
      <c r="C1843" s="139"/>
      <c r="D1843" s="139"/>
      <c r="E1843"/>
      <c r="F1843"/>
      <c r="G1843"/>
      <c r="H1843"/>
      <c r="I1843"/>
      <c r="J1843"/>
      <c r="K1843"/>
      <c r="L1843"/>
      <c r="M1843"/>
      <c r="N1843"/>
      <c r="O1843"/>
      <c r="P1843"/>
      <c r="Q1843"/>
      <c r="R1843"/>
      <c r="S1843"/>
      <c r="T1843"/>
      <c r="U1843"/>
      <c r="V1843"/>
      <c r="W1843"/>
      <c r="X1843"/>
      <c r="Y1843"/>
      <c r="Z1843"/>
      <c r="AA1843" s="144"/>
      <c r="AB1843"/>
      <c r="AC1843"/>
      <c r="AD1843"/>
      <c r="AE1843"/>
      <c r="AF1843" s="143"/>
      <c r="AG1843"/>
      <c r="AH1843"/>
    </row>
    <row r="1844" spans="1:34" s="28" customFormat="1" ht="15">
      <c r="A1844"/>
      <c r="B1844" s="140"/>
      <c r="C1844" s="139"/>
      <c r="D1844" s="139"/>
      <c r="E1844"/>
      <c r="F1844"/>
      <c r="G1844"/>
      <c r="H1844"/>
      <c r="I1844"/>
      <c r="J1844"/>
      <c r="K1844"/>
      <c r="L1844"/>
      <c r="M1844"/>
      <c r="N1844"/>
      <c r="O1844"/>
      <c r="P1844"/>
      <c r="Q1844"/>
      <c r="R1844"/>
      <c r="S1844"/>
      <c r="T1844"/>
      <c r="U1844"/>
      <c r="V1844"/>
      <c r="W1844"/>
      <c r="X1844"/>
      <c r="Y1844"/>
      <c r="Z1844"/>
      <c r="AA1844" s="144"/>
      <c r="AB1844"/>
      <c r="AC1844"/>
      <c r="AD1844"/>
      <c r="AE1844"/>
      <c r="AF1844" s="143"/>
      <c r="AG1844"/>
      <c r="AH1844"/>
    </row>
    <row r="1845" spans="1:34" s="28" customFormat="1" ht="15">
      <c r="A1845"/>
      <c r="B1845" s="140"/>
      <c r="C1845" s="139"/>
      <c r="D1845" s="139"/>
      <c r="E1845"/>
      <c r="F1845"/>
      <c r="G1845"/>
      <c r="H1845"/>
      <c r="I1845"/>
      <c r="J1845"/>
      <c r="K1845"/>
      <c r="L1845"/>
      <c r="M1845"/>
      <c r="N1845"/>
      <c r="O1845"/>
      <c r="P1845"/>
      <c r="Q1845"/>
      <c r="R1845"/>
      <c r="S1845"/>
      <c r="T1845"/>
      <c r="U1845"/>
      <c r="V1845"/>
      <c r="W1845"/>
      <c r="X1845"/>
      <c r="Y1845"/>
      <c r="Z1845"/>
      <c r="AA1845" s="144"/>
      <c r="AB1845"/>
      <c r="AC1845"/>
      <c r="AD1845"/>
      <c r="AE1845"/>
      <c r="AF1845" s="143"/>
      <c r="AG1845"/>
      <c r="AH1845"/>
    </row>
    <row r="1846" spans="1:34" s="28" customFormat="1" ht="15">
      <c r="A1846"/>
      <c r="B1846" s="140"/>
      <c r="C1846" s="139"/>
      <c r="D1846" s="139"/>
      <c r="E1846"/>
      <c r="F1846"/>
      <c r="G1846"/>
      <c r="H1846"/>
      <c r="I1846"/>
      <c r="J1846"/>
      <c r="K1846"/>
      <c r="L1846"/>
      <c r="M1846"/>
      <c r="N1846"/>
      <c r="O1846"/>
      <c r="P1846"/>
      <c r="Q1846"/>
      <c r="R1846"/>
      <c r="S1846"/>
      <c r="T1846"/>
      <c r="U1846"/>
      <c r="V1846"/>
      <c r="W1846"/>
      <c r="X1846"/>
      <c r="Y1846"/>
      <c r="Z1846"/>
      <c r="AA1846" s="144"/>
      <c r="AB1846"/>
      <c r="AC1846"/>
      <c r="AD1846"/>
      <c r="AE1846"/>
      <c r="AF1846" s="143"/>
      <c r="AG1846"/>
      <c r="AH1846"/>
    </row>
    <row r="1847" spans="1:34" s="28" customFormat="1" ht="15">
      <c r="A1847"/>
      <c r="B1847" s="140"/>
      <c r="C1847" s="139"/>
      <c r="D1847" s="139"/>
      <c r="E1847"/>
      <c r="F1847"/>
      <c r="G1847"/>
      <c r="H1847"/>
      <c r="I1847"/>
      <c r="J1847"/>
      <c r="K1847"/>
      <c r="L1847"/>
      <c r="M1847"/>
      <c r="N1847"/>
      <c r="O1847"/>
      <c r="P1847"/>
      <c r="Q1847"/>
      <c r="R1847"/>
      <c r="S1847"/>
      <c r="T1847"/>
      <c r="U1847"/>
      <c r="V1847"/>
      <c r="W1847"/>
      <c r="X1847"/>
      <c r="Y1847"/>
      <c r="Z1847"/>
      <c r="AA1847" s="144"/>
      <c r="AB1847"/>
      <c r="AC1847"/>
      <c r="AD1847"/>
      <c r="AE1847"/>
      <c r="AF1847" s="143"/>
      <c r="AG1847"/>
      <c r="AH1847"/>
    </row>
    <row r="1848" spans="1:34" s="28" customFormat="1" ht="15">
      <c r="A1848"/>
      <c r="B1848" s="140"/>
      <c r="C1848" s="139"/>
      <c r="D1848" s="139"/>
      <c r="E1848"/>
      <c r="F1848"/>
      <c r="G1848"/>
      <c r="H1848"/>
      <c r="I1848"/>
      <c r="J1848"/>
      <c r="K1848"/>
      <c r="L1848"/>
      <c r="M1848"/>
      <c r="N1848"/>
      <c r="O1848"/>
      <c r="P1848"/>
      <c r="Q1848"/>
      <c r="R1848"/>
      <c r="S1848"/>
      <c r="T1848"/>
      <c r="U1848"/>
      <c r="V1848"/>
      <c r="W1848"/>
      <c r="X1848"/>
      <c r="Y1848"/>
      <c r="Z1848"/>
      <c r="AA1848" s="144"/>
      <c r="AB1848"/>
      <c r="AC1848"/>
      <c r="AD1848"/>
      <c r="AE1848"/>
      <c r="AF1848" s="143"/>
      <c r="AG1848"/>
      <c r="AH1848"/>
    </row>
    <row r="1849" spans="1:34" s="28" customFormat="1" ht="15">
      <c r="A1849"/>
      <c r="B1849" s="140"/>
      <c r="C1849" s="139"/>
      <c r="D1849" s="139"/>
      <c r="E1849"/>
      <c r="F1849"/>
      <c r="G1849"/>
      <c r="H1849"/>
      <c r="I1849"/>
      <c r="J1849"/>
      <c r="K1849"/>
      <c r="L1849"/>
      <c r="M1849"/>
      <c r="N1849"/>
      <c r="O1849"/>
      <c r="P1849"/>
      <c r="Q1849"/>
      <c r="R1849"/>
      <c r="S1849"/>
      <c r="T1849"/>
      <c r="U1849"/>
      <c r="V1849"/>
      <c r="W1849"/>
      <c r="X1849"/>
      <c r="Y1849"/>
      <c r="Z1849"/>
      <c r="AA1849" s="144"/>
      <c r="AB1849"/>
      <c r="AC1849"/>
      <c r="AD1849"/>
      <c r="AE1849"/>
      <c r="AF1849" s="143"/>
      <c r="AG1849"/>
      <c r="AH1849"/>
    </row>
    <row r="1850" spans="1:34" s="28" customFormat="1" ht="15">
      <c r="A1850"/>
      <c r="B1850" s="140"/>
      <c r="C1850" s="139"/>
      <c r="D1850" s="139"/>
      <c r="E1850"/>
      <c r="F1850"/>
      <c r="G1850"/>
      <c r="H1850"/>
      <c r="I1850"/>
      <c r="J1850"/>
      <c r="K1850"/>
      <c r="L1850"/>
      <c r="M1850"/>
      <c r="N1850"/>
      <c r="O1850"/>
      <c r="P1850"/>
      <c r="Q1850"/>
      <c r="R1850"/>
      <c r="S1850"/>
      <c r="T1850"/>
      <c r="U1850"/>
      <c r="V1850"/>
      <c r="W1850"/>
      <c r="X1850"/>
      <c r="Y1850"/>
      <c r="Z1850"/>
      <c r="AA1850" s="144"/>
      <c r="AB1850"/>
      <c r="AC1850"/>
      <c r="AD1850"/>
      <c r="AE1850"/>
      <c r="AF1850" s="143"/>
      <c r="AG1850"/>
      <c r="AH1850"/>
    </row>
    <row r="1851" spans="1:34" s="28" customFormat="1" ht="15">
      <c r="A1851"/>
      <c r="B1851" s="140"/>
      <c r="C1851" s="139"/>
      <c r="D1851" s="139"/>
      <c r="E1851"/>
      <c r="F1851"/>
      <c r="G1851"/>
      <c r="H1851"/>
      <c r="I1851"/>
      <c r="J1851"/>
      <c r="K1851"/>
      <c r="L1851"/>
      <c r="M1851"/>
      <c r="N1851"/>
      <c r="O1851"/>
      <c r="P1851"/>
      <c r="Q1851"/>
      <c r="R1851"/>
      <c r="S1851"/>
      <c r="T1851"/>
      <c r="U1851"/>
      <c r="V1851"/>
      <c r="W1851"/>
      <c r="X1851"/>
      <c r="Y1851"/>
      <c r="Z1851"/>
      <c r="AA1851" s="144"/>
      <c r="AB1851"/>
      <c r="AC1851"/>
      <c r="AD1851"/>
      <c r="AE1851"/>
      <c r="AF1851" s="143"/>
      <c r="AG1851"/>
      <c r="AH1851"/>
    </row>
    <row r="1852" spans="1:34" s="28" customFormat="1" ht="15">
      <c r="A1852"/>
      <c r="B1852" s="140"/>
      <c r="C1852" s="139"/>
      <c r="D1852" s="139"/>
      <c r="E1852"/>
      <c r="F1852"/>
      <c r="G1852"/>
      <c r="H1852"/>
      <c r="I1852"/>
      <c r="J1852"/>
      <c r="K1852"/>
      <c r="L1852"/>
      <c r="M1852"/>
      <c r="N1852"/>
      <c r="O1852"/>
      <c r="P1852"/>
      <c r="Q1852"/>
      <c r="R1852"/>
      <c r="S1852"/>
      <c r="T1852"/>
      <c r="U1852"/>
      <c r="V1852"/>
      <c r="W1852"/>
      <c r="X1852"/>
      <c r="Y1852"/>
      <c r="Z1852"/>
      <c r="AA1852" s="144"/>
      <c r="AB1852"/>
      <c r="AC1852"/>
      <c r="AD1852"/>
      <c r="AE1852"/>
      <c r="AF1852" s="143"/>
      <c r="AG1852"/>
      <c r="AH1852"/>
    </row>
    <row r="1853" spans="1:34" s="28" customFormat="1" ht="15">
      <c r="A1853"/>
      <c r="B1853" s="140"/>
      <c r="C1853" s="139"/>
      <c r="D1853" s="139"/>
      <c r="E1853"/>
      <c r="F1853"/>
      <c r="G1853"/>
      <c r="H1853"/>
      <c r="I1853"/>
      <c r="J1853"/>
      <c r="K1853"/>
      <c r="L1853"/>
      <c r="M1853"/>
      <c r="N1853"/>
      <c r="O1853"/>
      <c r="P1853"/>
      <c r="Q1853"/>
      <c r="R1853"/>
      <c r="S1853"/>
      <c r="T1853"/>
      <c r="U1853"/>
      <c r="V1853"/>
      <c r="W1853"/>
      <c r="X1853"/>
      <c r="Y1853"/>
      <c r="Z1853"/>
      <c r="AA1853" s="144"/>
      <c r="AB1853"/>
      <c r="AC1853"/>
      <c r="AD1853"/>
      <c r="AE1853"/>
      <c r="AF1853" s="143"/>
      <c r="AG1853"/>
      <c r="AH1853"/>
    </row>
    <row r="1854" spans="1:34" s="28" customFormat="1" ht="15">
      <c r="A1854"/>
      <c r="B1854" s="140"/>
      <c r="C1854" s="139"/>
      <c r="D1854" s="139"/>
      <c r="E1854"/>
      <c r="F1854"/>
      <c r="G1854"/>
      <c r="H1854"/>
      <c r="I1854"/>
      <c r="J1854"/>
      <c r="K1854"/>
      <c r="L1854"/>
      <c r="M1854"/>
      <c r="N1854"/>
      <c r="O1854"/>
      <c r="P1854"/>
      <c r="Q1854"/>
      <c r="R1854"/>
      <c r="S1854"/>
      <c r="T1854"/>
      <c r="U1854"/>
      <c r="V1854"/>
      <c r="W1854"/>
      <c r="X1854"/>
      <c r="Y1854"/>
      <c r="Z1854"/>
      <c r="AA1854" s="144"/>
      <c r="AB1854"/>
      <c r="AC1854"/>
      <c r="AD1854"/>
      <c r="AE1854"/>
      <c r="AF1854" s="143"/>
      <c r="AG1854"/>
      <c r="AH1854"/>
    </row>
    <row r="1855" spans="1:34" s="28" customFormat="1" ht="15">
      <c r="A1855"/>
      <c r="B1855" s="140"/>
      <c r="C1855" s="139"/>
      <c r="D1855" s="139"/>
      <c r="E1855"/>
      <c r="F1855"/>
      <c r="G1855"/>
      <c r="H1855"/>
      <c r="I1855"/>
      <c r="J1855"/>
      <c r="K1855"/>
      <c r="L1855"/>
      <c r="M1855"/>
      <c r="N1855"/>
      <c r="O1855"/>
      <c r="P1855"/>
      <c r="Q1855"/>
      <c r="R1855"/>
      <c r="S1855"/>
      <c r="T1855"/>
      <c r="U1855"/>
      <c r="V1855"/>
      <c r="W1855"/>
      <c r="X1855"/>
      <c r="Y1855"/>
      <c r="Z1855"/>
      <c r="AA1855" s="144"/>
      <c r="AB1855"/>
      <c r="AC1855"/>
      <c r="AD1855"/>
      <c r="AE1855"/>
      <c r="AF1855" s="143"/>
      <c r="AG1855"/>
      <c r="AH1855"/>
    </row>
    <row r="1856" spans="1:34" s="28" customFormat="1" ht="15">
      <c r="A1856"/>
      <c r="B1856" s="140"/>
      <c r="C1856" s="139"/>
      <c r="D1856" s="139"/>
      <c r="E1856"/>
      <c r="F1856"/>
      <c r="G1856"/>
      <c r="H1856"/>
      <c r="I1856"/>
      <c r="J1856"/>
      <c r="K1856"/>
      <c r="L1856"/>
      <c r="M1856"/>
      <c r="N1856"/>
      <c r="O1856"/>
      <c r="P1856"/>
      <c r="Q1856"/>
      <c r="R1856"/>
      <c r="S1856"/>
      <c r="T1856"/>
      <c r="U1856"/>
      <c r="V1856"/>
      <c r="W1856"/>
      <c r="X1856"/>
      <c r="Y1856"/>
      <c r="Z1856"/>
      <c r="AA1856" s="144"/>
      <c r="AB1856"/>
      <c r="AC1856"/>
      <c r="AD1856"/>
      <c r="AE1856"/>
      <c r="AF1856" s="143"/>
      <c r="AG1856"/>
      <c r="AH1856"/>
    </row>
    <row r="1857" spans="1:34" s="28" customFormat="1" ht="15">
      <c r="A1857"/>
      <c r="B1857" s="140"/>
      <c r="C1857" s="139"/>
      <c r="D1857" s="139"/>
      <c r="E1857"/>
      <c r="F1857"/>
      <c r="G1857"/>
      <c r="H1857"/>
      <c r="I1857"/>
      <c r="J1857"/>
      <c r="K1857"/>
      <c r="L1857"/>
      <c r="M1857"/>
      <c r="N1857"/>
      <c r="O1857"/>
      <c r="P1857"/>
      <c r="Q1857"/>
      <c r="R1857"/>
      <c r="S1857"/>
      <c r="T1857"/>
      <c r="U1857"/>
      <c r="V1857"/>
      <c r="W1857"/>
      <c r="X1857"/>
      <c r="Y1857"/>
      <c r="Z1857"/>
      <c r="AA1857" s="144"/>
      <c r="AB1857"/>
      <c r="AC1857"/>
      <c r="AD1857"/>
      <c r="AE1857"/>
      <c r="AF1857" s="143"/>
      <c r="AG1857"/>
      <c r="AH1857"/>
    </row>
    <row r="1858" spans="1:34" s="28" customFormat="1" ht="15">
      <c r="A1858"/>
      <c r="B1858" s="140"/>
      <c r="C1858" s="139"/>
      <c r="D1858" s="139"/>
      <c r="E1858"/>
      <c r="F1858"/>
      <c r="G1858"/>
      <c r="H1858"/>
      <c r="I1858"/>
      <c r="J1858"/>
      <c r="K1858"/>
      <c r="L1858"/>
      <c r="M1858"/>
      <c r="N1858"/>
      <c r="O1858"/>
      <c r="P1858"/>
      <c r="Q1858"/>
      <c r="R1858"/>
      <c r="S1858"/>
      <c r="T1858"/>
      <c r="U1858"/>
      <c r="V1858"/>
      <c r="W1858"/>
      <c r="X1858"/>
      <c r="Y1858"/>
      <c r="Z1858"/>
      <c r="AA1858" s="144"/>
      <c r="AB1858"/>
      <c r="AC1858"/>
      <c r="AD1858"/>
      <c r="AE1858"/>
      <c r="AF1858" s="143"/>
      <c r="AG1858"/>
      <c r="AH1858"/>
    </row>
    <row r="1859" spans="1:34" s="28" customFormat="1" ht="15">
      <c r="A1859"/>
      <c r="B1859" s="140"/>
      <c r="C1859" s="139"/>
      <c r="D1859" s="139"/>
      <c r="E1859"/>
      <c r="F1859"/>
      <c r="G1859"/>
      <c r="H1859"/>
      <c r="I1859"/>
      <c r="J1859"/>
      <c r="K1859"/>
      <c r="L1859"/>
      <c r="M1859"/>
      <c r="N1859"/>
      <c r="O1859"/>
      <c r="P1859"/>
      <c r="Q1859"/>
      <c r="R1859"/>
      <c r="S1859"/>
      <c r="T1859"/>
      <c r="U1859"/>
      <c r="V1859"/>
      <c r="W1859"/>
      <c r="X1859"/>
      <c r="Y1859"/>
      <c r="Z1859"/>
      <c r="AA1859" s="144"/>
      <c r="AB1859"/>
      <c r="AC1859"/>
      <c r="AD1859"/>
      <c r="AE1859"/>
      <c r="AF1859" s="143"/>
      <c r="AG1859"/>
      <c r="AH1859"/>
    </row>
    <row r="1860" spans="1:34" s="28" customFormat="1" ht="15">
      <c r="A1860"/>
      <c r="B1860" s="140"/>
      <c r="C1860" s="139"/>
      <c r="D1860" s="139"/>
      <c r="E1860"/>
      <c r="F1860"/>
      <c r="G1860"/>
      <c r="H1860"/>
      <c r="I1860"/>
      <c r="J1860"/>
      <c r="K1860"/>
      <c r="L1860"/>
      <c r="M1860"/>
      <c r="N1860"/>
      <c r="O1860"/>
      <c r="P1860"/>
      <c r="Q1860"/>
      <c r="R1860"/>
      <c r="S1860"/>
      <c r="T1860"/>
      <c r="U1860"/>
      <c r="V1860"/>
      <c r="W1860"/>
      <c r="X1860"/>
      <c r="Y1860"/>
      <c r="Z1860"/>
      <c r="AA1860" s="144"/>
      <c r="AB1860"/>
      <c r="AC1860"/>
      <c r="AD1860"/>
      <c r="AE1860"/>
      <c r="AF1860" s="143"/>
      <c r="AG1860"/>
      <c r="AH1860"/>
    </row>
    <row r="1861" spans="1:34" s="28" customFormat="1" ht="15">
      <c r="A1861"/>
      <c r="B1861" s="140"/>
      <c r="C1861" s="139"/>
      <c r="D1861" s="139"/>
      <c r="E1861"/>
      <c r="F1861"/>
      <c r="G1861"/>
      <c r="H1861"/>
      <c r="I1861"/>
      <c r="J1861"/>
      <c r="K1861"/>
      <c r="L1861"/>
      <c r="M1861"/>
      <c r="N1861"/>
      <c r="O1861"/>
      <c r="P1861"/>
      <c r="Q1861"/>
      <c r="R1861"/>
      <c r="S1861"/>
      <c r="T1861"/>
      <c r="U1861"/>
      <c r="V1861"/>
      <c r="W1861"/>
      <c r="X1861"/>
      <c r="Y1861"/>
      <c r="Z1861"/>
      <c r="AA1861" s="144"/>
      <c r="AB1861"/>
      <c r="AC1861"/>
      <c r="AD1861"/>
      <c r="AE1861"/>
      <c r="AF1861" s="143"/>
      <c r="AG1861"/>
      <c r="AH1861"/>
    </row>
    <row r="1862" spans="1:34" s="28" customFormat="1" ht="15">
      <c r="A1862"/>
      <c r="B1862" s="140"/>
      <c r="C1862" s="139"/>
      <c r="D1862" s="139"/>
      <c r="E1862"/>
      <c r="F1862"/>
      <c r="G1862"/>
      <c r="H1862"/>
      <c r="I1862"/>
      <c r="J1862"/>
      <c r="K1862"/>
      <c r="L1862"/>
      <c r="M1862"/>
      <c r="N1862"/>
      <c r="O1862"/>
      <c r="P1862"/>
      <c r="Q1862"/>
      <c r="R1862"/>
      <c r="S1862"/>
      <c r="T1862"/>
      <c r="U1862"/>
      <c r="V1862"/>
      <c r="W1862"/>
      <c r="X1862"/>
      <c r="Y1862"/>
      <c r="Z1862"/>
      <c r="AA1862" s="144"/>
      <c r="AB1862"/>
      <c r="AC1862"/>
      <c r="AD1862"/>
      <c r="AE1862"/>
      <c r="AF1862" s="143"/>
      <c r="AG1862"/>
      <c r="AH1862"/>
    </row>
    <row r="1863" spans="1:34" s="28" customFormat="1" ht="15">
      <c r="A1863"/>
      <c r="B1863" s="140"/>
      <c r="C1863" s="139"/>
      <c r="D1863" s="139"/>
      <c r="E1863"/>
      <c r="F1863"/>
      <c r="G1863"/>
      <c r="H1863"/>
      <c r="I1863"/>
      <c r="J1863"/>
      <c r="K1863"/>
      <c r="L1863"/>
      <c r="M1863"/>
      <c r="N1863"/>
      <c r="O1863"/>
      <c r="P1863"/>
      <c r="Q1863"/>
      <c r="R1863"/>
      <c r="S1863"/>
      <c r="T1863"/>
      <c r="U1863"/>
      <c r="V1863"/>
      <c r="W1863"/>
      <c r="X1863"/>
      <c r="Y1863"/>
      <c r="Z1863"/>
      <c r="AA1863" s="144"/>
      <c r="AB1863"/>
      <c r="AC1863"/>
      <c r="AD1863"/>
      <c r="AE1863"/>
      <c r="AF1863" s="143"/>
      <c r="AG1863"/>
      <c r="AH1863"/>
    </row>
    <row r="1864" spans="1:34" s="28" customFormat="1" ht="15">
      <c r="A1864"/>
      <c r="B1864" s="140"/>
      <c r="C1864" s="139"/>
      <c r="D1864" s="139"/>
      <c r="E1864"/>
      <c r="F1864"/>
      <c r="G1864"/>
      <c r="H1864"/>
      <c r="I1864"/>
      <c r="J1864"/>
      <c r="K1864"/>
      <c r="L1864"/>
      <c r="M1864"/>
      <c r="N1864"/>
      <c r="O1864"/>
      <c r="P1864"/>
      <c r="Q1864"/>
      <c r="R1864"/>
      <c r="S1864"/>
      <c r="T1864"/>
      <c r="U1864"/>
      <c r="V1864"/>
      <c r="W1864"/>
      <c r="X1864"/>
      <c r="Y1864"/>
      <c r="Z1864"/>
      <c r="AA1864" s="144"/>
      <c r="AB1864"/>
      <c r="AC1864"/>
      <c r="AD1864"/>
      <c r="AE1864"/>
      <c r="AF1864" s="143"/>
      <c r="AG1864"/>
      <c r="AH1864"/>
    </row>
    <row r="1865" spans="1:34" s="28" customFormat="1" ht="15">
      <c r="A1865"/>
      <c r="B1865" s="140"/>
      <c r="C1865" s="139"/>
      <c r="D1865" s="139"/>
      <c r="E1865"/>
      <c r="F1865"/>
      <c r="G1865"/>
      <c r="H1865"/>
      <c r="I1865"/>
      <c r="J1865"/>
      <c r="K1865"/>
      <c r="L1865"/>
      <c r="M1865"/>
      <c r="N1865"/>
      <c r="O1865"/>
      <c r="P1865"/>
      <c r="Q1865"/>
      <c r="R1865"/>
      <c r="S1865"/>
      <c r="T1865"/>
      <c r="U1865"/>
      <c r="V1865"/>
      <c r="W1865"/>
      <c r="X1865"/>
      <c r="Y1865"/>
      <c r="Z1865"/>
      <c r="AA1865" s="144"/>
      <c r="AB1865"/>
      <c r="AC1865"/>
      <c r="AD1865"/>
      <c r="AE1865"/>
      <c r="AF1865" s="143"/>
      <c r="AG1865"/>
      <c r="AH1865"/>
    </row>
    <row r="1866" spans="1:34" s="28" customFormat="1" ht="15">
      <c r="A1866"/>
      <c r="B1866" s="140"/>
      <c r="C1866" s="139"/>
      <c r="D1866" s="139"/>
      <c r="E1866"/>
      <c r="F1866"/>
      <c r="G1866"/>
      <c r="H1866"/>
      <c r="I1866"/>
      <c r="J1866"/>
      <c r="K1866"/>
      <c r="L1866"/>
      <c r="M1866"/>
      <c r="N1866"/>
      <c r="O1866"/>
      <c r="P1866"/>
      <c r="Q1866"/>
      <c r="R1866"/>
      <c r="S1866"/>
      <c r="T1866"/>
      <c r="U1866"/>
      <c r="V1866"/>
      <c r="W1866"/>
      <c r="X1866"/>
      <c r="Y1866"/>
      <c r="Z1866"/>
      <c r="AA1866" s="144"/>
      <c r="AB1866"/>
      <c r="AC1866"/>
      <c r="AD1866"/>
      <c r="AE1866"/>
      <c r="AF1866" s="143"/>
      <c r="AG1866"/>
      <c r="AH1866"/>
    </row>
    <row r="1867" spans="1:34" s="28" customFormat="1" ht="15">
      <c r="A1867"/>
      <c r="B1867" s="140"/>
      <c r="C1867" s="139"/>
      <c r="D1867" s="139"/>
      <c r="E1867"/>
      <c r="F1867"/>
      <c r="G1867"/>
      <c r="H1867"/>
      <c r="I1867"/>
      <c r="J1867"/>
      <c r="K1867"/>
      <c r="L1867"/>
      <c r="M1867"/>
      <c r="N1867"/>
      <c r="O1867"/>
      <c r="P1867"/>
      <c r="Q1867"/>
      <c r="R1867"/>
      <c r="S1867"/>
      <c r="T1867"/>
      <c r="U1867"/>
      <c r="V1867"/>
      <c r="W1867"/>
      <c r="X1867"/>
      <c r="Y1867"/>
      <c r="Z1867"/>
      <c r="AA1867" s="144"/>
      <c r="AB1867"/>
      <c r="AC1867"/>
      <c r="AD1867"/>
      <c r="AE1867"/>
      <c r="AF1867" s="143"/>
      <c r="AG1867"/>
      <c r="AH1867"/>
    </row>
    <row r="1868" spans="1:34" s="28" customFormat="1" ht="15">
      <c r="A1868"/>
      <c r="B1868" s="140"/>
      <c r="C1868" s="139"/>
      <c r="D1868" s="139"/>
      <c r="E1868"/>
      <c r="F1868"/>
      <c r="G1868"/>
      <c r="H1868"/>
      <c r="I1868"/>
      <c r="J1868"/>
      <c r="K1868"/>
      <c r="L1868"/>
      <c r="M1868"/>
      <c r="N1868"/>
      <c r="O1868"/>
      <c r="P1868"/>
      <c r="Q1868"/>
      <c r="R1868"/>
      <c r="S1868"/>
      <c r="T1868"/>
      <c r="U1868"/>
      <c r="V1868"/>
      <c r="W1868"/>
      <c r="X1868"/>
      <c r="Y1868"/>
      <c r="Z1868"/>
      <c r="AA1868" s="144"/>
      <c r="AB1868"/>
      <c r="AC1868"/>
      <c r="AD1868"/>
      <c r="AE1868"/>
      <c r="AF1868" s="143"/>
      <c r="AG1868"/>
      <c r="AH1868"/>
    </row>
    <row r="1869" spans="1:34" s="28" customFormat="1" ht="15">
      <c r="A1869"/>
      <c r="B1869" s="140"/>
      <c r="C1869" s="139"/>
      <c r="D1869" s="139"/>
      <c r="E1869"/>
      <c r="F1869"/>
      <c r="G1869"/>
      <c r="H1869"/>
      <c r="I1869"/>
      <c r="J1869"/>
      <c r="K1869"/>
      <c r="L1869"/>
      <c r="M1869"/>
      <c r="N1869"/>
      <c r="O1869"/>
      <c r="P1869"/>
      <c r="Q1869"/>
      <c r="R1869"/>
      <c r="S1869"/>
      <c r="T1869"/>
      <c r="U1869"/>
      <c r="V1869"/>
      <c r="W1869"/>
      <c r="X1869"/>
      <c r="Y1869"/>
      <c r="Z1869"/>
      <c r="AA1869" s="144"/>
      <c r="AB1869"/>
      <c r="AC1869"/>
      <c r="AD1869"/>
      <c r="AE1869"/>
      <c r="AF1869" s="143"/>
      <c r="AG1869"/>
      <c r="AH1869"/>
    </row>
    <row r="1870" spans="1:34" s="28" customFormat="1" ht="15">
      <c r="A1870"/>
      <c r="B1870" s="140"/>
      <c r="C1870" s="139"/>
      <c r="D1870" s="139"/>
      <c r="E1870"/>
      <c r="F1870"/>
      <c r="G1870"/>
      <c r="H1870"/>
      <c r="I1870"/>
      <c r="J1870"/>
      <c r="K1870"/>
      <c r="L1870"/>
      <c r="M1870"/>
      <c r="N1870"/>
      <c r="O1870"/>
      <c r="P1870"/>
      <c r="Q1870"/>
      <c r="R1870"/>
      <c r="S1870"/>
      <c r="T1870"/>
      <c r="U1870"/>
      <c r="V1870"/>
      <c r="W1870"/>
      <c r="X1870"/>
      <c r="Y1870"/>
      <c r="Z1870"/>
      <c r="AA1870" s="144"/>
      <c r="AB1870"/>
      <c r="AC1870"/>
      <c r="AD1870"/>
      <c r="AE1870"/>
      <c r="AF1870" s="143"/>
      <c r="AG1870"/>
      <c r="AH1870"/>
    </row>
    <row r="1871" spans="1:34" s="28" customFormat="1" ht="15">
      <c r="A1871"/>
      <c r="B1871" s="140"/>
      <c r="C1871" s="139"/>
      <c r="D1871" s="139"/>
      <c r="E1871"/>
      <c r="F1871"/>
      <c r="G1871"/>
      <c r="H1871"/>
      <c r="I1871"/>
      <c r="J1871"/>
      <c r="K1871"/>
      <c r="L1871"/>
      <c r="M1871"/>
      <c r="N1871"/>
      <c r="O1871"/>
      <c r="P1871"/>
      <c r="Q1871"/>
      <c r="R1871"/>
      <c r="S1871"/>
      <c r="T1871"/>
      <c r="U1871"/>
      <c r="V1871"/>
      <c r="W1871"/>
      <c r="X1871"/>
      <c r="Y1871"/>
      <c r="Z1871"/>
      <c r="AA1871" s="144"/>
      <c r="AB1871"/>
      <c r="AC1871"/>
      <c r="AD1871"/>
      <c r="AE1871"/>
      <c r="AF1871" s="143"/>
      <c r="AG1871"/>
      <c r="AH1871"/>
    </row>
    <row r="1872" spans="1:34" s="28" customFormat="1" ht="15">
      <c r="A1872"/>
      <c r="B1872" s="140"/>
      <c r="C1872" s="139"/>
      <c r="D1872" s="139"/>
      <c r="E1872"/>
      <c r="F1872"/>
      <c r="G1872"/>
      <c r="H1872"/>
      <c r="I1872"/>
      <c r="J1872"/>
      <c r="K1872"/>
      <c r="L1872"/>
      <c r="M1872"/>
      <c r="N1872"/>
      <c r="O1872"/>
      <c r="P1872"/>
      <c r="Q1872"/>
      <c r="R1872"/>
      <c r="S1872"/>
      <c r="T1872"/>
      <c r="U1872"/>
      <c r="V1872"/>
      <c r="W1872"/>
      <c r="X1872"/>
      <c r="Y1872"/>
      <c r="Z1872"/>
      <c r="AA1872" s="144"/>
      <c r="AB1872"/>
      <c r="AC1872"/>
      <c r="AD1872"/>
      <c r="AE1872"/>
      <c r="AF1872" s="143"/>
      <c r="AG1872"/>
      <c r="AH1872"/>
    </row>
    <row r="1873" spans="1:34" s="28" customFormat="1" ht="15">
      <c r="A1873"/>
      <c r="B1873" s="140"/>
      <c r="C1873" s="139"/>
      <c r="D1873" s="139"/>
      <c r="E1873"/>
      <c r="F1873"/>
      <c r="G1873"/>
      <c r="H1873"/>
      <c r="I1873"/>
      <c r="J1873"/>
      <c r="K1873"/>
      <c r="L1873"/>
      <c r="M1873"/>
      <c r="N1873"/>
      <c r="O1873"/>
      <c r="P1873"/>
      <c r="Q1873"/>
      <c r="R1873"/>
      <c r="S1873"/>
      <c r="T1873"/>
      <c r="U1873"/>
      <c r="V1873"/>
      <c r="W1873"/>
      <c r="X1873"/>
      <c r="Y1873"/>
      <c r="Z1873"/>
      <c r="AA1873" s="144"/>
      <c r="AB1873"/>
      <c r="AC1873"/>
      <c r="AD1873"/>
      <c r="AE1873"/>
      <c r="AF1873" s="143"/>
      <c r="AG1873"/>
      <c r="AH1873"/>
    </row>
    <row r="1874" spans="1:34" s="28" customFormat="1" ht="15">
      <c r="A1874"/>
      <c r="B1874" s="140"/>
      <c r="C1874" s="139"/>
      <c r="D1874" s="139"/>
      <c r="E1874"/>
      <c r="F1874"/>
      <c r="G1874"/>
      <c r="H1874"/>
      <c r="I1874"/>
      <c r="J1874"/>
      <c r="K1874"/>
      <c r="L1874"/>
      <c r="M1874"/>
      <c r="N1874"/>
      <c r="O1874"/>
      <c r="P1874"/>
      <c r="Q1874"/>
      <c r="R1874"/>
      <c r="S1874"/>
      <c r="T1874"/>
      <c r="U1874"/>
      <c r="V1874"/>
      <c r="W1874"/>
      <c r="X1874"/>
      <c r="Y1874"/>
      <c r="Z1874"/>
      <c r="AA1874" s="144"/>
      <c r="AB1874"/>
      <c r="AC1874"/>
      <c r="AD1874"/>
      <c r="AE1874"/>
      <c r="AF1874" s="143"/>
      <c r="AG1874"/>
      <c r="AH1874"/>
    </row>
    <row r="1875" spans="1:34" s="28" customFormat="1" ht="15">
      <c r="A1875"/>
      <c r="B1875" s="140"/>
      <c r="C1875" s="139"/>
      <c r="D1875" s="139"/>
      <c r="E1875"/>
      <c r="F1875"/>
      <c r="G1875"/>
      <c r="H1875"/>
      <c r="I1875"/>
      <c r="J1875"/>
      <c r="K1875"/>
      <c r="L1875"/>
      <c r="M1875"/>
      <c r="N1875"/>
      <c r="O1875"/>
      <c r="P1875"/>
      <c r="Q1875"/>
      <c r="R1875"/>
      <c r="S1875"/>
      <c r="T1875"/>
      <c r="U1875"/>
      <c r="V1875"/>
      <c r="W1875"/>
      <c r="X1875"/>
      <c r="Y1875"/>
      <c r="Z1875"/>
      <c r="AA1875" s="144"/>
      <c r="AB1875"/>
      <c r="AC1875"/>
      <c r="AD1875"/>
      <c r="AE1875"/>
      <c r="AF1875" s="143"/>
      <c r="AG1875"/>
      <c r="AH1875"/>
    </row>
    <row r="1876" spans="1:34" s="28" customFormat="1" ht="15">
      <c r="A1876"/>
      <c r="B1876" s="140"/>
      <c r="C1876" s="139"/>
      <c r="D1876" s="139"/>
      <c r="E1876"/>
      <c r="F1876"/>
      <c r="G1876"/>
      <c r="H1876"/>
      <c r="I1876"/>
      <c r="J1876"/>
      <c r="K1876"/>
      <c r="L1876"/>
      <c r="M1876"/>
      <c r="N1876"/>
      <c r="O1876"/>
      <c r="P1876"/>
      <c r="Q1876"/>
      <c r="R1876"/>
      <c r="S1876"/>
      <c r="T1876"/>
      <c r="U1876"/>
      <c r="V1876"/>
      <c r="W1876"/>
      <c r="X1876"/>
      <c r="Y1876"/>
      <c r="Z1876"/>
      <c r="AA1876" s="144"/>
      <c r="AB1876"/>
      <c r="AC1876"/>
      <c r="AD1876"/>
      <c r="AE1876"/>
      <c r="AF1876" s="143"/>
      <c r="AG1876"/>
      <c r="AH1876"/>
    </row>
    <row r="1877" spans="1:34" s="28" customFormat="1" ht="15">
      <c r="A1877"/>
      <c r="B1877" s="140"/>
      <c r="C1877" s="139"/>
      <c r="D1877" s="139"/>
      <c r="E1877"/>
      <c r="F1877"/>
      <c r="G1877"/>
      <c r="H1877"/>
      <c r="I1877"/>
      <c r="J1877"/>
      <c r="K1877"/>
      <c r="L1877"/>
      <c r="M1877"/>
      <c r="N1877"/>
      <c r="O1877"/>
      <c r="P1877"/>
      <c r="Q1877"/>
      <c r="R1877"/>
      <c r="S1877"/>
      <c r="T1877"/>
      <c r="U1877"/>
      <c r="V1877"/>
      <c r="W1877"/>
      <c r="X1877"/>
      <c r="Y1877"/>
      <c r="Z1877"/>
      <c r="AA1877" s="144"/>
      <c r="AB1877"/>
      <c r="AC1877"/>
      <c r="AD1877"/>
      <c r="AE1877"/>
      <c r="AF1877" s="143"/>
      <c r="AG1877"/>
      <c r="AH1877"/>
    </row>
    <row r="1878" spans="1:34" s="28" customFormat="1" ht="15">
      <c r="A1878"/>
      <c r="B1878" s="140"/>
      <c r="C1878" s="139"/>
      <c r="D1878" s="139"/>
      <c r="E1878"/>
      <c r="F1878"/>
      <c r="G1878"/>
      <c r="H1878"/>
      <c r="I1878"/>
      <c r="J1878"/>
      <c r="K1878"/>
      <c r="L1878"/>
      <c r="M1878"/>
      <c r="N1878"/>
      <c r="O1878"/>
      <c r="P1878"/>
      <c r="Q1878"/>
      <c r="R1878"/>
      <c r="S1878"/>
      <c r="T1878"/>
      <c r="U1878"/>
      <c r="V1878"/>
      <c r="W1878"/>
      <c r="X1878"/>
      <c r="Y1878"/>
      <c r="Z1878"/>
      <c r="AA1878" s="144"/>
      <c r="AB1878"/>
      <c r="AC1878"/>
      <c r="AD1878"/>
      <c r="AE1878"/>
      <c r="AF1878" s="143"/>
      <c r="AG1878"/>
      <c r="AH1878"/>
    </row>
    <row r="1879" spans="1:34" s="28" customFormat="1" ht="15">
      <c r="A1879"/>
      <c r="B1879" s="140"/>
      <c r="C1879" s="139"/>
      <c r="D1879" s="139"/>
      <c r="E1879"/>
      <c r="F1879"/>
      <c r="G1879"/>
      <c r="H1879"/>
      <c r="I1879"/>
      <c r="J1879"/>
      <c r="K1879"/>
      <c r="L1879"/>
      <c r="M1879"/>
      <c r="N1879"/>
      <c r="O1879"/>
      <c r="P1879"/>
      <c r="Q1879"/>
      <c r="R1879"/>
      <c r="S1879"/>
      <c r="T1879"/>
      <c r="U1879"/>
      <c r="V1879"/>
      <c r="W1879"/>
      <c r="X1879"/>
      <c r="Y1879"/>
      <c r="Z1879"/>
      <c r="AA1879" s="144"/>
      <c r="AB1879"/>
      <c r="AC1879"/>
      <c r="AD1879"/>
      <c r="AE1879"/>
      <c r="AF1879" s="143"/>
      <c r="AG1879"/>
      <c r="AH1879"/>
    </row>
    <row r="1880" spans="1:34" s="28" customFormat="1" ht="15">
      <c r="A1880"/>
      <c r="B1880" s="140"/>
      <c r="C1880" s="139"/>
      <c r="D1880" s="139"/>
      <c r="E1880"/>
      <c r="F1880"/>
      <c r="G1880"/>
      <c r="H1880"/>
      <c r="I1880"/>
      <c r="J1880"/>
      <c r="K1880"/>
      <c r="L1880"/>
      <c r="M1880"/>
      <c r="N1880"/>
      <c r="O1880"/>
      <c r="P1880"/>
      <c r="Q1880"/>
      <c r="R1880"/>
      <c r="S1880"/>
      <c r="T1880"/>
      <c r="U1880"/>
      <c r="V1880"/>
      <c r="W1880"/>
      <c r="X1880"/>
      <c r="Y1880"/>
      <c r="Z1880"/>
      <c r="AA1880" s="144"/>
      <c r="AB1880"/>
      <c r="AC1880"/>
      <c r="AD1880"/>
      <c r="AE1880"/>
      <c r="AF1880" s="143"/>
      <c r="AG1880"/>
      <c r="AH1880"/>
    </row>
    <row r="1881" spans="1:34" s="28" customFormat="1" ht="15">
      <c r="A1881"/>
      <c r="B1881" s="140"/>
      <c r="C1881" s="139"/>
      <c r="D1881" s="139"/>
      <c r="E1881"/>
      <c r="F1881"/>
      <c r="G1881"/>
      <c r="H1881"/>
      <c r="I1881"/>
      <c r="J1881"/>
      <c r="K1881"/>
      <c r="L1881"/>
      <c r="M1881"/>
      <c r="N1881"/>
      <c r="O1881"/>
      <c r="P1881"/>
      <c r="Q1881"/>
      <c r="R1881"/>
      <c r="S1881"/>
      <c r="T1881"/>
      <c r="U1881"/>
      <c r="V1881"/>
      <c r="W1881"/>
      <c r="X1881"/>
      <c r="Y1881"/>
      <c r="Z1881"/>
      <c r="AA1881" s="144"/>
      <c r="AB1881"/>
      <c r="AC1881"/>
      <c r="AD1881"/>
      <c r="AE1881"/>
      <c r="AF1881" s="143"/>
      <c r="AG1881"/>
      <c r="AH1881"/>
    </row>
    <row r="1882" spans="1:34" s="28" customFormat="1" ht="15">
      <c r="A1882"/>
      <c r="B1882" s="140"/>
      <c r="C1882" s="139"/>
      <c r="D1882" s="139"/>
      <c r="E1882"/>
      <c r="F1882"/>
      <c r="G1882"/>
      <c r="H1882"/>
      <c r="I1882"/>
      <c r="J1882"/>
      <c r="K1882"/>
      <c r="L1882"/>
      <c r="M1882"/>
      <c r="N1882"/>
      <c r="O1882"/>
      <c r="P1882"/>
      <c r="Q1882"/>
      <c r="R1882"/>
      <c r="S1882"/>
      <c r="T1882"/>
      <c r="U1882"/>
      <c r="V1882"/>
      <c r="W1882"/>
      <c r="X1882"/>
      <c r="Y1882"/>
      <c r="Z1882"/>
      <c r="AA1882" s="144"/>
      <c r="AB1882"/>
      <c r="AC1882"/>
      <c r="AD1882"/>
      <c r="AE1882"/>
      <c r="AF1882" s="143"/>
      <c r="AG1882"/>
      <c r="AH1882"/>
    </row>
    <row r="1883" spans="1:34" s="28" customFormat="1" ht="15">
      <c r="A1883"/>
      <c r="B1883" s="140"/>
      <c r="C1883" s="139"/>
      <c r="D1883" s="139"/>
      <c r="E1883"/>
      <c r="F1883"/>
      <c r="G1883"/>
      <c r="H1883"/>
      <c r="I1883"/>
      <c r="J1883"/>
      <c r="K1883"/>
      <c r="L1883"/>
      <c r="M1883"/>
      <c r="N1883"/>
      <c r="O1883"/>
      <c r="P1883"/>
      <c r="Q1883"/>
      <c r="R1883"/>
      <c r="S1883"/>
      <c r="T1883"/>
      <c r="U1883"/>
      <c r="V1883"/>
      <c r="W1883"/>
      <c r="X1883"/>
      <c r="Y1883"/>
      <c r="Z1883"/>
      <c r="AA1883" s="144"/>
      <c r="AB1883"/>
      <c r="AC1883"/>
      <c r="AD1883"/>
      <c r="AE1883"/>
      <c r="AF1883" s="143"/>
      <c r="AG1883"/>
      <c r="AH1883"/>
    </row>
    <row r="1884" spans="1:34" s="28" customFormat="1" ht="15">
      <c r="A1884"/>
      <c r="B1884" s="140"/>
      <c r="C1884" s="139"/>
      <c r="D1884" s="139"/>
      <c r="E1884"/>
      <c r="F1884"/>
      <c r="G1884"/>
      <c r="H1884"/>
      <c r="I1884"/>
      <c r="J1884"/>
      <c r="K1884"/>
      <c r="L1884"/>
      <c r="M1884"/>
      <c r="N1884"/>
      <c r="O1884"/>
      <c r="P1884"/>
      <c r="Q1884"/>
      <c r="R1884"/>
      <c r="S1884"/>
      <c r="T1884"/>
      <c r="U1884"/>
      <c r="V1884"/>
      <c r="W1884"/>
      <c r="X1884"/>
      <c r="Y1884"/>
      <c r="Z1884"/>
      <c r="AA1884" s="144"/>
      <c r="AB1884"/>
      <c r="AC1884"/>
      <c r="AD1884"/>
      <c r="AE1884"/>
      <c r="AF1884" s="143"/>
      <c r="AG1884"/>
      <c r="AH1884"/>
    </row>
    <row r="1885" spans="1:34" s="28" customFormat="1" ht="15">
      <c r="A1885"/>
      <c r="B1885" s="140"/>
      <c r="C1885" s="139"/>
      <c r="D1885" s="139"/>
      <c r="E1885"/>
      <c r="F1885"/>
      <c r="G1885"/>
      <c r="H1885"/>
      <c r="I1885"/>
      <c r="J1885"/>
      <c r="K1885"/>
      <c r="L1885"/>
      <c r="M1885"/>
      <c r="N1885"/>
      <c r="O1885"/>
      <c r="P1885"/>
      <c r="Q1885"/>
      <c r="R1885"/>
      <c r="S1885"/>
      <c r="T1885"/>
      <c r="U1885"/>
      <c r="V1885"/>
      <c r="W1885"/>
      <c r="X1885"/>
      <c r="Y1885"/>
      <c r="Z1885"/>
      <c r="AA1885" s="144"/>
      <c r="AB1885"/>
      <c r="AC1885"/>
      <c r="AD1885"/>
      <c r="AE1885"/>
      <c r="AF1885" s="143"/>
      <c r="AG1885"/>
      <c r="AH1885"/>
    </row>
    <row r="1886" spans="1:34" s="28" customFormat="1" ht="15">
      <c r="A1886"/>
      <c r="B1886" s="140"/>
      <c r="C1886" s="139"/>
      <c r="D1886" s="139"/>
      <c r="E1886"/>
      <c r="F1886"/>
      <c r="G1886"/>
      <c r="H1886"/>
      <c r="I1886"/>
      <c r="J1886"/>
      <c r="K1886"/>
      <c r="L1886"/>
      <c r="M1886"/>
      <c r="N1886"/>
      <c r="O1886"/>
      <c r="P1886"/>
      <c r="Q1886"/>
      <c r="R1886"/>
      <c r="S1886"/>
      <c r="T1886"/>
      <c r="U1886"/>
      <c r="V1886"/>
      <c r="W1886"/>
      <c r="X1886"/>
      <c r="Y1886"/>
      <c r="Z1886"/>
      <c r="AA1886" s="144"/>
      <c r="AB1886"/>
      <c r="AC1886"/>
      <c r="AD1886"/>
      <c r="AE1886"/>
      <c r="AF1886" s="143"/>
      <c r="AG1886"/>
      <c r="AH1886"/>
    </row>
    <row r="1887" spans="1:34" s="28" customFormat="1" ht="15">
      <c r="A1887"/>
      <c r="B1887" s="140"/>
      <c r="C1887" s="139"/>
      <c r="D1887" s="139"/>
      <c r="E1887"/>
      <c r="F1887"/>
      <c r="G1887"/>
      <c r="H1887"/>
      <c r="I1887"/>
      <c r="J1887"/>
      <c r="K1887"/>
      <c r="L1887"/>
      <c r="M1887"/>
      <c r="N1887"/>
      <c r="O1887"/>
      <c r="P1887"/>
      <c r="Q1887"/>
      <c r="R1887"/>
      <c r="S1887"/>
      <c r="T1887"/>
      <c r="U1887"/>
      <c r="V1887"/>
      <c r="W1887"/>
      <c r="X1887"/>
      <c r="Y1887"/>
      <c r="Z1887"/>
      <c r="AA1887" s="144"/>
      <c r="AB1887"/>
      <c r="AC1887"/>
      <c r="AD1887"/>
      <c r="AE1887"/>
      <c r="AF1887" s="143"/>
      <c r="AG1887"/>
      <c r="AH1887"/>
    </row>
    <row r="1888" spans="1:34" s="28" customFormat="1" ht="15">
      <c r="A1888"/>
      <c r="B1888" s="140"/>
      <c r="C1888" s="139"/>
      <c r="D1888" s="139"/>
      <c r="E1888"/>
      <c r="F1888"/>
      <c r="G1888"/>
      <c r="H1888"/>
      <c r="I1888"/>
      <c r="J1888"/>
      <c r="K1888"/>
      <c r="L1888"/>
      <c r="M1888"/>
      <c r="N1888"/>
      <c r="O1888"/>
      <c r="P1888"/>
      <c r="Q1888"/>
      <c r="R1888"/>
      <c r="S1888"/>
      <c r="T1888"/>
      <c r="U1888"/>
      <c r="V1888"/>
      <c r="W1888"/>
      <c r="X1888"/>
      <c r="Y1888"/>
      <c r="Z1888"/>
      <c r="AA1888" s="144"/>
      <c r="AB1888"/>
      <c r="AC1888"/>
      <c r="AD1888"/>
      <c r="AE1888"/>
      <c r="AF1888" s="143"/>
      <c r="AG1888"/>
      <c r="AH1888"/>
    </row>
    <row r="1889" spans="1:34" s="28" customFormat="1" ht="15">
      <c r="A1889"/>
      <c r="B1889" s="140"/>
      <c r="C1889" s="139"/>
      <c r="D1889" s="139"/>
      <c r="E1889"/>
      <c r="F1889"/>
      <c r="G1889"/>
      <c r="H1889"/>
      <c r="I1889"/>
      <c r="J1889"/>
      <c r="K1889"/>
      <c r="L1889"/>
      <c r="M1889"/>
      <c r="N1889"/>
      <c r="O1889"/>
      <c r="P1889"/>
      <c r="Q1889"/>
      <c r="R1889"/>
      <c r="S1889"/>
      <c r="T1889"/>
      <c r="U1889"/>
      <c r="V1889"/>
      <c r="W1889"/>
      <c r="X1889"/>
      <c r="Y1889"/>
      <c r="Z1889"/>
      <c r="AA1889" s="144"/>
      <c r="AB1889"/>
      <c r="AC1889"/>
      <c r="AD1889"/>
      <c r="AE1889"/>
      <c r="AF1889" s="143"/>
      <c r="AG1889"/>
      <c r="AH1889"/>
    </row>
    <row r="1890" spans="1:34" s="28" customFormat="1" ht="15">
      <c r="A1890"/>
      <c r="B1890" s="140"/>
      <c r="C1890" s="139"/>
      <c r="D1890" s="139"/>
      <c r="E1890"/>
      <c r="F1890"/>
      <c r="G1890"/>
      <c r="H1890"/>
      <c r="I1890"/>
      <c r="J1890"/>
      <c r="K1890"/>
      <c r="L1890"/>
      <c r="M1890"/>
      <c r="N1890"/>
      <c r="O1890"/>
      <c r="P1890"/>
      <c r="Q1890"/>
      <c r="R1890"/>
      <c r="S1890"/>
      <c r="T1890"/>
      <c r="U1890"/>
      <c r="V1890"/>
      <c r="W1890"/>
      <c r="X1890"/>
      <c r="Y1890"/>
      <c r="Z1890"/>
      <c r="AA1890" s="144"/>
      <c r="AB1890"/>
      <c r="AC1890"/>
      <c r="AD1890"/>
      <c r="AE1890"/>
      <c r="AF1890" s="143"/>
      <c r="AG1890"/>
      <c r="AH1890"/>
    </row>
    <row r="1891" spans="1:34" s="28" customFormat="1" ht="15">
      <c r="A1891"/>
      <c r="B1891" s="140"/>
      <c r="C1891" s="139"/>
      <c r="D1891" s="139"/>
      <c r="E1891"/>
      <c r="F1891"/>
      <c r="G1891"/>
      <c r="H1891"/>
      <c r="I1891"/>
      <c r="J1891"/>
      <c r="K1891"/>
      <c r="L1891"/>
      <c r="M1891"/>
      <c r="N1891"/>
      <c r="O1891"/>
      <c r="P1891"/>
      <c r="Q1891"/>
      <c r="R1891"/>
      <c r="S1891"/>
      <c r="T1891"/>
      <c r="U1891"/>
      <c r="V1891"/>
      <c r="W1891"/>
      <c r="X1891"/>
      <c r="Y1891"/>
      <c r="Z1891"/>
      <c r="AA1891" s="144"/>
      <c r="AB1891"/>
      <c r="AC1891"/>
      <c r="AD1891"/>
      <c r="AE1891"/>
      <c r="AF1891" s="143"/>
      <c r="AG1891"/>
      <c r="AH1891"/>
    </row>
    <row r="1892" spans="1:34" s="28" customFormat="1" ht="15">
      <c r="A1892"/>
      <c r="B1892" s="140"/>
      <c r="C1892" s="139"/>
      <c r="D1892" s="139"/>
      <c r="E1892"/>
      <c r="F1892"/>
      <c r="G1892"/>
      <c r="H1892"/>
      <c r="I1892"/>
      <c r="J1892"/>
      <c r="K1892"/>
      <c r="L1892"/>
      <c r="M1892"/>
      <c r="N1892"/>
      <c r="O1892"/>
      <c r="P1892"/>
      <c r="Q1892"/>
      <c r="R1892"/>
      <c r="S1892"/>
      <c r="T1892"/>
      <c r="U1892"/>
      <c r="V1892"/>
      <c r="W1892"/>
      <c r="X1892"/>
      <c r="Y1892"/>
      <c r="Z1892"/>
      <c r="AA1892" s="144"/>
      <c r="AB1892"/>
      <c r="AC1892"/>
      <c r="AD1892"/>
      <c r="AE1892"/>
      <c r="AF1892" s="143"/>
      <c r="AG1892"/>
      <c r="AH1892"/>
    </row>
    <row r="1893" spans="1:34" s="28" customFormat="1" ht="15">
      <c r="A1893"/>
      <c r="B1893" s="140"/>
      <c r="C1893" s="139"/>
      <c r="D1893" s="139"/>
      <c r="E1893"/>
      <c r="F1893"/>
      <c r="G1893"/>
      <c r="H1893"/>
      <c r="I1893"/>
      <c r="J1893"/>
      <c r="K1893"/>
      <c r="L1893"/>
      <c r="M1893"/>
      <c r="N1893"/>
      <c r="O1893"/>
      <c r="P1893"/>
      <c r="Q1893"/>
      <c r="R1893"/>
      <c r="S1893"/>
      <c r="T1893"/>
      <c r="U1893"/>
      <c r="V1893"/>
      <c r="W1893"/>
      <c r="X1893"/>
      <c r="Y1893"/>
      <c r="Z1893"/>
      <c r="AA1893" s="144"/>
      <c r="AB1893"/>
      <c r="AC1893"/>
      <c r="AD1893"/>
      <c r="AE1893"/>
      <c r="AF1893" s="143"/>
      <c r="AG1893"/>
      <c r="AH1893"/>
    </row>
    <row r="1894" spans="1:34" s="28" customFormat="1" ht="15">
      <c r="A1894"/>
      <c r="B1894" s="140"/>
      <c r="C1894" s="139"/>
      <c r="D1894" s="139"/>
      <c r="E1894"/>
      <c r="F1894"/>
      <c r="G1894"/>
      <c r="H1894"/>
      <c r="I1894"/>
      <c r="J1894"/>
      <c r="K1894"/>
      <c r="L1894"/>
      <c r="M1894"/>
      <c r="N1894"/>
      <c r="O1894"/>
      <c r="P1894"/>
      <c r="Q1894"/>
      <c r="R1894"/>
      <c r="S1894"/>
      <c r="T1894"/>
      <c r="U1894"/>
      <c r="V1894"/>
      <c r="W1894"/>
      <c r="X1894"/>
      <c r="Y1894"/>
      <c r="Z1894"/>
      <c r="AA1894" s="144"/>
      <c r="AB1894"/>
      <c r="AC1894"/>
      <c r="AD1894"/>
      <c r="AE1894"/>
      <c r="AF1894" s="143"/>
      <c r="AG1894"/>
      <c r="AH1894"/>
    </row>
    <row r="1895" spans="1:34" s="28" customFormat="1" ht="15">
      <c r="A1895"/>
      <c r="B1895" s="140"/>
      <c r="C1895" s="139"/>
      <c r="D1895" s="139"/>
      <c r="E1895"/>
      <c r="F1895"/>
      <c r="G1895"/>
      <c r="H1895"/>
      <c r="I1895"/>
      <c r="J1895"/>
      <c r="K1895"/>
      <c r="L1895"/>
      <c r="M1895"/>
      <c r="N1895"/>
      <c r="O1895"/>
      <c r="P1895"/>
      <c r="Q1895"/>
      <c r="R1895"/>
      <c r="S1895"/>
      <c r="T1895"/>
      <c r="U1895"/>
      <c r="V1895"/>
      <c r="W1895"/>
      <c r="X1895"/>
      <c r="Y1895"/>
      <c r="Z1895"/>
      <c r="AA1895" s="144"/>
      <c r="AB1895"/>
      <c r="AC1895"/>
      <c r="AD1895"/>
      <c r="AE1895"/>
      <c r="AF1895" s="143"/>
      <c r="AG1895"/>
      <c r="AH1895"/>
    </row>
    <row r="1896" spans="1:34" s="28" customFormat="1" ht="15">
      <c r="A1896"/>
      <c r="B1896" s="140"/>
      <c r="C1896" s="139"/>
      <c r="D1896" s="139"/>
      <c r="E1896"/>
      <c r="F1896"/>
      <c r="G1896"/>
      <c r="H1896"/>
      <c r="I1896"/>
      <c r="J1896"/>
      <c r="K1896"/>
      <c r="L1896"/>
      <c r="M1896"/>
      <c r="N1896"/>
      <c r="O1896"/>
      <c r="P1896"/>
      <c r="Q1896"/>
      <c r="R1896"/>
      <c r="S1896"/>
      <c r="T1896"/>
      <c r="U1896"/>
      <c r="V1896"/>
      <c r="W1896"/>
      <c r="X1896"/>
      <c r="Y1896"/>
      <c r="Z1896"/>
      <c r="AA1896" s="144"/>
      <c r="AB1896"/>
      <c r="AC1896"/>
      <c r="AD1896"/>
      <c r="AE1896"/>
      <c r="AF1896" s="143"/>
      <c r="AG1896"/>
      <c r="AH1896"/>
    </row>
    <row r="1897" spans="1:34" s="28" customFormat="1" ht="15">
      <c r="A1897"/>
      <c r="B1897" s="140"/>
      <c r="C1897" s="139"/>
      <c r="D1897" s="139"/>
      <c r="E1897"/>
      <c r="F1897"/>
      <c r="G1897"/>
      <c r="H1897"/>
      <c r="I1897"/>
      <c r="J1897"/>
      <c r="K1897"/>
      <c r="L1897"/>
      <c r="M1897"/>
      <c r="N1897"/>
      <c r="O1897"/>
      <c r="P1897"/>
      <c r="Q1897"/>
      <c r="R1897"/>
      <c r="S1897"/>
      <c r="T1897"/>
      <c r="U1897"/>
      <c r="V1897"/>
      <c r="W1897"/>
      <c r="X1897"/>
      <c r="Y1897"/>
      <c r="Z1897"/>
      <c r="AA1897" s="144"/>
      <c r="AB1897"/>
      <c r="AC1897"/>
      <c r="AD1897"/>
      <c r="AE1897"/>
      <c r="AF1897" s="143"/>
      <c r="AG1897"/>
      <c r="AH1897"/>
    </row>
    <row r="1898" spans="1:34" s="28" customFormat="1" ht="15">
      <c r="A1898"/>
      <c r="B1898" s="140"/>
      <c r="C1898" s="139"/>
      <c r="D1898" s="139"/>
      <c r="E1898"/>
      <c r="F1898"/>
      <c r="G1898"/>
      <c r="H1898"/>
      <c r="I1898"/>
      <c r="J1898"/>
      <c r="K1898"/>
      <c r="L1898"/>
      <c r="M1898"/>
      <c r="N1898"/>
      <c r="O1898"/>
      <c r="P1898"/>
      <c r="Q1898"/>
      <c r="R1898"/>
      <c r="S1898"/>
      <c r="T1898"/>
      <c r="U1898"/>
      <c r="V1898"/>
      <c r="W1898"/>
      <c r="X1898"/>
      <c r="Y1898"/>
      <c r="Z1898"/>
      <c r="AA1898" s="144"/>
      <c r="AB1898"/>
      <c r="AC1898"/>
      <c r="AD1898"/>
      <c r="AE1898"/>
      <c r="AF1898" s="143"/>
      <c r="AG1898"/>
      <c r="AH1898"/>
    </row>
    <row r="1899" spans="1:34" s="28" customFormat="1" ht="15">
      <c r="A1899"/>
      <c r="B1899" s="140"/>
      <c r="C1899" s="139"/>
      <c r="D1899" s="139"/>
      <c r="E1899"/>
      <c r="F1899"/>
      <c r="G1899"/>
      <c r="H1899"/>
      <c r="I1899"/>
      <c r="J1899"/>
      <c r="K1899"/>
      <c r="L1899"/>
      <c r="M1899"/>
      <c r="N1899"/>
      <c r="O1899"/>
      <c r="P1899"/>
      <c r="Q1899"/>
      <c r="R1899"/>
      <c r="S1899"/>
      <c r="T1899"/>
      <c r="U1899"/>
      <c r="V1899"/>
      <c r="W1899"/>
      <c r="X1899"/>
      <c r="Y1899"/>
      <c r="Z1899"/>
      <c r="AA1899" s="144"/>
      <c r="AB1899"/>
      <c r="AC1899"/>
      <c r="AD1899"/>
      <c r="AE1899"/>
      <c r="AF1899" s="143"/>
      <c r="AG1899"/>
      <c r="AH1899"/>
    </row>
    <row r="1900" spans="1:34" s="28" customFormat="1" ht="15">
      <c r="A1900"/>
      <c r="B1900" s="140"/>
      <c r="C1900" s="139"/>
      <c r="D1900" s="139"/>
      <c r="E1900"/>
      <c r="F1900"/>
      <c r="G1900"/>
      <c r="H1900"/>
      <c r="I1900"/>
      <c r="J1900"/>
      <c r="K1900"/>
      <c r="L1900"/>
      <c r="M1900"/>
      <c r="N1900"/>
      <c r="O1900"/>
      <c r="P1900"/>
      <c r="Q1900"/>
      <c r="R1900"/>
      <c r="S1900"/>
      <c r="T1900"/>
      <c r="U1900"/>
      <c r="V1900"/>
      <c r="W1900"/>
      <c r="X1900"/>
      <c r="Y1900"/>
      <c r="Z1900"/>
      <c r="AA1900" s="144"/>
      <c r="AB1900"/>
      <c r="AC1900"/>
      <c r="AD1900"/>
      <c r="AE1900"/>
      <c r="AF1900" s="143"/>
      <c r="AG1900"/>
      <c r="AH1900"/>
    </row>
    <row r="1901" spans="1:34" s="28" customFormat="1" ht="15">
      <c r="A1901"/>
      <c r="B1901" s="140"/>
      <c r="C1901" s="139"/>
      <c r="D1901" s="139"/>
      <c r="E1901"/>
      <c r="F1901"/>
      <c r="G1901"/>
      <c r="H1901"/>
      <c r="I1901"/>
      <c r="J1901"/>
      <c r="K1901"/>
      <c r="L1901"/>
      <c r="M1901"/>
      <c r="N1901"/>
      <c r="O1901"/>
      <c r="P1901"/>
      <c r="Q1901"/>
      <c r="R1901"/>
      <c r="S1901"/>
      <c r="T1901"/>
      <c r="U1901"/>
      <c r="V1901"/>
      <c r="W1901"/>
      <c r="X1901"/>
      <c r="Y1901"/>
      <c r="Z1901"/>
      <c r="AA1901" s="144"/>
      <c r="AB1901"/>
      <c r="AC1901"/>
      <c r="AD1901"/>
      <c r="AE1901"/>
      <c r="AF1901" s="143"/>
      <c r="AG1901"/>
      <c r="AH1901"/>
    </row>
    <row r="1902" spans="1:34" s="28" customFormat="1" ht="15">
      <c r="A1902"/>
      <c r="B1902" s="140"/>
      <c r="C1902" s="139"/>
      <c r="D1902" s="139"/>
      <c r="E1902"/>
      <c r="F1902"/>
      <c r="G1902"/>
      <c r="H1902"/>
      <c r="I1902"/>
      <c r="J1902"/>
      <c r="K1902"/>
      <c r="L1902"/>
      <c r="M1902"/>
      <c r="N1902"/>
      <c r="O1902"/>
      <c r="P1902"/>
      <c r="Q1902"/>
      <c r="R1902"/>
      <c r="S1902"/>
      <c r="T1902"/>
      <c r="U1902"/>
      <c r="V1902"/>
      <c r="W1902"/>
      <c r="X1902"/>
      <c r="Y1902"/>
      <c r="Z1902"/>
      <c r="AA1902" s="144"/>
      <c r="AB1902"/>
      <c r="AC1902"/>
      <c r="AD1902"/>
      <c r="AE1902"/>
      <c r="AF1902" s="143"/>
      <c r="AG1902"/>
      <c r="AH1902"/>
    </row>
    <row r="1903" spans="1:34" s="28" customFormat="1" ht="15">
      <c r="A1903"/>
      <c r="B1903" s="140"/>
      <c r="C1903" s="139"/>
      <c r="D1903" s="139"/>
      <c r="E1903"/>
      <c r="F1903"/>
      <c r="G1903"/>
      <c r="H1903"/>
      <c r="I1903"/>
      <c r="J1903"/>
      <c r="K1903"/>
      <c r="L1903"/>
      <c r="M1903"/>
      <c r="N1903"/>
      <c r="O1903"/>
      <c r="P1903"/>
      <c r="Q1903"/>
      <c r="R1903"/>
      <c r="S1903"/>
      <c r="T1903"/>
      <c r="U1903"/>
      <c r="V1903"/>
      <c r="W1903"/>
      <c r="X1903"/>
      <c r="Y1903"/>
      <c r="Z1903"/>
      <c r="AA1903" s="144"/>
      <c r="AB1903"/>
      <c r="AC1903"/>
      <c r="AD1903"/>
      <c r="AE1903"/>
      <c r="AF1903" s="143"/>
      <c r="AG1903"/>
      <c r="AH1903"/>
    </row>
    <row r="1904" spans="1:34" s="28" customFormat="1" ht="15">
      <c r="A1904"/>
      <c r="B1904" s="140"/>
      <c r="C1904" s="139"/>
      <c r="D1904" s="139"/>
      <c r="E1904"/>
      <c r="F1904"/>
      <c r="G1904"/>
      <c r="H1904"/>
      <c r="I1904"/>
      <c r="J1904"/>
      <c r="K1904"/>
      <c r="L1904"/>
      <c r="M1904"/>
      <c r="N1904"/>
      <c r="O1904"/>
      <c r="P1904"/>
      <c r="Q1904"/>
      <c r="R1904"/>
      <c r="S1904"/>
      <c r="T1904"/>
      <c r="U1904"/>
      <c r="V1904"/>
      <c r="W1904"/>
      <c r="X1904"/>
      <c r="Y1904"/>
      <c r="Z1904"/>
      <c r="AA1904" s="144"/>
      <c r="AB1904"/>
      <c r="AC1904"/>
      <c r="AD1904"/>
      <c r="AE1904"/>
      <c r="AF1904" s="143"/>
      <c r="AG1904"/>
      <c r="AH1904"/>
    </row>
    <row r="1905" spans="1:34" s="28" customFormat="1" ht="15">
      <c r="A1905"/>
      <c r="B1905" s="140"/>
      <c r="C1905" s="139"/>
      <c r="D1905" s="139"/>
      <c r="E1905"/>
      <c r="F1905"/>
      <c r="G1905"/>
      <c r="H1905"/>
      <c r="I1905"/>
      <c r="J1905"/>
      <c r="K1905"/>
      <c r="L1905"/>
      <c r="M1905"/>
      <c r="N1905"/>
      <c r="O1905"/>
      <c r="P1905"/>
      <c r="Q1905"/>
      <c r="R1905"/>
      <c r="S1905"/>
      <c r="T1905"/>
      <c r="U1905"/>
      <c r="V1905"/>
      <c r="W1905"/>
      <c r="X1905"/>
      <c r="Y1905"/>
      <c r="Z1905"/>
      <c r="AA1905" s="144"/>
      <c r="AB1905"/>
      <c r="AC1905"/>
      <c r="AD1905"/>
      <c r="AE1905"/>
      <c r="AF1905" s="143"/>
      <c r="AG1905"/>
      <c r="AH1905"/>
    </row>
    <row r="1906" spans="1:34" s="28" customFormat="1" ht="15">
      <c r="A1906"/>
      <c r="B1906" s="140"/>
      <c r="C1906" s="139"/>
      <c r="D1906" s="139"/>
      <c r="E1906"/>
      <c r="F1906"/>
      <c r="G1906"/>
      <c r="H1906"/>
      <c r="I1906"/>
      <c r="J1906"/>
      <c r="K1906"/>
      <c r="L1906"/>
      <c r="M1906"/>
      <c r="N1906"/>
      <c r="O1906"/>
      <c r="P1906"/>
      <c r="Q1906"/>
      <c r="R1906"/>
      <c r="S1906"/>
      <c r="T1906"/>
      <c r="U1906"/>
      <c r="V1906"/>
      <c r="W1906"/>
      <c r="X1906"/>
      <c r="Y1906"/>
      <c r="Z1906"/>
      <c r="AA1906" s="144"/>
      <c r="AB1906"/>
      <c r="AC1906"/>
      <c r="AD1906"/>
      <c r="AE1906"/>
      <c r="AF1906" s="143"/>
      <c r="AG1906"/>
      <c r="AH1906"/>
    </row>
    <row r="1907" spans="1:34" s="28" customFormat="1" ht="15">
      <c r="A1907"/>
      <c r="B1907" s="140"/>
      <c r="C1907" s="139"/>
      <c r="D1907" s="139"/>
      <c r="E1907"/>
      <c r="F1907"/>
      <c r="G1907"/>
      <c r="H1907"/>
      <c r="I1907"/>
      <c r="J1907"/>
      <c r="K1907"/>
      <c r="L1907"/>
      <c r="M1907"/>
      <c r="N1907"/>
      <c r="O1907"/>
      <c r="P1907"/>
      <c r="Q1907"/>
      <c r="R1907"/>
      <c r="S1907"/>
      <c r="T1907"/>
      <c r="U1907"/>
      <c r="V1907"/>
      <c r="W1907"/>
      <c r="X1907"/>
      <c r="Y1907"/>
      <c r="Z1907"/>
      <c r="AA1907" s="144"/>
      <c r="AB1907"/>
      <c r="AC1907"/>
      <c r="AD1907"/>
      <c r="AE1907"/>
      <c r="AF1907" s="143"/>
      <c r="AG1907"/>
      <c r="AH1907"/>
    </row>
    <row r="1908" spans="1:34" s="28" customFormat="1" ht="15">
      <c r="A1908"/>
      <c r="B1908" s="140"/>
      <c r="C1908" s="139"/>
      <c r="D1908" s="139"/>
      <c r="E1908"/>
      <c r="F1908"/>
      <c r="G1908"/>
      <c r="H1908"/>
      <c r="I1908"/>
      <c r="J1908"/>
      <c r="K1908"/>
      <c r="L1908"/>
      <c r="M1908"/>
      <c r="N1908"/>
      <c r="O1908"/>
      <c r="P1908"/>
      <c r="Q1908"/>
      <c r="R1908"/>
      <c r="S1908"/>
      <c r="T1908"/>
      <c r="U1908"/>
      <c r="V1908"/>
      <c r="W1908"/>
      <c r="X1908"/>
      <c r="Y1908"/>
      <c r="Z1908"/>
      <c r="AA1908" s="144"/>
      <c r="AB1908"/>
      <c r="AC1908"/>
      <c r="AD1908"/>
      <c r="AE1908"/>
      <c r="AF1908" s="143"/>
      <c r="AG1908"/>
      <c r="AH1908"/>
    </row>
    <row r="1909" spans="1:34" s="28" customFormat="1" ht="15">
      <c r="A1909"/>
      <c r="B1909" s="140"/>
      <c r="C1909" s="139"/>
      <c r="D1909" s="139"/>
      <c r="E1909"/>
      <c r="F1909"/>
      <c r="G1909"/>
      <c r="H1909"/>
      <c r="I1909"/>
      <c r="J1909"/>
      <c r="K1909"/>
      <c r="L1909"/>
      <c r="M1909"/>
      <c r="N1909"/>
      <c r="O1909"/>
      <c r="P1909"/>
      <c r="Q1909"/>
      <c r="R1909"/>
      <c r="S1909"/>
      <c r="T1909"/>
      <c r="U1909"/>
      <c r="V1909"/>
      <c r="W1909"/>
      <c r="X1909"/>
      <c r="Y1909"/>
      <c r="Z1909"/>
      <c r="AA1909" s="144"/>
      <c r="AB1909"/>
      <c r="AC1909"/>
      <c r="AD1909"/>
      <c r="AE1909"/>
      <c r="AF1909" s="143"/>
      <c r="AG1909"/>
      <c r="AH1909"/>
    </row>
    <row r="1910" spans="1:34" s="28" customFormat="1" ht="15">
      <c r="A1910"/>
      <c r="B1910" s="140"/>
      <c r="C1910" s="139"/>
      <c r="D1910" s="139"/>
      <c r="E1910"/>
      <c r="F1910"/>
      <c r="G1910"/>
      <c r="H1910"/>
      <c r="I1910"/>
      <c r="J1910"/>
      <c r="K1910"/>
      <c r="L1910"/>
      <c r="M1910"/>
      <c r="N1910"/>
      <c r="O1910"/>
      <c r="P1910"/>
      <c r="Q1910"/>
      <c r="R1910"/>
      <c r="S1910"/>
      <c r="T1910"/>
      <c r="U1910"/>
      <c r="V1910"/>
      <c r="W1910"/>
      <c r="X1910"/>
      <c r="Y1910"/>
      <c r="Z1910"/>
      <c r="AA1910" s="144"/>
      <c r="AB1910"/>
      <c r="AC1910"/>
      <c r="AD1910"/>
      <c r="AE1910"/>
      <c r="AF1910" s="143"/>
      <c r="AG1910"/>
      <c r="AH1910"/>
    </row>
    <row r="1911" spans="1:34" s="28" customFormat="1" ht="15">
      <c r="A1911"/>
      <c r="B1911" s="140"/>
      <c r="C1911" s="139"/>
      <c r="D1911" s="139"/>
      <c r="E1911"/>
      <c r="F1911"/>
      <c r="G1911"/>
      <c r="H1911"/>
      <c r="I1911"/>
      <c r="J1911"/>
      <c r="K1911"/>
      <c r="L1911"/>
      <c r="M1911"/>
      <c r="N1911"/>
      <c r="O1911"/>
      <c r="P1911"/>
      <c r="Q1911"/>
      <c r="R1911"/>
      <c r="S1911"/>
      <c r="T1911"/>
      <c r="U1911"/>
      <c r="V1911"/>
      <c r="W1911"/>
      <c r="X1911"/>
      <c r="Y1911"/>
      <c r="Z1911"/>
      <c r="AA1911" s="144"/>
      <c r="AB1911"/>
      <c r="AC1911"/>
      <c r="AD1911"/>
      <c r="AE1911"/>
      <c r="AF1911" s="143"/>
      <c r="AG1911"/>
      <c r="AH1911"/>
    </row>
    <row r="1912" spans="1:34" s="28" customFormat="1" ht="15">
      <c r="A1912"/>
      <c r="B1912" s="140"/>
      <c r="C1912" s="139"/>
      <c r="D1912" s="139"/>
      <c r="E1912"/>
      <c r="F1912"/>
      <c r="G1912"/>
      <c r="H1912"/>
      <c r="I1912"/>
      <c r="J1912"/>
      <c r="K1912"/>
      <c r="L1912"/>
      <c r="M1912"/>
      <c r="N1912"/>
      <c r="O1912"/>
      <c r="P1912"/>
      <c r="Q1912"/>
      <c r="R1912"/>
      <c r="S1912"/>
      <c r="T1912"/>
      <c r="U1912"/>
      <c r="V1912"/>
      <c r="W1912"/>
      <c r="X1912"/>
      <c r="Y1912"/>
      <c r="Z1912"/>
      <c r="AA1912" s="144"/>
      <c r="AB1912"/>
      <c r="AC1912"/>
      <c r="AD1912"/>
      <c r="AE1912"/>
      <c r="AF1912" s="143"/>
      <c r="AG1912"/>
      <c r="AH1912"/>
    </row>
    <row r="1913" spans="1:34" s="28" customFormat="1" ht="15">
      <c r="A1913"/>
      <c r="B1913" s="140"/>
      <c r="C1913" s="139"/>
      <c r="D1913" s="139"/>
      <c r="E1913"/>
      <c r="F1913"/>
      <c r="G1913"/>
      <c r="H1913"/>
      <c r="I1913"/>
      <c r="J1913"/>
      <c r="K1913"/>
      <c r="L1913"/>
      <c r="M1913"/>
      <c r="N1913"/>
      <c r="O1913"/>
      <c r="P1913"/>
      <c r="Q1913"/>
      <c r="R1913"/>
      <c r="S1913"/>
      <c r="T1913"/>
      <c r="U1913"/>
      <c r="V1913"/>
      <c r="W1913"/>
      <c r="X1913"/>
      <c r="Y1913"/>
      <c r="Z1913"/>
      <c r="AA1913" s="144"/>
      <c r="AB1913"/>
      <c r="AC1913"/>
      <c r="AD1913"/>
      <c r="AE1913"/>
      <c r="AF1913" s="143"/>
      <c r="AG1913"/>
      <c r="AH1913"/>
    </row>
    <row r="1914" spans="1:34" s="28" customFormat="1" ht="15">
      <c r="A1914"/>
      <c r="B1914" s="140"/>
      <c r="C1914" s="139"/>
      <c r="D1914" s="139"/>
      <c r="E1914"/>
      <c r="F1914"/>
      <c r="G1914"/>
      <c r="H1914"/>
      <c r="I1914"/>
      <c r="J1914"/>
      <c r="K1914"/>
      <c r="L1914"/>
      <c r="M1914"/>
      <c r="N1914"/>
      <c r="O1914"/>
      <c r="P1914"/>
      <c r="Q1914"/>
      <c r="R1914"/>
      <c r="S1914"/>
      <c r="T1914"/>
      <c r="U1914"/>
      <c r="V1914"/>
      <c r="W1914"/>
      <c r="X1914"/>
      <c r="Y1914"/>
      <c r="Z1914"/>
      <c r="AA1914" s="144"/>
      <c r="AB1914"/>
      <c r="AC1914"/>
      <c r="AD1914"/>
      <c r="AE1914"/>
      <c r="AF1914" s="143"/>
      <c r="AG1914"/>
      <c r="AH1914"/>
    </row>
    <row r="1915" spans="1:34" s="28" customFormat="1" ht="15">
      <c r="A1915"/>
      <c r="B1915" s="140"/>
      <c r="C1915" s="139"/>
      <c r="D1915" s="139"/>
      <c r="E1915"/>
      <c r="F1915"/>
      <c r="G1915"/>
      <c r="H1915"/>
      <c r="I1915"/>
      <c r="J1915"/>
      <c r="K1915"/>
      <c r="L1915"/>
      <c r="M1915"/>
      <c r="N1915"/>
      <c r="O1915"/>
      <c r="P1915"/>
      <c r="Q1915"/>
      <c r="R1915"/>
      <c r="S1915"/>
      <c r="T1915"/>
      <c r="U1915"/>
      <c r="V1915"/>
      <c r="W1915"/>
      <c r="X1915"/>
      <c r="Y1915"/>
      <c r="Z1915"/>
      <c r="AA1915" s="144"/>
      <c r="AB1915"/>
      <c r="AC1915"/>
      <c r="AD1915"/>
      <c r="AE1915"/>
      <c r="AF1915" s="143"/>
      <c r="AG1915"/>
      <c r="AH1915"/>
    </row>
    <row r="1916" spans="1:34" s="28" customFormat="1" ht="15">
      <c r="A1916"/>
      <c r="B1916" s="140"/>
      <c r="C1916" s="139"/>
      <c r="D1916" s="139"/>
      <c r="E1916"/>
      <c r="F1916"/>
      <c r="G1916"/>
      <c r="H1916"/>
      <c r="I1916"/>
      <c r="J1916"/>
      <c r="K1916"/>
      <c r="L1916"/>
      <c r="M1916"/>
      <c r="N1916"/>
      <c r="O1916"/>
      <c r="P1916"/>
      <c r="Q1916"/>
      <c r="R1916"/>
      <c r="S1916"/>
      <c r="T1916"/>
      <c r="U1916"/>
      <c r="V1916"/>
      <c r="W1916"/>
      <c r="X1916"/>
      <c r="Y1916"/>
      <c r="Z1916"/>
      <c r="AA1916" s="144"/>
      <c r="AB1916"/>
      <c r="AC1916"/>
      <c r="AD1916"/>
      <c r="AE1916"/>
      <c r="AF1916" s="143"/>
      <c r="AG1916"/>
      <c r="AH1916"/>
    </row>
    <row r="1917" spans="1:34" s="28" customFormat="1" ht="15">
      <c r="A1917"/>
      <c r="B1917" s="140"/>
      <c r="C1917" s="139"/>
      <c r="D1917" s="139"/>
      <c r="E1917"/>
      <c r="F1917"/>
      <c r="G1917"/>
      <c r="H1917"/>
      <c r="I1917"/>
      <c r="J1917"/>
      <c r="K1917"/>
      <c r="L1917"/>
      <c r="M1917"/>
      <c r="N1917"/>
      <c r="O1917"/>
      <c r="P1917"/>
      <c r="Q1917"/>
      <c r="R1917"/>
      <c r="S1917"/>
      <c r="T1917"/>
      <c r="U1917"/>
      <c r="V1917"/>
      <c r="W1917"/>
      <c r="X1917"/>
      <c r="Y1917"/>
      <c r="Z1917"/>
      <c r="AA1917" s="144"/>
      <c r="AB1917"/>
      <c r="AC1917"/>
      <c r="AD1917"/>
      <c r="AE1917"/>
      <c r="AF1917" s="143"/>
      <c r="AG1917"/>
      <c r="AH1917"/>
    </row>
    <row r="1918" spans="1:34" s="28" customFormat="1" ht="15">
      <c r="A1918"/>
      <c r="B1918" s="140"/>
      <c r="C1918" s="139"/>
      <c r="D1918" s="139"/>
      <c r="E1918"/>
      <c r="F1918"/>
      <c r="G1918"/>
      <c r="H1918"/>
      <c r="I1918"/>
      <c r="J1918"/>
      <c r="K1918"/>
      <c r="L1918"/>
      <c r="M1918"/>
      <c r="N1918"/>
      <c r="O1918"/>
      <c r="P1918"/>
      <c r="Q1918"/>
      <c r="R1918"/>
      <c r="S1918"/>
      <c r="T1918"/>
      <c r="U1918"/>
      <c r="V1918"/>
      <c r="W1918"/>
      <c r="X1918"/>
      <c r="Y1918"/>
      <c r="Z1918"/>
      <c r="AA1918" s="144"/>
      <c r="AB1918"/>
      <c r="AC1918"/>
      <c r="AD1918"/>
      <c r="AE1918"/>
      <c r="AF1918" s="143"/>
      <c r="AG1918"/>
      <c r="AH1918"/>
    </row>
    <row r="1919" spans="1:34" s="28" customFormat="1" ht="15">
      <c r="A1919"/>
      <c r="B1919" s="140"/>
      <c r="C1919" s="139"/>
      <c r="D1919" s="139"/>
      <c r="E1919"/>
      <c r="F1919"/>
      <c r="G1919"/>
      <c r="H1919"/>
      <c r="I1919"/>
      <c r="J1919"/>
      <c r="K1919"/>
      <c r="L1919"/>
      <c r="M1919"/>
      <c r="N1919"/>
      <c r="O1919"/>
      <c r="P1919"/>
      <c r="Q1919"/>
      <c r="R1919"/>
      <c r="S1919"/>
      <c r="T1919"/>
      <c r="U1919"/>
      <c r="V1919"/>
      <c r="W1919"/>
      <c r="X1919"/>
      <c r="Y1919"/>
      <c r="Z1919"/>
      <c r="AA1919" s="144"/>
      <c r="AB1919"/>
      <c r="AC1919"/>
      <c r="AD1919"/>
      <c r="AE1919"/>
      <c r="AF1919" s="143"/>
      <c r="AG1919"/>
      <c r="AH1919"/>
    </row>
    <row r="1920" spans="1:34" s="28" customFormat="1" ht="15">
      <c r="A1920"/>
      <c r="B1920" s="140"/>
      <c r="C1920" s="139"/>
      <c r="D1920" s="139"/>
      <c r="E1920"/>
      <c r="F1920"/>
      <c r="G1920"/>
      <c r="H1920"/>
      <c r="I1920"/>
      <c r="J1920"/>
      <c r="K1920"/>
      <c r="L1920"/>
      <c r="M1920"/>
      <c r="N1920"/>
      <c r="O1920"/>
      <c r="P1920"/>
      <c r="Q1920"/>
      <c r="R1920"/>
      <c r="S1920"/>
      <c r="T1920"/>
      <c r="U1920"/>
      <c r="V1920"/>
      <c r="W1920"/>
      <c r="X1920"/>
      <c r="Y1920"/>
      <c r="Z1920"/>
      <c r="AA1920" s="144"/>
      <c r="AB1920"/>
      <c r="AC1920"/>
      <c r="AD1920"/>
      <c r="AE1920"/>
      <c r="AF1920" s="143"/>
      <c r="AG1920"/>
      <c r="AH1920"/>
    </row>
    <row r="1921" spans="1:34" s="28" customFormat="1" ht="15">
      <c r="A1921"/>
      <c r="B1921" s="140"/>
      <c r="C1921" s="139"/>
      <c r="D1921" s="139"/>
      <c r="E1921"/>
      <c r="F1921"/>
      <c r="G1921"/>
      <c r="H1921"/>
      <c r="I1921"/>
      <c r="J1921"/>
      <c r="K1921"/>
      <c r="L1921"/>
      <c r="M1921"/>
      <c r="N1921"/>
      <c r="O1921"/>
      <c r="P1921"/>
      <c r="Q1921"/>
      <c r="R1921"/>
      <c r="S1921"/>
      <c r="T1921"/>
      <c r="U1921"/>
      <c r="V1921"/>
      <c r="W1921"/>
      <c r="X1921"/>
      <c r="Y1921"/>
      <c r="Z1921"/>
      <c r="AA1921" s="144"/>
      <c r="AB1921"/>
      <c r="AC1921"/>
      <c r="AD1921"/>
      <c r="AE1921"/>
      <c r="AF1921" s="143"/>
      <c r="AG1921"/>
      <c r="AH1921"/>
    </row>
    <row r="1922" spans="1:34" s="28" customFormat="1" ht="15">
      <c r="A1922"/>
      <c r="B1922" s="140"/>
      <c r="C1922" s="139"/>
      <c r="D1922" s="139"/>
      <c r="E1922"/>
      <c r="F1922"/>
      <c r="G1922"/>
      <c r="H1922"/>
      <c r="I1922"/>
      <c r="J1922"/>
      <c r="K1922"/>
      <c r="L1922"/>
      <c r="M1922"/>
      <c r="N1922"/>
      <c r="O1922"/>
      <c r="P1922"/>
      <c r="Q1922"/>
      <c r="R1922"/>
      <c r="S1922"/>
      <c r="T1922"/>
      <c r="U1922"/>
      <c r="V1922"/>
      <c r="W1922"/>
      <c r="X1922"/>
      <c r="Y1922"/>
      <c r="Z1922"/>
      <c r="AA1922" s="144"/>
      <c r="AB1922"/>
      <c r="AC1922"/>
      <c r="AD1922"/>
      <c r="AE1922"/>
      <c r="AF1922" s="143"/>
      <c r="AG1922"/>
      <c r="AH1922"/>
    </row>
    <row r="1923" spans="1:34" s="28" customFormat="1" ht="15">
      <c r="A1923"/>
      <c r="B1923" s="140"/>
      <c r="C1923" s="139"/>
      <c r="D1923" s="139"/>
      <c r="E1923"/>
      <c r="F1923"/>
      <c r="G1923"/>
      <c r="H1923"/>
      <c r="I1923"/>
      <c r="J1923"/>
      <c r="K1923"/>
      <c r="L1923"/>
      <c r="M1923"/>
      <c r="N1923"/>
      <c r="O1923"/>
      <c r="P1923"/>
      <c r="Q1923"/>
      <c r="R1923"/>
      <c r="S1923"/>
      <c r="T1923"/>
      <c r="U1923"/>
      <c r="V1923"/>
      <c r="W1923"/>
      <c r="X1923"/>
      <c r="Y1923"/>
      <c r="Z1923"/>
      <c r="AA1923" s="144"/>
      <c r="AB1923"/>
      <c r="AC1923"/>
      <c r="AD1923"/>
      <c r="AE1923"/>
      <c r="AF1923" s="143"/>
      <c r="AG1923"/>
      <c r="AH1923"/>
    </row>
    <row r="1924" spans="1:34" s="28" customFormat="1" ht="15">
      <c r="A1924"/>
      <c r="B1924" s="140"/>
      <c r="C1924" s="139"/>
      <c r="D1924" s="139"/>
      <c r="E1924"/>
      <c r="F1924"/>
      <c r="G1924"/>
      <c r="H1924"/>
      <c r="I1924"/>
      <c r="J1924"/>
      <c r="K1924"/>
      <c r="L1924"/>
      <c r="M1924"/>
      <c r="N1924"/>
      <c r="O1924"/>
      <c r="P1924"/>
      <c r="Q1924"/>
      <c r="R1924"/>
      <c r="S1924"/>
      <c r="T1924"/>
      <c r="U1924"/>
      <c r="V1924"/>
      <c r="W1924"/>
      <c r="X1924"/>
      <c r="Y1924"/>
      <c r="Z1924"/>
      <c r="AA1924" s="144"/>
      <c r="AB1924"/>
      <c r="AC1924"/>
      <c r="AD1924"/>
      <c r="AE1924"/>
      <c r="AF1924" s="143"/>
      <c r="AG1924"/>
      <c r="AH1924"/>
    </row>
    <row r="1925" spans="1:34" s="28" customFormat="1" ht="15">
      <c r="A1925"/>
      <c r="B1925" s="140"/>
      <c r="C1925" s="139"/>
      <c r="D1925" s="139"/>
      <c r="E1925"/>
      <c r="F1925"/>
      <c r="G1925"/>
      <c r="H1925"/>
      <c r="I1925"/>
      <c r="J1925"/>
      <c r="K1925"/>
      <c r="L1925"/>
      <c r="M1925"/>
      <c r="N1925"/>
      <c r="O1925"/>
      <c r="P1925"/>
      <c r="Q1925"/>
      <c r="R1925"/>
      <c r="S1925"/>
      <c r="T1925"/>
      <c r="U1925"/>
      <c r="V1925"/>
      <c r="W1925"/>
      <c r="X1925"/>
      <c r="Y1925"/>
      <c r="Z1925"/>
      <c r="AA1925" s="144"/>
      <c r="AB1925"/>
      <c r="AC1925"/>
      <c r="AD1925"/>
      <c r="AE1925"/>
      <c r="AF1925" s="143"/>
      <c r="AG1925"/>
      <c r="AH1925"/>
    </row>
    <row r="1926" spans="1:34" s="28" customFormat="1" ht="15">
      <c r="A1926"/>
      <c r="B1926" s="140"/>
      <c r="C1926" s="139"/>
      <c r="D1926" s="139"/>
      <c r="E1926"/>
      <c r="F1926"/>
      <c r="G1926"/>
      <c r="H1926"/>
      <c r="I1926"/>
      <c r="J1926"/>
      <c r="K1926"/>
      <c r="L1926"/>
      <c r="M1926"/>
      <c r="N1926"/>
      <c r="O1926"/>
      <c r="P1926"/>
      <c r="Q1926"/>
      <c r="R1926"/>
      <c r="S1926"/>
      <c r="T1926"/>
      <c r="U1926"/>
      <c r="V1926"/>
      <c r="W1926"/>
      <c r="X1926"/>
      <c r="Y1926"/>
      <c r="Z1926"/>
      <c r="AA1926" s="144"/>
      <c r="AB1926"/>
      <c r="AC1926"/>
      <c r="AD1926"/>
      <c r="AE1926"/>
      <c r="AF1926" s="143"/>
      <c r="AG1926"/>
      <c r="AH1926"/>
    </row>
    <row r="1927" spans="1:34" s="28" customFormat="1" ht="15">
      <c r="A1927"/>
      <c r="B1927" s="140"/>
      <c r="C1927" s="139"/>
      <c r="D1927" s="139"/>
      <c r="E1927"/>
      <c r="F1927"/>
      <c r="G1927"/>
      <c r="H1927"/>
      <c r="I1927"/>
      <c r="J1927"/>
      <c r="K1927"/>
      <c r="L1927"/>
      <c r="M1927"/>
      <c r="N1927"/>
      <c r="O1927"/>
      <c r="P1927"/>
      <c r="Q1927"/>
      <c r="R1927"/>
      <c r="S1927"/>
      <c r="T1927"/>
      <c r="U1927"/>
      <c r="V1927"/>
      <c r="W1927"/>
      <c r="X1927"/>
      <c r="Y1927"/>
      <c r="Z1927"/>
      <c r="AA1927" s="144"/>
      <c r="AB1927"/>
      <c r="AC1927"/>
      <c r="AD1927"/>
      <c r="AE1927"/>
      <c r="AF1927" s="143"/>
      <c r="AG1927"/>
      <c r="AH1927"/>
    </row>
    <row r="1928" spans="1:34" s="28" customFormat="1" ht="15">
      <c r="A1928"/>
      <c r="B1928" s="140"/>
      <c r="C1928" s="139"/>
      <c r="D1928" s="139"/>
      <c r="E1928"/>
      <c r="F1928"/>
      <c r="G1928"/>
      <c r="H1928"/>
      <c r="I1928"/>
      <c r="J1928"/>
      <c r="K1928"/>
      <c r="L1928"/>
      <c r="M1928"/>
      <c r="N1928"/>
      <c r="O1928"/>
      <c r="P1928"/>
      <c r="Q1928"/>
      <c r="R1928"/>
      <c r="S1928"/>
      <c r="T1928"/>
      <c r="U1928"/>
      <c r="V1928"/>
      <c r="W1928"/>
      <c r="X1928"/>
      <c r="Y1928"/>
      <c r="Z1928"/>
      <c r="AA1928" s="144"/>
      <c r="AB1928"/>
      <c r="AC1928"/>
      <c r="AD1928"/>
      <c r="AE1928"/>
      <c r="AF1928" s="143"/>
      <c r="AG1928"/>
      <c r="AH1928"/>
    </row>
    <row r="1929" spans="1:34" s="28" customFormat="1" ht="15">
      <c r="A1929"/>
      <c r="B1929" s="140"/>
      <c r="C1929" s="139"/>
      <c r="D1929" s="139"/>
      <c r="E1929"/>
      <c r="F1929"/>
      <c r="G1929"/>
      <c r="H1929"/>
      <c r="I1929"/>
      <c r="J1929"/>
      <c r="K1929"/>
      <c r="L1929"/>
      <c r="M1929"/>
      <c r="N1929"/>
      <c r="O1929"/>
      <c r="P1929"/>
      <c r="Q1929"/>
      <c r="R1929"/>
      <c r="S1929"/>
      <c r="T1929"/>
      <c r="U1929"/>
      <c r="V1929"/>
      <c r="W1929"/>
      <c r="X1929"/>
      <c r="Y1929"/>
      <c r="Z1929"/>
      <c r="AA1929" s="144"/>
      <c r="AB1929"/>
      <c r="AC1929"/>
      <c r="AD1929"/>
      <c r="AE1929"/>
      <c r="AF1929" s="143"/>
      <c r="AG1929"/>
      <c r="AH1929"/>
    </row>
    <row r="1930" spans="1:34" s="28" customFormat="1" ht="15">
      <c r="A1930"/>
      <c r="B1930" s="140"/>
      <c r="C1930" s="139"/>
      <c r="D1930" s="139"/>
      <c r="E1930"/>
      <c r="F1930"/>
      <c r="G1930"/>
      <c r="H1930"/>
      <c r="I1930"/>
      <c r="J1930"/>
      <c r="K1930"/>
      <c r="L1930"/>
      <c r="M1930"/>
      <c r="N1930"/>
      <c r="O1930"/>
      <c r="P1930"/>
      <c r="Q1930"/>
      <c r="R1930"/>
      <c r="S1930"/>
      <c r="T1930"/>
      <c r="U1930"/>
      <c r="V1930"/>
      <c r="W1930"/>
      <c r="X1930"/>
      <c r="Y1930"/>
      <c r="Z1930"/>
      <c r="AA1930" s="144"/>
      <c r="AB1930"/>
      <c r="AC1930"/>
      <c r="AD1930"/>
      <c r="AE1930"/>
      <c r="AF1930" s="143"/>
      <c r="AG1930"/>
      <c r="AH1930"/>
    </row>
    <row r="1931" spans="1:34" s="28" customFormat="1" ht="15">
      <c r="A1931"/>
      <c r="B1931" s="140"/>
      <c r="C1931" s="139"/>
      <c r="D1931" s="139"/>
      <c r="E1931"/>
      <c r="F1931"/>
      <c r="G1931"/>
      <c r="H1931"/>
      <c r="I1931"/>
      <c r="J1931"/>
      <c r="K1931"/>
      <c r="L1931"/>
      <c r="M1931"/>
      <c r="N1931"/>
      <c r="O1931"/>
      <c r="P1931"/>
      <c r="Q1931"/>
      <c r="R1931"/>
      <c r="S1931"/>
      <c r="T1931"/>
      <c r="U1931"/>
      <c r="V1931"/>
      <c r="W1931"/>
      <c r="X1931"/>
      <c r="Y1931"/>
      <c r="Z1931"/>
      <c r="AA1931" s="144"/>
      <c r="AB1931"/>
      <c r="AC1931"/>
      <c r="AD1931"/>
      <c r="AE1931"/>
      <c r="AF1931" s="143"/>
      <c r="AG1931"/>
      <c r="AH1931"/>
    </row>
    <row r="1932" spans="1:34" s="28" customFormat="1" ht="15">
      <c r="A1932"/>
      <c r="B1932" s="140"/>
      <c r="C1932" s="139"/>
      <c r="D1932" s="139"/>
      <c r="E1932"/>
      <c r="F1932"/>
      <c r="G1932"/>
      <c r="H1932"/>
      <c r="I1932"/>
      <c r="J1932"/>
      <c r="K1932"/>
      <c r="L1932"/>
      <c r="M1932"/>
      <c r="N1932"/>
      <c r="O1932"/>
      <c r="P1932"/>
      <c r="Q1932"/>
      <c r="R1932"/>
      <c r="S1932"/>
      <c r="T1932"/>
      <c r="U1932"/>
      <c r="V1932"/>
      <c r="W1932"/>
      <c r="X1932"/>
      <c r="Y1932"/>
      <c r="Z1932"/>
      <c r="AA1932" s="144"/>
      <c r="AB1932"/>
      <c r="AC1932"/>
      <c r="AD1932"/>
      <c r="AE1932"/>
      <c r="AF1932" s="143"/>
      <c r="AG1932"/>
      <c r="AH1932"/>
    </row>
    <row r="1933" spans="1:34" s="28" customFormat="1" ht="15">
      <c r="A1933"/>
      <c r="B1933" s="140"/>
      <c r="C1933" s="139"/>
      <c r="D1933" s="139"/>
      <c r="E1933"/>
      <c r="F1933"/>
      <c r="G1933"/>
      <c r="H1933"/>
      <c r="I1933"/>
      <c r="J1933"/>
      <c r="K1933"/>
      <c r="L1933"/>
      <c r="M1933"/>
      <c r="N1933"/>
      <c r="O1933"/>
      <c r="P1933"/>
      <c r="Q1933"/>
      <c r="R1933"/>
      <c r="S1933"/>
      <c r="T1933"/>
      <c r="U1933"/>
      <c r="V1933"/>
      <c r="W1933"/>
      <c r="X1933"/>
      <c r="Y1933"/>
      <c r="Z1933"/>
      <c r="AA1933" s="144"/>
      <c r="AB1933"/>
      <c r="AC1933"/>
      <c r="AD1933"/>
      <c r="AE1933"/>
      <c r="AF1933" s="143"/>
      <c r="AG1933"/>
      <c r="AH1933"/>
    </row>
    <row r="1934" spans="1:34" s="28" customFormat="1" ht="15">
      <c r="A1934"/>
      <c r="B1934" s="140"/>
      <c r="C1934" s="139"/>
      <c r="D1934" s="139"/>
      <c r="E1934"/>
      <c r="F1934"/>
      <c r="G1934"/>
      <c r="H1934"/>
      <c r="I1934"/>
      <c r="J1934"/>
      <c r="K1934"/>
      <c r="L1934"/>
      <c r="M1934"/>
      <c r="N1934"/>
      <c r="O1934"/>
      <c r="P1934"/>
      <c r="Q1934"/>
      <c r="R1934"/>
      <c r="S1934"/>
      <c r="T1934"/>
      <c r="U1934"/>
      <c r="V1934"/>
      <c r="W1934"/>
      <c r="X1934"/>
      <c r="Y1934"/>
      <c r="Z1934"/>
      <c r="AA1934" s="144"/>
      <c r="AB1934"/>
      <c r="AC1934"/>
      <c r="AD1934"/>
      <c r="AE1934"/>
      <c r="AF1934" s="143"/>
      <c r="AG1934"/>
      <c r="AH1934"/>
    </row>
    <row r="1935" spans="1:34" s="28" customFormat="1" ht="15">
      <c r="A1935"/>
      <c r="B1935" s="140"/>
      <c r="C1935" s="139"/>
      <c r="D1935" s="139"/>
      <c r="E1935"/>
      <c r="F1935"/>
      <c r="G1935"/>
      <c r="H1935"/>
      <c r="I1935"/>
      <c r="J1935"/>
      <c r="K1935"/>
      <c r="L1935"/>
      <c r="M1935"/>
      <c r="N1935"/>
      <c r="O1935"/>
      <c r="P1935"/>
      <c r="Q1935"/>
      <c r="R1935"/>
      <c r="S1935"/>
      <c r="T1935"/>
      <c r="U1935"/>
      <c r="V1935"/>
      <c r="W1935"/>
      <c r="X1935"/>
      <c r="Y1935"/>
      <c r="Z1935"/>
      <c r="AA1935" s="144"/>
      <c r="AB1935"/>
      <c r="AC1935"/>
      <c r="AD1935"/>
      <c r="AE1935"/>
      <c r="AF1935" s="143"/>
      <c r="AG1935"/>
      <c r="AH1935"/>
    </row>
    <row r="1936" spans="1:34" s="28" customFormat="1" ht="15">
      <c r="A1936"/>
      <c r="B1936" s="140"/>
      <c r="C1936" s="139"/>
      <c r="D1936" s="139"/>
      <c r="E1936"/>
      <c r="F1936"/>
      <c r="G1936"/>
      <c r="H1936"/>
      <c r="I1936"/>
      <c r="J1936"/>
      <c r="K1936"/>
      <c r="L1936"/>
      <c r="M1936"/>
      <c r="N1936"/>
      <c r="O1936"/>
      <c r="P1936"/>
      <c r="Q1936"/>
      <c r="R1936"/>
      <c r="S1936"/>
      <c r="T1936"/>
      <c r="U1936"/>
      <c r="V1936"/>
      <c r="W1936"/>
      <c r="X1936"/>
      <c r="Y1936"/>
      <c r="Z1936"/>
      <c r="AA1936" s="144"/>
      <c r="AB1936"/>
      <c r="AC1936"/>
      <c r="AD1936"/>
      <c r="AE1936"/>
      <c r="AF1936" s="143"/>
      <c r="AG1936"/>
      <c r="AH1936"/>
    </row>
    <row r="1937" spans="1:34" s="28" customFormat="1" ht="15">
      <c r="A1937"/>
      <c r="B1937" s="140"/>
      <c r="C1937" s="139"/>
      <c r="D1937" s="139"/>
      <c r="E1937"/>
      <c r="F1937"/>
      <c r="G1937"/>
      <c r="H1937"/>
      <c r="I1937"/>
      <c r="J1937"/>
      <c r="K1937"/>
      <c r="L1937"/>
      <c r="M1937"/>
      <c r="N1937"/>
      <c r="O1937"/>
      <c r="P1937"/>
      <c r="Q1937"/>
      <c r="R1937"/>
      <c r="S1937"/>
      <c r="T1937"/>
      <c r="U1937"/>
      <c r="V1937"/>
      <c r="W1937"/>
      <c r="X1937"/>
      <c r="Y1937"/>
      <c r="Z1937"/>
      <c r="AA1937" s="144"/>
      <c r="AB1937"/>
      <c r="AC1937"/>
      <c r="AD1937"/>
      <c r="AE1937"/>
      <c r="AF1937" s="143"/>
      <c r="AG1937"/>
      <c r="AH1937"/>
    </row>
    <row r="1938" spans="1:34" s="28" customFormat="1" ht="15">
      <c r="A1938"/>
      <c r="B1938" s="140"/>
      <c r="C1938" s="139"/>
      <c r="D1938" s="139"/>
      <c r="E1938"/>
      <c r="F1938"/>
      <c r="G1938"/>
      <c r="H1938"/>
      <c r="I1938"/>
      <c r="J1938"/>
      <c r="K1938"/>
      <c r="L1938"/>
      <c r="M1938"/>
      <c r="N1938"/>
      <c r="O1938"/>
      <c r="P1938"/>
      <c r="Q1938"/>
      <c r="R1938"/>
      <c r="S1938"/>
      <c r="T1938"/>
      <c r="U1938"/>
      <c r="V1938"/>
      <c r="W1938"/>
      <c r="X1938"/>
      <c r="Y1938"/>
      <c r="Z1938"/>
      <c r="AA1938" s="144"/>
      <c r="AB1938"/>
      <c r="AC1938"/>
      <c r="AD1938"/>
      <c r="AE1938"/>
      <c r="AF1938" s="143"/>
      <c r="AG1938"/>
      <c r="AH1938"/>
    </row>
    <row r="1939" spans="1:34" s="28" customFormat="1" ht="15">
      <c r="A1939"/>
      <c r="B1939" s="140"/>
      <c r="C1939" s="139"/>
      <c r="D1939" s="139"/>
      <c r="E1939"/>
      <c r="F1939"/>
      <c r="G1939"/>
      <c r="H1939"/>
      <c r="I1939"/>
      <c r="J1939"/>
      <c r="K1939"/>
      <c r="L1939"/>
      <c r="M1939"/>
      <c r="N1939"/>
      <c r="O1939"/>
      <c r="P1939"/>
      <c r="Q1939"/>
      <c r="R1939"/>
      <c r="S1939"/>
      <c r="T1939"/>
      <c r="U1939"/>
      <c r="V1939"/>
      <c r="W1939"/>
      <c r="X1939"/>
      <c r="Y1939"/>
      <c r="Z1939"/>
      <c r="AA1939" s="144"/>
      <c r="AB1939"/>
      <c r="AC1939"/>
      <c r="AD1939"/>
      <c r="AE1939"/>
      <c r="AF1939" s="143"/>
      <c r="AG1939"/>
      <c r="AH1939"/>
    </row>
    <row r="1940" spans="1:34" s="28" customFormat="1" ht="15">
      <c r="A1940"/>
      <c r="B1940" s="140"/>
      <c r="C1940" s="139"/>
      <c r="D1940" s="139"/>
      <c r="E1940"/>
      <c r="F1940"/>
      <c r="G1940"/>
      <c r="H1940"/>
      <c r="I1940"/>
      <c r="J1940"/>
      <c r="K1940"/>
      <c r="L1940"/>
      <c r="M1940"/>
      <c r="N1940"/>
      <c r="O1940"/>
      <c r="P1940"/>
      <c r="Q1940"/>
      <c r="R1940"/>
      <c r="S1940"/>
      <c r="T1940"/>
      <c r="U1940"/>
      <c r="V1940"/>
      <c r="W1940"/>
      <c r="X1940"/>
      <c r="Y1940"/>
      <c r="Z1940"/>
      <c r="AA1940" s="144"/>
      <c r="AB1940"/>
      <c r="AC1940"/>
      <c r="AD1940"/>
      <c r="AE1940"/>
      <c r="AF1940" s="143"/>
      <c r="AG1940"/>
      <c r="AH1940"/>
    </row>
    <row r="1941" spans="1:34" s="28" customFormat="1" ht="15">
      <c r="A1941"/>
      <c r="B1941" s="140"/>
      <c r="C1941" s="139"/>
      <c r="D1941" s="139"/>
      <c r="E1941"/>
      <c r="F1941"/>
      <c r="G1941"/>
      <c r="H1941"/>
      <c r="I1941"/>
      <c r="J1941"/>
      <c r="K1941"/>
      <c r="L1941"/>
      <c r="M1941"/>
      <c r="N1941"/>
      <c r="O1941"/>
      <c r="P1941"/>
      <c r="Q1941"/>
      <c r="R1941"/>
      <c r="S1941"/>
      <c r="T1941"/>
      <c r="U1941"/>
      <c r="V1941"/>
      <c r="W1941"/>
      <c r="X1941"/>
      <c r="Y1941"/>
      <c r="Z1941"/>
      <c r="AA1941" s="144"/>
      <c r="AB1941"/>
      <c r="AC1941"/>
      <c r="AD1941"/>
      <c r="AE1941"/>
      <c r="AF1941" s="143"/>
      <c r="AG1941"/>
      <c r="AH1941"/>
    </row>
    <row r="1942" spans="1:34" s="28" customFormat="1" ht="15">
      <c r="A1942"/>
      <c r="B1942" s="140"/>
      <c r="C1942" s="139"/>
      <c r="D1942" s="139"/>
      <c r="E1942"/>
      <c r="F1942"/>
      <c r="G1942"/>
      <c r="H1942"/>
      <c r="I1942"/>
      <c r="J1942"/>
      <c r="K1942"/>
      <c r="L1942"/>
      <c r="M1942"/>
      <c r="N1942"/>
      <c r="O1942"/>
      <c r="P1942"/>
      <c r="Q1942"/>
      <c r="R1942"/>
      <c r="S1942"/>
      <c r="T1942"/>
      <c r="U1942"/>
      <c r="V1942"/>
      <c r="W1942"/>
      <c r="X1942"/>
      <c r="Y1942"/>
      <c r="Z1942"/>
      <c r="AA1942" s="144"/>
      <c r="AB1942"/>
      <c r="AC1942"/>
      <c r="AD1942"/>
      <c r="AE1942"/>
      <c r="AF1942" s="143"/>
      <c r="AG1942"/>
      <c r="AH1942"/>
    </row>
    <row r="1943" spans="1:34" s="28" customFormat="1" ht="15">
      <c r="A1943"/>
      <c r="B1943" s="140"/>
      <c r="C1943" s="139"/>
      <c r="D1943" s="139"/>
      <c r="E1943"/>
      <c r="F1943"/>
      <c r="G1943"/>
      <c r="H1943"/>
      <c r="I1943"/>
      <c r="J1943"/>
      <c r="K1943"/>
      <c r="L1943"/>
      <c r="M1943"/>
      <c r="N1943"/>
      <c r="O1943"/>
      <c r="P1943"/>
      <c r="Q1943"/>
      <c r="R1943"/>
      <c r="S1943"/>
      <c r="T1943"/>
      <c r="U1943"/>
      <c r="V1943"/>
      <c r="W1943"/>
      <c r="X1943"/>
      <c r="Y1943"/>
      <c r="Z1943"/>
      <c r="AA1943" s="144"/>
      <c r="AB1943"/>
      <c r="AC1943"/>
      <c r="AD1943"/>
      <c r="AE1943"/>
      <c r="AF1943" s="143"/>
      <c r="AG1943"/>
      <c r="AH1943"/>
    </row>
    <row r="1944" spans="1:34" s="28" customFormat="1" ht="15">
      <c r="A1944"/>
      <c r="B1944" s="140"/>
      <c r="C1944" s="139"/>
      <c r="D1944" s="139"/>
      <c r="E1944"/>
      <c r="F1944"/>
      <c r="G1944"/>
      <c r="H1944"/>
      <c r="I1944"/>
      <c r="J1944"/>
      <c r="K1944"/>
      <c r="L1944"/>
      <c r="M1944"/>
      <c r="N1944"/>
      <c r="O1944"/>
      <c r="P1944"/>
      <c r="Q1944"/>
      <c r="R1944"/>
      <c r="S1944"/>
      <c r="T1944"/>
      <c r="U1944"/>
      <c r="V1944"/>
      <c r="W1944"/>
      <c r="X1944"/>
      <c r="Y1944"/>
      <c r="Z1944"/>
      <c r="AA1944" s="144"/>
      <c r="AB1944"/>
      <c r="AC1944"/>
      <c r="AD1944"/>
      <c r="AE1944"/>
      <c r="AF1944" s="143"/>
      <c r="AG1944"/>
      <c r="AH1944"/>
    </row>
    <row r="1945" spans="1:34" s="28" customFormat="1" ht="15">
      <c r="A1945"/>
      <c r="B1945" s="140"/>
      <c r="C1945" s="139"/>
      <c r="D1945" s="139"/>
      <c r="E1945"/>
      <c r="F1945"/>
      <c r="G1945"/>
      <c r="H1945"/>
      <c r="I1945"/>
      <c r="J1945"/>
      <c r="K1945"/>
      <c r="L1945"/>
      <c r="M1945"/>
      <c r="N1945"/>
      <c r="O1945"/>
      <c r="P1945"/>
      <c r="Q1945"/>
      <c r="R1945"/>
      <c r="S1945"/>
      <c r="T1945"/>
      <c r="U1945"/>
      <c r="V1945"/>
      <c r="W1945"/>
      <c r="X1945"/>
      <c r="Y1945"/>
      <c r="Z1945"/>
      <c r="AA1945" s="144"/>
      <c r="AB1945"/>
      <c r="AC1945"/>
      <c r="AD1945"/>
      <c r="AE1945"/>
      <c r="AF1945" s="143"/>
      <c r="AG1945"/>
      <c r="AH1945"/>
    </row>
    <row r="1946" spans="1:34" s="28" customFormat="1" ht="15">
      <c r="A1946"/>
      <c r="B1946" s="140"/>
      <c r="C1946" s="139"/>
      <c r="D1946" s="139"/>
      <c r="E1946"/>
      <c r="F1946"/>
      <c r="G1946"/>
      <c r="H1946"/>
      <c r="I1946"/>
      <c r="J1946"/>
      <c r="K1946"/>
      <c r="L1946"/>
      <c r="M1946"/>
      <c r="N1946"/>
      <c r="O1946"/>
      <c r="P1946"/>
      <c r="Q1946"/>
      <c r="R1946"/>
      <c r="S1946"/>
      <c r="T1946"/>
      <c r="U1946"/>
      <c r="V1946"/>
      <c r="W1946"/>
      <c r="X1946"/>
      <c r="Y1946"/>
      <c r="Z1946"/>
      <c r="AA1946" s="144"/>
      <c r="AB1946"/>
      <c r="AC1946"/>
      <c r="AD1946"/>
      <c r="AE1946"/>
      <c r="AF1946" s="143"/>
      <c r="AG1946"/>
      <c r="AH1946"/>
    </row>
    <row r="1947" spans="1:34" s="28" customFormat="1" ht="15">
      <c r="A1947"/>
      <c r="B1947" s="140"/>
      <c r="C1947" s="139"/>
      <c r="D1947" s="139"/>
      <c r="E1947"/>
      <c r="F1947"/>
      <c r="G1947"/>
      <c r="H1947"/>
      <c r="I1947"/>
      <c r="J1947"/>
      <c r="K1947"/>
      <c r="L1947"/>
      <c r="M1947"/>
      <c r="N1947"/>
      <c r="O1947"/>
      <c r="P1947"/>
      <c r="Q1947"/>
      <c r="R1947"/>
      <c r="S1947"/>
      <c r="T1947"/>
      <c r="U1947"/>
      <c r="V1947"/>
      <c r="W1947"/>
      <c r="X1947"/>
      <c r="Y1947"/>
      <c r="Z1947"/>
      <c r="AA1947" s="144"/>
      <c r="AB1947"/>
      <c r="AC1947"/>
      <c r="AD1947"/>
      <c r="AE1947"/>
      <c r="AF1947" s="143"/>
      <c r="AG1947"/>
      <c r="AH1947"/>
    </row>
    <row r="1948" spans="1:34" s="28" customFormat="1" ht="15">
      <c r="A1948"/>
      <c r="B1948" s="140"/>
      <c r="C1948" s="139"/>
      <c r="D1948" s="139"/>
      <c r="E1948"/>
      <c r="F1948"/>
      <c r="G1948"/>
      <c r="H1948"/>
      <c r="I1948"/>
      <c r="J1948"/>
      <c r="K1948"/>
      <c r="L1948"/>
      <c r="M1948"/>
      <c r="N1948"/>
      <c r="O1948"/>
      <c r="P1948"/>
      <c r="Q1948"/>
      <c r="R1948"/>
      <c r="S1948"/>
      <c r="T1948"/>
      <c r="U1948"/>
      <c r="V1948"/>
      <c r="W1948"/>
      <c r="X1948"/>
      <c r="Y1948"/>
      <c r="Z1948"/>
      <c r="AA1948" s="144"/>
      <c r="AB1948"/>
      <c r="AC1948"/>
      <c r="AD1948"/>
      <c r="AE1948"/>
      <c r="AF1948" s="143"/>
      <c r="AG1948"/>
      <c r="AH1948"/>
    </row>
    <row r="1949" spans="1:34" s="28" customFormat="1" ht="15">
      <c r="A1949"/>
      <c r="B1949" s="140"/>
      <c r="C1949" s="139"/>
      <c r="D1949" s="139"/>
      <c r="E1949"/>
      <c r="F1949"/>
      <c r="G1949"/>
      <c r="H1949"/>
      <c r="I1949"/>
      <c r="J1949"/>
      <c r="K1949"/>
      <c r="L1949"/>
      <c r="M1949"/>
      <c r="N1949"/>
      <c r="O1949"/>
      <c r="P1949"/>
      <c r="Q1949"/>
      <c r="R1949"/>
      <c r="S1949"/>
      <c r="T1949"/>
      <c r="U1949"/>
      <c r="V1949"/>
      <c r="W1949"/>
      <c r="X1949"/>
      <c r="Y1949"/>
      <c r="Z1949"/>
      <c r="AA1949" s="144"/>
      <c r="AB1949"/>
      <c r="AC1949"/>
      <c r="AD1949"/>
      <c r="AE1949"/>
      <c r="AF1949" s="143"/>
      <c r="AG1949"/>
      <c r="AH1949"/>
    </row>
    <row r="1950" spans="1:34" s="28" customFormat="1" ht="15">
      <c r="A1950"/>
      <c r="B1950" s="140"/>
      <c r="C1950" s="139"/>
      <c r="D1950" s="139"/>
      <c r="E1950"/>
      <c r="F1950"/>
      <c r="G1950"/>
      <c r="H1950"/>
      <c r="I1950"/>
      <c r="J1950"/>
      <c r="K1950"/>
      <c r="L1950"/>
      <c r="M1950"/>
      <c r="N1950"/>
      <c r="O1950"/>
      <c r="P1950"/>
      <c r="Q1950"/>
      <c r="R1950"/>
      <c r="S1950"/>
      <c r="T1950"/>
      <c r="U1950"/>
      <c r="V1950"/>
      <c r="W1950"/>
      <c r="X1950"/>
      <c r="Y1950"/>
      <c r="Z1950"/>
      <c r="AA1950" s="144"/>
      <c r="AB1950"/>
      <c r="AC1950"/>
      <c r="AD1950"/>
      <c r="AE1950"/>
      <c r="AF1950" s="143"/>
      <c r="AG1950"/>
      <c r="AH1950"/>
    </row>
    <row r="1951" spans="1:34" s="28" customFormat="1" ht="15">
      <c r="A1951"/>
      <c r="B1951" s="140"/>
      <c r="C1951" s="139"/>
      <c r="D1951" s="139"/>
      <c r="E1951"/>
      <c r="F1951"/>
      <c r="G1951"/>
      <c r="H1951"/>
      <c r="I1951"/>
      <c r="J1951"/>
      <c r="K1951"/>
      <c r="L1951"/>
      <c r="M1951"/>
      <c r="N1951"/>
      <c r="O1951"/>
      <c r="P1951"/>
      <c r="Q1951"/>
      <c r="R1951"/>
      <c r="S1951"/>
      <c r="T1951"/>
      <c r="U1951"/>
      <c r="V1951"/>
      <c r="W1951"/>
      <c r="X1951"/>
      <c r="Y1951"/>
      <c r="Z1951"/>
      <c r="AA1951" s="144"/>
      <c r="AB1951"/>
      <c r="AC1951"/>
      <c r="AD1951"/>
      <c r="AE1951"/>
      <c r="AF1951" s="143"/>
      <c r="AG1951"/>
      <c r="AH1951"/>
    </row>
    <row r="1952" spans="1:34" s="28" customFormat="1" ht="15">
      <c r="A1952"/>
      <c r="B1952" s="140"/>
      <c r="C1952" s="139"/>
      <c r="D1952" s="139"/>
      <c r="E1952"/>
      <c r="F1952"/>
      <c r="G1952"/>
      <c r="H1952"/>
      <c r="I1952"/>
      <c r="J1952"/>
      <c r="K1952"/>
      <c r="L1952"/>
      <c r="M1952"/>
      <c r="N1952"/>
      <c r="O1952"/>
      <c r="P1952"/>
      <c r="Q1952"/>
      <c r="R1952"/>
      <c r="S1952"/>
      <c r="T1952"/>
      <c r="U1952"/>
      <c r="V1952"/>
      <c r="W1952"/>
      <c r="X1952"/>
      <c r="Y1952"/>
      <c r="Z1952"/>
      <c r="AA1952" s="144"/>
      <c r="AB1952"/>
      <c r="AC1952"/>
      <c r="AD1952"/>
      <c r="AE1952"/>
      <c r="AF1952" s="143"/>
      <c r="AG1952"/>
      <c r="AH1952"/>
    </row>
    <row r="1953" spans="1:34" s="28" customFormat="1" ht="15">
      <c r="A1953"/>
      <c r="B1953" s="140"/>
      <c r="C1953" s="139"/>
      <c r="D1953" s="139"/>
      <c r="E1953"/>
      <c r="F1953"/>
      <c r="G1953"/>
      <c r="H1953"/>
      <c r="I1953"/>
      <c r="J1953"/>
      <c r="K1953"/>
      <c r="L1953"/>
      <c r="M1953"/>
      <c r="N1953"/>
      <c r="O1953"/>
      <c r="P1953"/>
      <c r="Q1953"/>
      <c r="R1953"/>
      <c r="S1953"/>
      <c r="T1953"/>
      <c r="U1953"/>
      <c r="V1953"/>
      <c r="W1953"/>
      <c r="X1953"/>
      <c r="Y1953"/>
      <c r="Z1953"/>
      <c r="AA1953" s="144"/>
      <c r="AB1953"/>
      <c r="AC1953"/>
      <c r="AD1953"/>
      <c r="AE1953"/>
      <c r="AF1953" s="143"/>
      <c r="AG1953"/>
      <c r="AH1953"/>
    </row>
    <row r="1954" spans="1:34" s="28" customFormat="1" ht="15">
      <c r="A1954"/>
      <c r="B1954" s="140"/>
      <c r="C1954" s="139"/>
      <c r="D1954" s="139"/>
      <c r="E1954"/>
      <c r="F1954"/>
      <c r="G1954"/>
      <c r="H1954"/>
      <c r="I1954"/>
      <c r="J1954"/>
      <c r="K1954"/>
      <c r="L1954"/>
      <c r="M1954"/>
      <c r="N1954"/>
      <c r="O1954"/>
      <c r="P1954"/>
      <c r="Q1954"/>
      <c r="R1954"/>
      <c r="S1954"/>
      <c r="T1954"/>
      <c r="U1954"/>
      <c r="V1954"/>
      <c r="W1954"/>
      <c r="X1954"/>
      <c r="Y1954"/>
      <c r="Z1954"/>
      <c r="AA1954" s="144"/>
      <c r="AB1954"/>
      <c r="AC1954"/>
      <c r="AD1954"/>
      <c r="AE1954"/>
      <c r="AF1954" s="143"/>
      <c r="AG1954"/>
      <c r="AH1954"/>
    </row>
    <row r="1955" spans="1:34" s="28" customFormat="1" ht="15">
      <c r="A1955"/>
      <c r="B1955" s="140"/>
      <c r="C1955" s="139"/>
      <c r="D1955" s="139"/>
      <c r="E1955"/>
      <c r="F1955"/>
      <c r="G1955"/>
      <c r="H1955"/>
      <c r="I1955"/>
      <c r="J1955"/>
      <c r="K1955"/>
      <c r="L1955"/>
      <c r="M1955"/>
      <c r="N1955"/>
      <c r="O1955"/>
      <c r="P1955"/>
      <c r="Q1955"/>
      <c r="R1955"/>
      <c r="S1955"/>
      <c r="T1955"/>
      <c r="U1955"/>
      <c r="V1955"/>
      <c r="W1955"/>
      <c r="X1955"/>
      <c r="Y1955"/>
      <c r="Z1955"/>
      <c r="AA1955" s="144"/>
      <c r="AB1955"/>
      <c r="AC1955"/>
      <c r="AD1955"/>
      <c r="AE1955"/>
      <c r="AF1955" s="143"/>
      <c r="AG1955"/>
      <c r="AH1955"/>
    </row>
    <row r="1956" spans="1:34" s="28" customFormat="1" ht="15">
      <c r="A1956"/>
      <c r="B1956" s="140"/>
      <c r="C1956" s="139"/>
      <c r="D1956" s="139"/>
      <c r="E1956"/>
      <c r="F1956"/>
      <c r="G1956"/>
      <c r="H1956"/>
      <c r="I1956"/>
      <c r="J1956"/>
      <c r="K1956"/>
      <c r="L1956"/>
      <c r="M1956"/>
      <c r="N1956"/>
      <c r="O1956"/>
      <c r="P1956"/>
      <c r="Q1956"/>
      <c r="R1956"/>
      <c r="S1956"/>
      <c r="T1956"/>
      <c r="U1956"/>
      <c r="V1956"/>
      <c r="W1956"/>
      <c r="X1956"/>
      <c r="Y1956"/>
      <c r="Z1956"/>
      <c r="AA1956" s="144"/>
      <c r="AB1956"/>
      <c r="AC1956"/>
      <c r="AD1956"/>
      <c r="AE1956"/>
      <c r="AF1956" s="143"/>
      <c r="AG1956"/>
      <c r="AH1956"/>
    </row>
    <row r="1957" spans="1:34" s="28" customFormat="1" ht="15">
      <c r="A1957"/>
      <c r="B1957" s="140"/>
      <c r="C1957" s="139"/>
      <c r="D1957" s="139"/>
      <c r="E1957"/>
      <c r="F1957"/>
      <c r="G1957"/>
      <c r="H1957"/>
      <c r="I1957"/>
      <c r="J1957"/>
      <c r="K1957"/>
      <c r="L1957"/>
      <c r="M1957"/>
      <c r="N1957"/>
      <c r="O1957"/>
      <c r="P1957"/>
      <c r="Q1957"/>
      <c r="R1957"/>
      <c r="S1957"/>
      <c r="T1957"/>
      <c r="U1957"/>
      <c r="V1957"/>
      <c r="W1957"/>
      <c r="X1957"/>
      <c r="Y1957"/>
      <c r="Z1957"/>
      <c r="AA1957" s="144"/>
      <c r="AB1957"/>
      <c r="AC1957"/>
      <c r="AD1957"/>
      <c r="AE1957"/>
      <c r="AF1957" s="143"/>
      <c r="AG1957"/>
      <c r="AH1957"/>
    </row>
    <row r="1958" spans="1:34" s="28" customFormat="1" ht="15">
      <c r="A1958"/>
      <c r="B1958" s="140"/>
      <c r="C1958" s="139"/>
      <c r="D1958" s="139"/>
      <c r="E1958"/>
      <c r="F1958"/>
      <c r="G1958"/>
      <c r="H1958"/>
      <c r="I1958"/>
      <c r="J1958"/>
      <c r="K1958"/>
      <c r="L1958"/>
      <c r="M1958"/>
      <c r="N1958"/>
      <c r="O1958"/>
      <c r="P1958"/>
      <c r="Q1958"/>
      <c r="R1958"/>
      <c r="S1958"/>
      <c r="T1958"/>
      <c r="U1958"/>
      <c r="V1958"/>
      <c r="W1958"/>
      <c r="X1958"/>
      <c r="Y1958"/>
      <c r="Z1958"/>
      <c r="AA1958" s="144"/>
      <c r="AB1958"/>
      <c r="AC1958"/>
      <c r="AD1958"/>
      <c r="AE1958"/>
      <c r="AF1958" s="143"/>
      <c r="AG1958"/>
      <c r="AH1958"/>
    </row>
    <row r="1959" spans="1:34" s="28" customFormat="1" ht="15">
      <c r="A1959"/>
      <c r="B1959" s="140"/>
      <c r="C1959" s="139"/>
      <c r="D1959" s="139"/>
      <c r="E1959"/>
      <c r="F1959"/>
      <c r="G1959"/>
      <c r="H1959"/>
      <c r="I1959"/>
      <c r="J1959"/>
      <c r="K1959"/>
      <c r="L1959"/>
      <c r="M1959"/>
      <c r="N1959"/>
      <c r="O1959"/>
      <c r="P1959"/>
      <c r="Q1959"/>
      <c r="R1959"/>
      <c r="S1959"/>
      <c r="T1959"/>
      <c r="U1959"/>
      <c r="V1959"/>
      <c r="W1959"/>
      <c r="X1959"/>
      <c r="Y1959"/>
      <c r="Z1959"/>
      <c r="AA1959" s="144"/>
      <c r="AB1959"/>
      <c r="AC1959"/>
      <c r="AD1959"/>
      <c r="AE1959"/>
      <c r="AF1959" s="143"/>
      <c r="AG1959"/>
      <c r="AH1959"/>
    </row>
    <row r="1960" spans="1:34" s="28" customFormat="1" ht="15">
      <c r="A1960"/>
      <c r="B1960" s="140"/>
      <c r="C1960" s="139"/>
      <c r="D1960" s="139"/>
      <c r="E1960"/>
      <c r="F1960"/>
      <c r="G1960"/>
      <c r="H1960"/>
      <c r="I1960"/>
      <c r="J1960"/>
      <c r="K1960"/>
      <c r="L1960"/>
      <c r="M1960"/>
      <c r="N1960"/>
      <c r="O1960"/>
      <c r="P1960"/>
      <c r="Q1960"/>
      <c r="R1960"/>
      <c r="S1960"/>
      <c r="T1960"/>
      <c r="U1960"/>
      <c r="V1960"/>
      <c r="W1960"/>
      <c r="X1960"/>
      <c r="Y1960"/>
      <c r="Z1960"/>
      <c r="AA1960" s="144"/>
      <c r="AB1960"/>
      <c r="AC1960"/>
      <c r="AD1960"/>
      <c r="AE1960"/>
      <c r="AF1960" s="143"/>
      <c r="AG1960"/>
      <c r="AH1960"/>
    </row>
    <row r="1961" spans="1:34" s="28" customFormat="1" ht="15">
      <c r="A1961"/>
      <c r="B1961" s="140"/>
      <c r="C1961" s="139"/>
      <c r="D1961" s="139"/>
      <c r="E1961"/>
      <c r="F1961"/>
      <c r="G1961"/>
      <c r="H1961"/>
      <c r="I1961"/>
      <c r="J1961"/>
      <c r="K1961"/>
      <c r="L1961"/>
      <c r="M1961"/>
      <c r="N1961"/>
      <c r="O1961"/>
      <c r="P1961"/>
      <c r="Q1961"/>
      <c r="R1961"/>
      <c r="S1961"/>
      <c r="T1961"/>
      <c r="U1961"/>
      <c r="V1961"/>
      <c r="W1961"/>
      <c r="X1961"/>
      <c r="Y1961"/>
      <c r="Z1961"/>
      <c r="AA1961" s="144"/>
      <c r="AB1961"/>
      <c r="AC1961"/>
      <c r="AD1961"/>
      <c r="AE1961"/>
      <c r="AF1961" s="143"/>
      <c r="AG1961"/>
      <c r="AH1961"/>
    </row>
    <row r="1962" spans="1:34" s="28" customFormat="1" ht="15">
      <c r="A1962"/>
      <c r="B1962" s="140"/>
      <c r="C1962" s="139"/>
      <c r="D1962" s="139"/>
      <c r="E1962"/>
      <c r="F1962"/>
      <c r="G1962"/>
      <c r="H1962"/>
      <c r="I1962"/>
      <c r="J1962"/>
      <c r="K1962"/>
      <c r="L1962"/>
      <c r="M1962"/>
      <c r="N1962"/>
      <c r="O1962"/>
      <c r="P1962"/>
      <c r="Q1962"/>
      <c r="R1962"/>
      <c r="S1962"/>
      <c r="T1962"/>
      <c r="U1962"/>
      <c r="V1962"/>
      <c r="W1962"/>
      <c r="X1962"/>
      <c r="Y1962"/>
      <c r="Z1962"/>
      <c r="AA1962" s="144"/>
      <c r="AB1962"/>
      <c r="AC1962"/>
      <c r="AD1962"/>
      <c r="AE1962"/>
      <c r="AF1962" s="143"/>
      <c r="AG1962"/>
      <c r="AH1962"/>
    </row>
    <row r="1963" spans="1:34" s="28" customFormat="1" ht="15">
      <c r="A1963"/>
      <c r="B1963" s="140"/>
      <c r="C1963" s="139"/>
      <c r="D1963" s="139"/>
      <c r="E1963"/>
      <c r="F1963"/>
      <c r="G1963"/>
      <c r="H1963"/>
      <c r="I1963"/>
      <c r="J1963"/>
      <c r="K1963"/>
      <c r="L1963"/>
      <c r="M1963"/>
      <c r="N1963"/>
      <c r="O1963"/>
      <c r="P1963"/>
      <c r="Q1963"/>
      <c r="R1963"/>
      <c r="S1963"/>
      <c r="T1963"/>
      <c r="U1963"/>
      <c r="V1963"/>
      <c r="W1963"/>
      <c r="X1963"/>
      <c r="Y1963"/>
      <c r="Z1963"/>
      <c r="AA1963" s="144"/>
      <c r="AB1963"/>
      <c r="AC1963"/>
      <c r="AD1963"/>
      <c r="AE1963"/>
      <c r="AF1963" s="143"/>
      <c r="AG1963"/>
      <c r="AH1963"/>
    </row>
    <row r="1964" spans="1:34" s="28" customFormat="1" ht="15">
      <c r="A1964"/>
      <c r="B1964" s="140"/>
      <c r="C1964" s="139"/>
      <c r="D1964" s="139"/>
      <c r="E1964"/>
      <c r="F1964"/>
      <c r="G1964"/>
      <c r="H1964"/>
      <c r="I1964"/>
      <c r="J1964"/>
      <c r="K1964"/>
      <c r="L1964"/>
      <c r="M1964"/>
      <c r="N1964"/>
      <c r="O1964"/>
      <c r="P1964"/>
      <c r="Q1964"/>
      <c r="R1964"/>
      <c r="S1964"/>
      <c r="T1964"/>
      <c r="U1964"/>
      <c r="V1964"/>
      <c r="W1964"/>
      <c r="X1964"/>
      <c r="Y1964"/>
      <c r="Z1964"/>
      <c r="AA1964" s="144"/>
      <c r="AB1964"/>
      <c r="AC1964"/>
      <c r="AD1964"/>
      <c r="AE1964"/>
      <c r="AF1964" s="143"/>
      <c r="AG1964"/>
      <c r="AH1964"/>
    </row>
    <row r="1965" spans="1:34" s="28" customFormat="1" ht="15">
      <c r="A1965"/>
      <c r="B1965" s="140"/>
      <c r="C1965" s="139"/>
      <c r="D1965" s="139"/>
      <c r="E1965"/>
      <c r="F1965"/>
      <c r="G1965"/>
      <c r="H1965"/>
      <c r="I1965"/>
      <c r="J1965"/>
      <c r="K1965"/>
      <c r="L1965"/>
      <c r="M1965"/>
      <c r="N1965"/>
      <c r="O1965"/>
      <c r="P1965"/>
      <c r="Q1965"/>
      <c r="R1965"/>
      <c r="S1965"/>
      <c r="T1965"/>
      <c r="U1965"/>
      <c r="V1965"/>
      <c r="W1965"/>
      <c r="X1965"/>
      <c r="Y1965"/>
      <c r="Z1965"/>
      <c r="AA1965" s="144"/>
      <c r="AB1965"/>
      <c r="AC1965"/>
      <c r="AD1965"/>
      <c r="AE1965"/>
      <c r="AF1965" s="143"/>
      <c r="AG1965"/>
      <c r="AH1965"/>
    </row>
    <row r="1966" spans="1:34" s="28" customFormat="1" ht="15">
      <c r="A1966"/>
      <c r="B1966" s="140"/>
      <c r="C1966" s="139"/>
      <c r="D1966" s="139"/>
      <c r="E1966"/>
      <c r="F1966"/>
      <c r="G1966"/>
      <c r="H1966"/>
      <c r="I1966"/>
      <c r="J1966"/>
      <c r="K1966"/>
      <c r="L1966"/>
      <c r="M1966"/>
      <c r="N1966"/>
      <c r="O1966"/>
      <c r="P1966"/>
      <c r="Q1966"/>
      <c r="R1966"/>
      <c r="S1966"/>
      <c r="T1966"/>
      <c r="U1966"/>
      <c r="V1966"/>
      <c r="W1966"/>
      <c r="X1966"/>
      <c r="Y1966"/>
      <c r="Z1966"/>
      <c r="AA1966" s="144"/>
      <c r="AB1966"/>
      <c r="AC1966"/>
      <c r="AD1966"/>
      <c r="AE1966"/>
      <c r="AF1966" s="143"/>
      <c r="AG1966"/>
      <c r="AH1966"/>
    </row>
    <row r="1967" spans="1:34" s="28" customFormat="1" ht="15">
      <c r="A1967"/>
      <c r="B1967" s="140"/>
      <c r="C1967" s="139"/>
      <c r="D1967" s="139"/>
      <c r="E1967"/>
      <c r="F1967"/>
      <c r="G1967"/>
      <c r="H1967"/>
      <c r="I1967"/>
      <c r="J1967"/>
      <c r="K1967"/>
      <c r="L1967"/>
      <c r="M1967"/>
      <c r="N1967"/>
      <c r="O1967"/>
      <c r="P1967"/>
      <c r="Q1967"/>
      <c r="R1967"/>
      <c r="S1967"/>
      <c r="T1967"/>
      <c r="U1967"/>
      <c r="V1967"/>
      <c r="W1967"/>
      <c r="X1967"/>
      <c r="Y1967"/>
      <c r="Z1967"/>
      <c r="AA1967" s="144"/>
      <c r="AB1967"/>
      <c r="AC1967"/>
      <c r="AD1967"/>
      <c r="AE1967"/>
      <c r="AF1967" s="143"/>
      <c r="AG1967"/>
      <c r="AH1967"/>
    </row>
    <row r="1968" spans="1:34" s="28" customFormat="1" ht="15">
      <c r="A1968"/>
      <c r="B1968" s="140"/>
      <c r="C1968" s="139"/>
      <c r="D1968" s="139"/>
      <c r="E1968"/>
      <c r="F1968"/>
      <c r="G1968"/>
      <c r="H1968"/>
      <c r="I1968"/>
      <c r="J1968"/>
      <c r="K1968"/>
      <c r="L1968"/>
      <c r="M1968"/>
      <c r="N1968"/>
      <c r="O1968"/>
      <c r="P1968"/>
      <c r="Q1968"/>
      <c r="R1968"/>
      <c r="S1968"/>
      <c r="T1968"/>
      <c r="U1968"/>
      <c r="V1968"/>
      <c r="W1968"/>
      <c r="X1968"/>
      <c r="Y1968"/>
      <c r="Z1968"/>
      <c r="AA1968" s="144"/>
      <c r="AB1968"/>
      <c r="AC1968"/>
      <c r="AD1968"/>
      <c r="AE1968"/>
      <c r="AF1968" s="143"/>
      <c r="AG1968"/>
      <c r="AH1968"/>
    </row>
    <row r="1969" spans="1:34" s="28" customFormat="1" ht="15">
      <c r="A1969"/>
      <c r="B1969" s="140"/>
      <c r="C1969" s="139"/>
      <c r="D1969" s="139"/>
      <c r="E1969"/>
      <c r="F1969"/>
      <c r="G1969"/>
      <c r="H1969"/>
      <c r="I1969"/>
      <c r="J1969"/>
      <c r="K1969"/>
      <c r="L1969"/>
      <c r="M1969"/>
      <c r="N1969"/>
      <c r="O1969"/>
      <c r="P1969"/>
      <c r="Q1969"/>
      <c r="R1969"/>
      <c r="S1969"/>
      <c r="T1969"/>
      <c r="U1969"/>
      <c r="V1969"/>
      <c r="W1969"/>
      <c r="X1969"/>
      <c r="Y1969"/>
      <c r="Z1969"/>
      <c r="AA1969" s="144"/>
      <c r="AB1969"/>
      <c r="AC1969"/>
      <c r="AD1969"/>
      <c r="AE1969"/>
      <c r="AF1969" s="143"/>
      <c r="AG1969"/>
      <c r="AH1969"/>
    </row>
    <row r="1970" spans="1:34" s="28" customFormat="1" ht="15">
      <c r="A1970"/>
      <c r="B1970" s="140"/>
      <c r="C1970" s="139"/>
      <c r="D1970" s="139"/>
      <c r="E1970"/>
      <c r="F1970"/>
      <c r="G1970"/>
      <c r="H1970"/>
      <c r="I1970"/>
      <c r="J1970"/>
      <c r="K1970"/>
      <c r="L1970"/>
      <c r="M1970"/>
      <c r="N1970"/>
      <c r="O1970"/>
      <c r="P1970"/>
      <c r="Q1970"/>
      <c r="R1970"/>
      <c r="S1970"/>
      <c r="T1970"/>
      <c r="U1970"/>
      <c r="V1970"/>
      <c r="W1970"/>
      <c r="X1970"/>
      <c r="Y1970"/>
      <c r="Z1970"/>
      <c r="AA1970" s="144"/>
      <c r="AB1970"/>
      <c r="AC1970"/>
      <c r="AD1970"/>
      <c r="AE1970"/>
      <c r="AF1970" s="143"/>
      <c r="AG1970"/>
      <c r="AH1970"/>
    </row>
    <row r="1971" spans="1:34" s="28" customFormat="1" ht="15">
      <c r="A1971"/>
      <c r="B1971" s="140"/>
      <c r="C1971" s="139"/>
      <c r="D1971" s="139"/>
      <c r="E1971"/>
      <c r="F1971"/>
      <c r="G1971"/>
      <c r="H1971"/>
      <c r="I1971"/>
      <c r="J1971"/>
      <c r="K1971"/>
      <c r="L1971"/>
      <c r="M1971"/>
      <c r="N1971"/>
      <c r="O1971"/>
      <c r="P1971"/>
      <c r="Q1971"/>
      <c r="R1971"/>
      <c r="S1971"/>
      <c r="T1971"/>
      <c r="U1971"/>
      <c r="V1971"/>
      <c r="W1971"/>
      <c r="X1971"/>
      <c r="Y1971"/>
      <c r="Z1971"/>
      <c r="AA1971" s="144"/>
      <c r="AB1971"/>
      <c r="AC1971"/>
      <c r="AD1971"/>
      <c r="AE1971"/>
      <c r="AF1971" s="143"/>
      <c r="AG1971"/>
      <c r="AH1971"/>
    </row>
    <row r="1972" spans="1:34" s="28" customFormat="1" ht="15">
      <c r="A1972"/>
      <c r="B1972" s="140"/>
      <c r="C1972" s="139"/>
      <c r="D1972" s="139"/>
      <c r="E1972"/>
      <c r="F1972"/>
      <c r="G1972"/>
      <c r="H1972"/>
      <c r="I1972"/>
      <c r="J1972"/>
      <c r="K1972"/>
      <c r="L1972"/>
      <c r="M1972"/>
      <c r="N1972"/>
      <c r="O1972"/>
      <c r="P1972"/>
      <c r="Q1972"/>
      <c r="R1972"/>
      <c r="S1972"/>
      <c r="T1972"/>
      <c r="U1972"/>
      <c r="V1972"/>
      <c r="W1972"/>
      <c r="X1972"/>
      <c r="Y1972"/>
      <c r="Z1972"/>
      <c r="AA1972" s="144"/>
      <c r="AB1972"/>
      <c r="AC1972"/>
      <c r="AD1972"/>
      <c r="AE1972"/>
      <c r="AF1972" s="143"/>
      <c r="AG1972"/>
      <c r="AH1972"/>
    </row>
    <row r="1973" spans="1:34" s="28" customFormat="1" ht="15">
      <c r="A1973"/>
      <c r="B1973" s="140"/>
      <c r="C1973" s="139"/>
      <c r="D1973" s="139"/>
      <c r="E1973"/>
      <c r="F1973"/>
      <c r="G1973"/>
      <c r="H1973"/>
      <c r="I1973"/>
      <c r="J1973"/>
      <c r="K1973"/>
      <c r="L1973"/>
      <c r="M1973"/>
      <c r="N1973"/>
      <c r="O1973"/>
      <c r="P1973"/>
      <c r="Q1973"/>
      <c r="R1973"/>
      <c r="S1973"/>
      <c r="T1973"/>
      <c r="U1973"/>
      <c r="V1973"/>
      <c r="W1973"/>
      <c r="X1973"/>
      <c r="Y1973"/>
      <c r="Z1973"/>
      <c r="AA1973" s="144"/>
      <c r="AB1973"/>
      <c r="AC1973"/>
      <c r="AD1973"/>
      <c r="AE1973"/>
      <c r="AF1973" s="143"/>
      <c r="AG1973"/>
      <c r="AH1973"/>
    </row>
    <row r="1974" spans="1:34" s="28" customFormat="1" ht="15">
      <c r="A1974"/>
      <c r="B1974" s="140"/>
      <c r="C1974" s="139"/>
      <c r="D1974" s="139"/>
      <c r="E1974"/>
      <c r="F1974"/>
      <c r="G1974"/>
      <c r="H1974"/>
      <c r="I1974"/>
      <c r="J1974"/>
      <c r="K1974"/>
      <c r="L1974"/>
      <c r="M1974"/>
      <c r="N1974"/>
      <c r="O1974"/>
      <c r="P1974"/>
      <c r="Q1974"/>
      <c r="R1974"/>
      <c r="S1974"/>
      <c r="T1974"/>
      <c r="U1974"/>
      <c r="V1974"/>
      <c r="W1974"/>
      <c r="X1974"/>
      <c r="Y1974"/>
      <c r="Z1974"/>
      <c r="AA1974" s="144"/>
      <c r="AB1974"/>
      <c r="AC1974"/>
      <c r="AD1974"/>
      <c r="AE1974"/>
      <c r="AF1974" s="143"/>
      <c r="AG1974"/>
      <c r="AH1974"/>
    </row>
    <row r="1975" spans="1:34" s="28" customFormat="1" ht="15">
      <c r="A1975"/>
      <c r="B1975" s="140"/>
      <c r="C1975" s="139"/>
      <c r="D1975" s="139"/>
      <c r="E1975"/>
      <c r="F1975"/>
      <c r="G1975"/>
      <c r="H1975"/>
      <c r="I1975"/>
      <c r="J1975"/>
      <c r="K1975"/>
      <c r="L1975"/>
      <c r="M1975"/>
      <c r="N1975"/>
      <c r="O1975"/>
      <c r="P1975"/>
      <c r="Q1975"/>
      <c r="R1975"/>
      <c r="S1975"/>
      <c r="T1975"/>
      <c r="U1975"/>
      <c r="V1975"/>
      <c r="W1975"/>
      <c r="X1975"/>
      <c r="Y1975"/>
      <c r="Z1975"/>
      <c r="AA1975" s="144"/>
      <c r="AB1975"/>
      <c r="AC1975"/>
      <c r="AD1975"/>
      <c r="AE1975"/>
      <c r="AF1975" s="143"/>
      <c r="AG1975"/>
      <c r="AH1975"/>
    </row>
    <row r="1976" spans="1:34" s="28" customFormat="1" ht="15">
      <c r="A1976"/>
      <c r="B1976" s="140"/>
      <c r="C1976" s="139"/>
      <c r="D1976" s="139"/>
      <c r="E1976"/>
      <c r="F1976"/>
      <c r="G1976"/>
      <c r="H1976"/>
      <c r="I1976"/>
      <c r="J1976"/>
      <c r="K1976"/>
      <c r="L1976"/>
      <c r="M1976"/>
      <c r="N1976"/>
      <c r="O1976"/>
      <c r="P1976"/>
      <c r="Q1976"/>
      <c r="R1976"/>
      <c r="S1976"/>
      <c r="T1976"/>
      <c r="U1976"/>
      <c r="V1976"/>
      <c r="W1976"/>
      <c r="X1976"/>
      <c r="Y1976"/>
      <c r="Z1976"/>
      <c r="AA1976" s="144"/>
      <c r="AB1976"/>
      <c r="AC1976"/>
      <c r="AD1976"/>
      <c r="AE1976"/>
      <c r="AF1976" s="143"/>
      <c r="AG1976"/>
      <c r="AH1976"/>
    </row>
    <row r="1977" spans="1:34" s="28" customFormat="1" ht="15">
      <c r="A1977"/>
      <c r="B1977" s="140"/>
      <c r="C1977" s="139"/>
      <c r="D1977" s="139"/>
      <c r="E1977"/>
      <c r="F1977"/>
      <c r="G1977"/>
      <c r="H1977"/>
      <c r="I1977"/>
      <c r="J1977"/>
      <c r="K1977"/>
      <c r="L1977"/>
      <c r="M1977"/>
      <c r="N1977"/>
      <c r="O1977"/>
      <c r="P1977"/>
      <c r="Q1977"/>
      <c r="R1977"/>
      <c r="S1977"/>
      <c r="T1977"/>
      <c r="U1977"/>
      <c r="V1977"/>
      <c r="W1977"/>
      <c r="X1977"/>
      <c r="Y1977"/>
      <c r="Z1977"/>
      <c r="AA1977" s="144"/>
      <c r="AB1977"/>
      <c r="AC1977"/>
      <c r="AD1977"/>
      <c r="AE1977"/>
      <c r="AF1977" s="143"/>
      <c r="AG1977"/>
      <c r="AH1977"/>
    </row>
    <row r="1978" spans="1:34" s="28" customFormat="1" ht="15">
      <c r="A1978"/>
      <c r="B1978" s="140"/>
      <c r="C1978" s="139"/>
      <c r="D1978" s="139"/>
      <c r="E1978"/>
      <c r="F1978"/>
      <c r="G1978"/>
      <c r="H1978"/>
      <c r="I1978"/>
      <c r="J1978"/>
      <c r="K1978"/>
      <c r="L1978"/>
      <c r="M1978"/>
      <c r="N1978"/>
      <c r="O1978"/>
      <c r="P1978"/>
      <c r="Q1978"/>
      <c r="R1978"/>
      <c r="S1978"/>
      <c r="T1978"/>
      <c r="U1978"/>
      <c r="V1978"/>
      <c r="W1978"/>
      <c r="X1978"/>
      <c r="Y1978"/>
      <c r="Z1978"/>
      <c r="AA1978" s="144"/>
      <c r="AB1978"/>
      <c r="AC1978"/>
      <c r="AD1978"/>
      <c r="AE1978"/>
      <c r="AF1978" s="143"/>
      <c r="AG1978"/>
      <c r="AH1978"/>
    </row>
    <row r="1979" spans="1:34" s="28" customFormat="1" ht="15">
      <c r="A1979"/>
      <c r="B1979" s="140"/>
      <c r="C1979" s="139"/>
      <c r="D1979" s="139"/>
      <c r="E1979"/>
      <c r="F1979"/>
      <c r="G1979"/>
      <c r="H1979"/>
      <c r="I1979"/>
      <c r="J1979"/>
      <c r="K1979"/>
      <c r="L1979"/>
      <c r="M1979"/>
      <c r="N1979"/>
      <c r="O1979"/>
      <c r="P1979"/>
      <c r="Q1979"/>
      <c r="R1979"/>
      <c r="S1979"/>
      <c r="T1979"/>
      <c r="U1979"/>
      <c r="V1979"/>
      <c r="W1979"/>
      <c r="X1979"/>
      <c r="Y1979"/>
      <c r="Z1979"/>
      <c r="AA1979" s="144"/>
      <c r="AB1979"/>
      <c r="AC1979"/>
      <c r="AD1979"/>
      <c r="AE1979"/>
      <c r="AF1979" s="143"/>
      <c r="AG1979"/>
      <c r="AH1979"/>
    </row>
    <row r="1980" spans="1:34" s="28" customFormat="1" ht="15">
      <c r="A1980"/>
      <c r="B1980" s="140"/>
      <c r="C1980" s="139"/>
      <c r="D1980" s="139"/>
      <c r="E1980"/>
      <c r="F1980"/>
      <c r="G1980"/>
      <c r="H1980"/>
      <c r="I1980"/>
      <c r="J1980"/>
      <c r="K1980"/>
      <c r="L1980"/>
      <c r="M1980"/>
      <c r="N1980"/>
      <c r="O1980"/>
      <c r="P1980"/>
      <c r="Q1980"/>
      <c r="R1980"/>
      <c r="S1980"/>
      <c r="T1980"/>
      <c r="U1980"/>
      <c r="V1980"/>
      <c r="W1980"/>
      <c r="X1980"/>
      <c r="Y1980"/>
      <c r="Z1980"/>
      <c r="AA1980" s="144"/>
      <c r="AB1980"/>
      <c r="AC1980"/>
      <c r="AD1980"/>
      <c r="AE1980"/>
      <c r="AF1980" s="143"/>
      <c r="AG1980"/>
      <c r="AH1980"/>
    </row>
    <row r="1981" spans="1:34" s="28" customFormat="1" ht="15">
      <c r="A1981"/>
      <c r="B1981" s="140"/>
      <c r="C1981" s="139"/>
      <c r="D1981" s="139"/>
      <c r="E1981"/>
      <c r="F1981"/>
      <c r="G1981"/>
      <c r="H1981"/>
      <c r="I1981"/>
      <c r="J1981"/>
      <c r="K1981"/>
      <c r="L1981"/>
      <c r="M1981"/>
      <c r="N1981"/>
      <c r="O1981"/>
      <c r="P1981"/>
      <c r="Q1981"/>
      <c r="R1981"/>
      <c r="S1981"/>
      <c r="T1981"/>
      <c r="U1981"/>
      <c r="V1981"/>
      <c r="W1981"/>
      <c r="X1981"/>
      <c r="Y1981"/>
      <c r="Z1981"/>
      <c r="AA1981" s="144"/>
      <c r="AB1981"/>
      <c r="AC1981"/>
      <c r="AD1981"/>
      <c r="AE1981"/>
      <c r="AF1981" s="143"/>
      <c r="AG1981"/>
      <c r="AH1981"/>
    </row>
    <row r="1982" spans="1:34" s="28" customFormat="1" ht="15">
      <c r="A1982"/>
      <c r="B1982" s="140"/>
      <c r="C1982" s="139"/>
      <c r="D1982" s="139"/>
      <c r="E1982"/>
      <c r="F1982"/>
      <c r="G1982"/>
      <c r="H1982"/>
      <c r="I1982"/>
      <c r="J1982"/>
      <c r="K1982"/>
      <c r="L1982"/>
      <c r="M1982"/>
      <c r="N1982"/>
      <c r="O1982"/>
      <c r="P1982"/>
      <c r="Q1982"/>
      <c r="R1982"/>
      <c r="S1982"/>
      <c r="T1982"/>
      <c r="U1982"/>
      <c r="V1982"/>
      <c r="W1982"/>
      <c r="X1982"/>
      <c r="Y1982"/>
      <c r="Z1982"/>
      <c r="AA1982" s="144"/>
      <c r="AB1982"/>
      <c r="AC1982"/>
      <c r="AD1982"/>
      <c r="AE1982"/>
      <c r="AF1982" s="143"/>
      <c r="AG1982"/>
      <c r="AH1982"/>
    </row>
    <row r="1983" spans="1:34" s="28" customFormat="1" ht="15">
      <c r="A1983"/>
      <c r="B1983" s="140"/>
      <c r="C1983" s="139"/>
      <c r="D1983" s="139"/>
      <c r="E1983"/>
      <c r="F1983"/>
      <c r="G1983"/>
      <c r="H1983"/>
      <c r="I1983"/>
      <c r="J1983"/>
      <c r="K1983"/>
      <c r="L1983"/>
      <c r="M1983"/>
      <c r="N1983"/>
      <c r="O1983"/>
      <c r="P1983"/>
      <c r="Q1983"/>
      <c r="R1983"/>
      <c r="S1983"/>
      <c r="T1983"/>
      <c r="U1983"/>
      <c r="V1983"/>
      <c r="W1983"/>
      <c r="X1983"/>
      <c r="Y1983"/>
      <c r="Z1983"/>
      <c r="AA1983" s="144"/>
      <c r="AB1983"/>
      <c r="AC1983"/>
      <c r="AD1983"/>
      <c r="AE1983"/>
      <c r="AF1983" s="143"/>
      <c r="AG1983"/>
      <c r="AH1983"/>
    </row>
    <row r="1984" spans="1:34" s="28" customFormat="1" ht="15">
      <c r="A1984"/>
      <c r="B1984" s="140"/>
      <c r="C1984" s="139"/>
      <c r="D1984" s="139"/>
      <c r="E1984"/>
      <c r="F1984"/>
      <c r="G1984"/>
      <c r="H1984"/>
      <c r="I1984"/>
      <c r="J1984"/>
      <c r="K1984"/>
      <c r="L1984"/>
      <c r="M1984"/>
      <c r="N1984"/>
      <c r="O1984"/>
      <c r="P1984"/>
      <c r="Q1984"/>
      <c r="R1984"/>
      <c r="S1984"/>
      <c r="T1984"/>
      <c r="U1984"/>
      <c r="V1984"/>
      <c r="W1984"/>
      <c r="X1984"/>
      <c r="Y1984"/>
      <c r="Z1984"/>
      <c r="AA1984" s="144"/>
      <c r="AB1984"/>
      <c r="AC1984"/>
      <c r="AD1984"/>
      <c r="AE1984"/>
      <c r="AF1984" s="143"/>
      <c r="AG1984"/>
      <c r="AH1984"/>
    </row>
    <row r="1985" spans="1:34" s="28" customFormat="1" ht="15">
      <c r="A1985"/>
      <c r="B1985" s="140"/>
      <c r="C1985" s="139"/>
      <c r="D1985" s="139"/>
      <c r="E1985"/>
      <c r="F1985"/>
      <c r="G1985"/>
      <c r="H1985"/>
      <c r="I1985"/>
      <c r="J1985"/>
      <c r="K1985"/>
      <c r="L1985"/>
      <c r="M1985"/>
      <c r="N1985"/>
      <c r="O1985"/>
      <c r="P1985"/>
      <c r="Q1985"/>
      <c r="R1985"/>
      <c r="S1985"/>
      <c r="T1985"/>
      <c r="U1985"/>
      <c r="V1985"/>
      <c r="W1985"/>
      <c r="X1985"/>
      <c r="Y1985"/>
      <c r="Z1985"/>
      <c r="AA1985" s="144"/>
      <c r="AB1985"/>
      <c r="AC1985"/>
      <c r="AD1985"/>
      <c r="AE1985"/>
      <c r="AF1985" s="143"/>
      <c r="AG1985"/>
      <c r="AH1985"/>
    </row>
    <row r="1986" spans="1:34" s="28" customFormat="1" ht="15">
      <c r="A1986"/>
      <c r="B1986" s="140"/>
      <c r="C1986" s="139"/>
      <c r="D1986" s="139"/>
      <c r="E1986"/>
      <c r="F1986"/>
      <c r="G1986"/>
      <c r="H1986"/>
      <c r="I1986"/>
      <c r="J1986"/>
      <c r="K1986"/>
      <c r="L1986"/>
      <c r="M1986"/>
      <c r="N1986"/>
      <c r="O1986"/>
      <c r="P1986"/>
      <c r="Q1986"/>
      <c r="R1986"/>
      <c r="S1986"/>
      <c r="T1986"/>
      <c r="U1986"/>
      <c r="V1986"/>
      <c r="W1986"/>
      <c r="X1986"/>
      <c r="Y1986"/>
      <c r="Z1986"/>
      <c r="AA1986" s="144"/>
      <c r="AB1986"/>
      <c r="AC1986"/>
      <c r="AD1986"/>
      <c r="AE1986"/>
      <c r="AF1986" s="143"/>
      <c r="AG1986"/>
      <c r="AH1986"/>
    </row>
    <row r="1987" spans="1:34" s="28" customFormat="1" ht="15">
      <c r="A1987"/>
      <c r="B1987" s="140"/>
      <c r="C1987" s="139"/>
      <c r="D1987" s="139"/>
      <c r="E1987"/>
      <c r="F1987"/>
      <c r="G1987"/>
      <c r="H1987"/>
      <c r="I1987"/>
      <c r="J1987"/>
      <c r="K1987"/>
      <c r="L1987"/>
      <c r="M1987"/>
      <c r="N1987"/>
      <c r="O1987"/>
      <c r="P1987"/>
      <c r="Q1987"/>
      <c r="R1987"/>
      <c r="S1987"/>
      <c r="T1987"/>
      <c r="U1987"/>
      <c r="V1987"/>
      <c r="W1987"/>
      <c r="X1987"/>
      <c r="Y1987"/>
      <c r="Z1987"/>
      <c r="AA1987" s="144"/>
      <c r="AB1987"/>
      <c r="AC1987"/>
      <c r="AD1987"/>
      <c r="AE1987"/>
      <c r="AF1987" s="143"/>
      <c r="AG1987"/>
      <c r="AH1987"/>
    </row>
    <row r="1988" spans="1:34" s="28" customFormat="1" ht="15">
      <c r="A1988"/>
      <c r="B1988" s="140"/>
      <c r="C1988" s="139"/>
      <c r="D1988" s="139"/>
      <c r="E1988"/>
      <c r="F1988"/>
      <c r="G1988"/>
      <c r="H1988"/>
      <c r="I1988"/>
      <c r="J1988"/>
      <c r="K1988"/>
      <c r="L1988"/>
      <c r="M1988"/>
      <c r="N1988"/>
      <c r="O1988"/>
      <c r="P1988"/>
      <c r="Q1988"/>
      <c r="R1988"/>
      <c r="S1988"/>
      <c r="T1988"/>
      <c r="U1988"/>
      <c r="V1988"/>
      <c r="W1988"/>
      <c r="X1988"/>
      <c r="Y1988"/>
      <c r="Z1988"/>
      <c r="AA1988" s="144"/>
      <c r="AB1988"/>
      <c r="AC1988"/>
      <c r="AD1988"/>
      <c r="AE1988"/>
      <c r="AF1988" s="143"/>
      <c r="AG1988"/>
      <c r="AH1988"/>
    </row>
    <row r="1989" spans="1:34" s="28" customFormat="1" ht="15">
      <c r="A1989"/>
      <c r="B1989" s="140"/>
      <c r="C1989" s="139"/>
      <c r="D1989" s="139"/>
      <c r="E1989"/>
      <c r="F1989"/>
      <c r="G1989"/>
      <c r="H1989"/>
      <c r="I1989"/>
      <c r="J1989"/>
      <c r="K1989"/>
      <c r="L1989"/>
      <c r="M1989"/>
      <c r="N1989"/>
      <c r="O1989"/>
      <c r="P1989"/>
      <c r="Q1989"/>
      <c r="R1989"/>
      <c r="S1989"/>
      <c r="T1989"/>
      <c r="U1989"/>
      <c r="V1989"/>
      <c r="W1989"/>
      <c r="X1989"/>
      <c r="Y1989"/>
      <c r="Z1989"/>
      <c r="AA1989" s="144"/>
      <c r="AB1989"/>
      <c r="AC1989"/>
      <c r="AD1989"/>
      <c r="AE1989"/>
      <c r="AF1989" s="143"/>
      <c r="AG1989"/>
      <c r="AH1989"/>
    </row>
    <row r="1990" spans="1:34" s="28" customFormat="1" ht="15">
      <c r="A1990"/>
      <c r="B1990" s="140"/>
      <c r="C1990" s="139"/>
      <c r="D1990" s="139"/>
      <c r="E1990"/>
      <c r="F1990"/>
      <c r="G1990"/>
      <c r="H1990"/>
      <c r="I1990"/>
      <c r="J1990"/>
      <c r="K1990"/>
      <c r="L1990"/>
      <c r="M1990"/>
      <c r="N1990"/>
      <c r="O1990"/>
      <c r="P1990"/>
      <c r="Q1990"/>
      <c r="R1990"/>
      <c r="S1990"/>
      <c r="T1990"/>
      <c r="U1990"/>
      <c r="V1990"/>
      <c r="W1990"/>
      <c r="X1990"/>
      <c r="Y1990"/>
      <c r="Z1990"/>
      <c r="AA1990" s="144"/>
      <c r="AB1990"/>
      <c r="AC1990"/>
      <c r="AD1990"/>
      <c r="AE1990"/>
      <c r="AF1990" s="143"/>
      <c r="AG1990"/>
      <c r="AH1990"/>
    </row>
    <row r="1991" spans="1:34" s="28" customFormat="1" ht="15">
      <c r="A1991"/>
      <c r="B1991" s="140"/>
      <c r="C1991" s="139"/>
      <c r="D1991" s="139"/>
      <c r="E1991"/>
      <c r="F1991"/>
      <c r="G1991"/>
      <c r="H1991"/>
      <c r="I1991"/>
      <c r="J1991"/>
      <c r="K1991"/>
      <c r="L1991"/>
      <c r="M1991"/>
      <c r="N1991"/>
      <c r="O1991"/>
      <c r="P1991"/>
      <c r="Q1991"/>
      <c r="R1991"/>
      <c r="S1991"/>
      <c r="T1991"/>
      <c r="U1991"/>
      <c r="V1991"/>
      <c r="W1991"/>
      <c r="X1991"/>
      <c r="Y1991"/>
      <c r="Z1991"/>
      <c r="AA1991" s="144"/>
      <c r="AB1991"/>
      <c r="AC1991"/>
      <c r="AD1991"/>
      <c r="AE1991"/>
      <c r="AF1991" s="143"/>
      <c r="AG1991"/>
      <c r="AH1991"/>
    </row>
    <row r="1992" spans="1:34" s="28" customFormat="1" ht="15">
      <c r="A1992"/>
      <c r="B1992" s="140"/>
      <c r="C1992" s="139"/>
      <c r="D1992" s="139"/>
      <c r="E1992"/>
      <c r="F1992"/>
      <c r="G1992"/>
      <c r="H1992"/>
      <c r="I1992"/>
      <c r="J1992"/>
      <c r="K1992"/>
      <c r="L1992"/>
      <c r="M1992"/>
      <c r="N1992"/>
      <c r="O1992"/>
      <c r="P1992"/>
      <c r="Q1992"/>
      <c r="R1992"/>
      <c r="S1992"/>
      <c r="T1992"/>
      <c r="U1992"/>
      <c r="V1992"/>
      <c r="W1992"/>
      <c r="X1992"/>
      <c r="Y1992"/>
      <c r="Z1992"/>
      <c r="AA1992" s="144"/>
      <c r="AB1992"/>
      <c r="AC1992"/>
      <c r="AD1992"/>
      <c r="AE1992"/>
      <c r="AF1992" s="143"/>
      <c r="AG1992"/>
      <c r="AH1992"/>
    </row>
    <row r="1993" spans="1:34" s="28" customFormat="1" ht="15">
      <c r="A1993"/>
      <c r="B1993" s="140"/>
      <c r="C1993" s="139"/>
      <c r="D1993" s="139"/>
      <c r="E1993"/>
      <c r="F1993"/>
      <c r="G1993"/>
      <c r="H1993"/>
      <c r="I1993"/>
      <c r="J1993"/>
      <c r="K1993"/>
      <c r="L1993"/>
      <c r="M1993"/>
      <c r="N1993"/>
      <c r="O1993"/>
      <c r="P1993"/>
      <c r="Q1993"/>
      <c r="R1993"/>
      <c r="S1993"/>
      <c r="T1993"/>
      <c r="U1993"/>
      <c r="V1993"/>
      <c r="W1993"/>
      <c r="X1993"/>
      <c r="Y1993"/>
      <c r="Z1993"/>
      <c r="AA1993" s="144"/>
      <c r="AB1993"/>
      <c r="AC1993"/>
      <c r="AD1993"/>
      <c r="AE1993"/>
      <c r="AF1993" s="143"/>
      <c r="AG1993"/>
      <c r="AH1993"/>
    </row>
    <row r="1994" spans="1:34" s="28" customFormat="1" ht="15">
      <c r="A1994"/>
      <c r="B1994" s="140"/>
      <c r="C1994" s="139"/>
      <c r="D1994" s="139"/>
      <c r="E1994"/>
      <c r="F1994"/>
      <c r="G1994"/>
      <c r="H1994"/>
      <c r="I1994"/>
      <c r="J1994"/>
      <c r="K1994"/>
      <c r="L1994"/>
      <c r="M1994"/>
      <c r="N1994"/>
      <c r="O1994"/>
      <c r="P1994"/>
      <c r="Q1994"/>
      <c r="R1994"/>
      <c r="S1994"/>
      <c r="T1994"/>
      <c r="U1994"/>
      <c r="V1994"/>
      <c r="W1994"/>
      <c r="X1994"/>
      <c r="Y1994"/>
      <c r="Z1994"/>
      <c r="AA1994" s="144"/>
      <c r="AB1994"/>
      <c r="AC1994"/>
      <c r="AD1994"/>
      <c r="AE1994"/>
      <c r="AF1994" s="143"/>
      <c r="AG1994"/>
      <c r="AH1994"/>
    </row>
    <row r="1995" spans="1:34" s="28" customFormat="1" ht="15">
      <c r="A1995"/>
      <c r="B1995" s="140"/>
      <c r="C1995" s="139"/>
      <c r="D1995" s="139"/>
      <c r="E1995"/>
      <c r="F1995"/>
      <c r="G1995"/>
      <c r="H1995"/>
      <c r="I1995"/>
      <c r="J1995"/>
      <c r="K1995"/>
      <c r="L1995"/>
      <c r="M1995"/>
      <c r="N1995"/>
      <c r="O1995"/>
      <c r="P1995"/>
      <c r="Q1995"/>
      <c r="R1995"/>
      <c r="S1995"/>
      <c r="T1995"/>
      <c r="U1995"/>
      <c r="V1995"/>
      <c r="W1995"/>
      <c r="X1995"/>
      <c r="Y1995"/>
      <c r="Z1995"/>
      <c r="AA1995" s="144"/>
      <c r="AB1995"/>
      <c r="AC1995"/>
      <c r="AD1995"/>
      <c r="AE1995"/>
      <c r="AF1995" s="143"/>
      <c r="AG1995"/>
      <c r="AH1995"/>
    </row>
    <row r="1996" spans="1:34" s="28" customFormat="1" ht="15">
      <c r="A1996"/>
      <c r="B1996" s="140"/>
      <c r="C1996" s="139"/>
      <c r="D1996" s="139"/>
      <c r="E1996"/>
      <c r="F1996"/>
      <c r="G1996"/>
      <c r="H1996"/>
      <c r="I1996"/>
      <c r="J1996"/>
      <c r="K1996"/>
      <c r="L1996"/>
      <c r="M1996"/>
      <c r="N1996"/>
      <c r="O1996"/>
      <c r="P1996"/>
      <c r="Q1996"/>
      <c r="R1996"/>
      <c r="S1996"/>
      <c r="T1996"/>
      <c r="U1996"/>
      <c r="V1996"/>
      <c r="W1996"/>
      <c r="X1996"/>
      <c r="Y1996"/>
      <c r="Z1996"/>
      <c r="AA1996" s="144"/>
      <c r="AB1996"/>
      <c r="AC1996"/>
      <c r="AD1996"/>
      <c r="AE1996"/>
      <c r="AF1996" s="143"/>
      <c r="AG1996"/>
      <c r="AH1996"/>
    </row>
    <row r="1997" spans="1:34" s="28" customFormat="1" ht="15">
      <c r="A1997"/>
      <c r="B1997" s="140"/>
      <c r="C1997" s="139"/>
      <c r="D1997" s="139"/>
      <c r="E1997"/>
      <c r="F1997"/>
      <c r="G1997"/>
      <c r="H1997"/>
      <c r="I1997"/>
      <c r="J1997"/>
      <c r="K1997"/>
      <c r="L1997"/>
      <c r="M1997"/>
      <c r="N1997"/>
      <c r="O1997"/>
      <c r="P1997"/>
      <c r="Q1997"/>
      <c r="R1997"/>
      <c r="S1997"/>
      <c r="T1997"/>
      <c r="U1997"/>
      <c r="V1997"/>
      <c r="W1997"/>
      <c r="X1997"/>
      <c r="Y1997"/>
      <c r="Z1997"/>
      <c r="AA1997" s="144"/>
      <c r="AB1997"/>
      <c r="AC1997"/>
      <c r="AD1997"/>
      <c r="AE1997"/>
      <c r="AF1997" s="143"/>
      <c r="AG1997"/>
      <c r="AH1997"/>
    </row>
    <row r="1998" spans="1:34" s="28" customFormat="1" ht="15">
      <c r="A1998"/>
      <c r="B1998" s="140"/>
      <c r="C1998" s="139"/>
      <c r="D1998" s="139"/>
      <c r="E1998"/>
      <c r="F1998"/>
      <c r="G1998"/>
      <c r="H1998"/>
      <c r="I1998"/>
      <c r="J1998"/>
      <c r="K1998"/>
      <c r="L1998"/>
      <c r="M1998"/>
      <c r="N1998"/>
      <c r="O1998"/>
      <c r="P1998"/>
      <c r="Q1998"/>
      <c r="R1998"/>
      <c r="S1998"/>
      <c r="T1998"/>
      <c r="U1998"/>
      <c r="V1998"/>
      <c r="W1998"/>
      <c r="X1998"/>
      <c r="Y1998"/>
      <c r="Z1998"/>
      <c r="AA1998" s="144"/>
      <c r="AB1998"/>
      <c r="AC1998"/>
      <c r="AD1998"/>
      <c r="AE1998"/>
      <c r="AF1998" s="143"/>
      <c r="AG1998"/>
      <c r="AH1998"/>
    </row>
    <row r="1999" spans="1:34" s="28" customFormat="1" ht="15">
      <c r="A1999"/>
      <c r="B1999" s="140"/>
      <c r="C1999" s="139"/>
      <c r="D1999" s="139"/>
      <c r="E1999"/>
      <c r="F1999"/>
      <c r="G1999"/>
      <c r="H1999"/>
      <c r="I1999"/>
      <c r="J1999"/>
      <c r="K1999"/>
      <c r="L1999"/>
      <c r="M1999"/>
      <c r="N1999"/>
      <c r="O1999"/>
      <c r="P1999"/>
      <c r="Q1999"/>
      <c r="R1999"/>
      <c r="S1999"/>
      <c r="T1999"/>
      <c r="U1999"/>
      <c r="V1999"/>
      <c r="W1999"/>
      <c r="X1999"/>
      <c r="Y1999"/>
      <c r="Z1999"/>
      <c r="AA1999" s="144"/>
      <c r="AB1999"/>
      <c r="AC1999"/>
      <c r="AD1999"/>
      <c r="AE1999"/>
      <c r="AF1999" s="143"/>
      <c r="AG1999"/>
      <c r="AH1999"/>
    </row>
    <row r="2000" spans="1:34" s="28" customFormat="1" ht="15">
      <c r="A2000"/>
      <c r="B2000" s="140"/>
      <c r="C2000" s="139"/>
      <c r="D2000" s="139"/>
      <c r="E2000"/>
      <c r="F2000"/>
      <c r="G2000"/>
      <c r="H2000"/>
      <c r="I2000"/>
      <c r="J2000"/>
      <c r="K2000"/>
      <c r="L2000"/>
      <c r="M2000"/>
      <c r="N2000"/>
      <c r="O2000"/>
      <c r="P2000"/>
      <c r="Q2000"/>
      <c r="R2000"/>
      <c r="S2000"/>
      <c r="T2000"/>
      <c r="U2000"/>
      <c r="V2000"/>
      <c r="W2000"/>
      <c r="X2000"/>
      <c r="Y2000"/>
      <c r="Z2000"/>
      <c r="AA2000" s="144"/>
      <c r="AB2000"/>
      <c r="AC2000"/>
      <c r="AD2000"/>
      <c r="AE2000"/>
      <c r="AF2000" s="143"/>
      <c r="AG2000"/>
      <c r="AH2000"/>
    </row>
    <row r="2001" spans="1:34" s="28" customFormat="1" ht="15">
      <c r="A2001"/>
      <c r="B2001" s="140"/>
      <c r="C2001" s="139"/>
      <c r="D2001" s="139"/>
      <c r="E2001"/>
      <c r="F2001"/>
      <c r="G2001"/>
      <c r="H2001"/>
      <c r="I2001"/>
      <c r="J2001"/>
      <c r="K2001"/>
      <c r="L2001"/>
      <c r="M2001"/>
      <c r="N2001"/>
      <c r="O2001"/>
      <c r="P2001"/>
      <c r="Q2001"/>
      <c r="R2001"/>
      <c r="S2001"/>
      <c r="T2001"/>
      <c r="U2001"/>
      <c r="V2001"/>
      <c r="W2001"/>
      <c r="X2001"/>
      <c r="Y2001"/>
      <c r="Z2001"/>
      <c r="AA2001" s="144"/>
      <c r="AB2001"/>
      <c r="AC2001"/>
      <c r="AD2001"/>
      <c r="AE2001"/>
      <c r="AF2001" s="143"/>
      <c r="AG2001"/>
      <c r="AH2001"/>
    </row>
    <row r="2002" spans="1:34" s="28" customFormat="1" ht="15">
      <c r="A2002"/>
      <c r="B2002" s="140"/>
      <c r="C2002" s="139"/>
      <c r="D2002" s="139"/>
      <c r="E2002"/>
      <c r="F2002"/>
      <c r="G2002"/>
      <c r="H2002"/>
      <c r="I2002"/>
      <c r="J2002"/>
      <c r="K2002"/>
      <c r="L2002"/>
      <c r="M2002"/>
      <c r="N2002"/>
      <c r="O2002"/>
      <c r="P2002"/>
      <c r="Q2002"/>
      <c r="R2002"/>
      <c r="S2002"/>
      <c r="T2002"/>
      <c r="U2002"/>
      <c r="V2002"/>
      <c r="W2002"/>
      <c r="X2002"/>
      <c r="Y2002"/>
      <c r="Z2002"/>
      <c r="AA2002" s="144"/>
      <c r="AB2002"/>
      <c r="AC2002"/>
      <c r="AD2002"/>
      <c r="AE2002"/>
      <c r="AF2002" s="143"/>
      <c r="AG2002"/>
      <c r="AH2002"/>
    </row>
    <row r="2003" spans="1:34" s="28" customFormat="1" ht="15">
      <c r="A2003"/>
      <c r="B2003" s="140"/>
      <c r="C2003" s="139"/>
      <c r="D2003" s="139"/>
      <c r="E2003"/>
      <c r="F2003"/>
      <c r="G2003"/>
      <c r="H2003"/>
      <c r="I2003"/>
      <c r="J2003"/>
      <c r="K2003"/>
      <c r="L2003"/>
      <c r="M2003"/>
      <c r="N2003"/>
      <c r="O2003"/>
      <c r="P2003"/>
      <c r="Q2003"/>
      <c r="R2003"/>
      <c r="S2003"/>
      <c r="T2003"/>
      <c r="U2003"/>
      <c r="V2003"/>
      <c r="W2003"/>
      <c r="X2003"/>
      <c r="Y2003"/>
      <c r="Z2003"/>
      <c r="AA2003" s="144"/>
      <c r="AB2003"/>
      <c r="AC2003"/>
      <c r="AD2003"/>
      <c r="AE2003"/>
      <c r="AF2003" s="143"/>
      <c r="AG2003"/>
      <c r="AH2003"/>
    </row>
    <row r="2004" spans="1:34" s="28" customFormat="1" ht="15">
      <c r="A2004"/>
      <c r="B2004" s="140"/>
      <c r="C2004" s="139"/>
      <c r="D2004" s="139"/>
      <c r="E2004"/>
      <c r="F2004"/>
      <c r="G2004"/>
      <c r="H2004"/>
      <c r="I2004"/>
      <c r="J2004"/>
      <c r="K2004"/>
      <c r="L2004"/>
      <c r="M2004"/>
      <c r="N2004"/>
      <c r="O2004"/>
      <c r="P2004"/>
      <c r="Q2004"/>
      <c r="R2004"/>
      <c r="S2004"/>
      <c r="T2004"/>
      <c r="U2004"/>
      <c r="V2004"/>
      <c r="W2004"/>
      <c r="X2004"/>
      <c r="Y2004"/>
      <c r="Z2004"/>
      <c r="AA2004" s="144"/>
      <c r="AB2004"/>
      <c r="AC2004"/>
      <c r="AD2004"/>
      <c r="AE2004"/>
      <c r="AF2004" s="143"/>
      <c r="AG2004"/>
      <c r="AH2004"/>
    </row>
    <row r="2005" spans="1:34" s="28" customFormat="1" ht="15">
      <c r="A2005"/>
      <c r="B2005" s="140"/>
      <c r="C2005" s="139"/>
      <c r="D2005" s="139"/>
      <c r="E2005"/>
      <c r="F2005"/>
      <c r="G2005"/>
      <c r="H2005"/>
      <c r="I2005"/>
      <c r="J2005"/>
      <c r="K2005"/>
      <c r="L2005"/>
      <c r="M2005"/>
      <c r="N2005"/>
      <c r="O2005"/>
      <c r="P2005"/>
      <c r="Q2005"/>
      <c r="R2005"/>
      <c r="S2005"/>
      <c r="T2005"/>
      <c r="U2005"/>
      <c r="V2005"/>
      <c r="W2005"/>
      <c r="X2005"/>
      <c r="Y2005"/>
      <c r="Z2005"/>
      <c r="AA2005" s="144"/>
      <c r="AB2005"/>
      <c r="AC2005"/>
      <c r="AD2005"/>
      <c r="AE2005"/>
      <c r="AF2005" s="143"/>
      <c r="AG2005"/>
      <c r="AH2005"/>
    </row>
    <row r="2006" spans="1:34" s="28" customFormat="1" ht="15">
      <c r="A2006"/>
      <c r="B2006" s="140"/>
      <c r="C2006" s="139"/>
      <c r="D2006" s="139"/>
      <c r="E2006"/>
      <c r="F2006"/>
      <c r="G2006"/>
      <c r="H2006"/>
      <c r="I2006"/>
      <c r="J2006"/>
      <c r="K2006"/>
      <c r="L2006"/>
      <c r="M2006"/>
      <c r="N2006"/>
      <c r="O2006"/>
      <c r="P2006"/>
      <c r="Q2006"/>
      <c r="R2006"/>
      <c r="S2006"/>
      <c r="T2006"/>
      <c r="U2006"/>
      <c r="V2006"/>
      <c r="W2006"/>
      <c r="X2006"/>
      <c r="Y2006"/>
      <c r="Z2006"/>
      <c r="AA2006" s="144"/>
      <c r="AB2006"/>
      <c r="AC2006"/>
      <c r="AD2006"/>
      <c r="AE2006"/>
      <c r="AF2006" s="143"/>
      <c r="AG2006"/>
      <c r="AH2006"/>
    </row>
    <row r="2007" spans="1:34" s="28" customFormat="1" ht="15">
      <c r="A2007"/>
      <c r="B2007" s="140"/>
      <c r="C2007" s="139"/>
      <c r="D2007" s="139"/>
      <c r="E2007"/>
      <c r="F2007"/>
      <c r="G2007"/>
      <c r="H2007"/>
      <c r="I2007"/>
      <c r="J2007"/>
      <c r="K2007"/>
      <c r="L2007"/>
      <c r="M2007"/>
      <c r="N2007"/>
      <c r="O2007"/>
      <c r="P2007"/>
      <c r="Q2007"/>
      <c r="R2007"/>
      <c r="S2007"/>
      <c r="T2007"/>
      <c r="U2007"/>
      <c r="V2007"/>
      <c r="W2007"/>
      <c r="X2007"/>
      <c r="Y2007"/>
      <c r="Z2007"/>
      <c r="AA2007" s="144"/>
      <c r="AB2007"/>
      <c r="AC2007"/>
      <c r="AD2007"/>
      <c r="AE2007"/>
      <c r="AF2007" s="143"/>
      <c r="AG2007"/>
      <c r="AH2007"/>
    </row>
    <row r="2008" spans="1:34" s="28" customFormat="1" ht="15">
      <c r="A2008"/>
      <c r="B2008" s="140"/>
      <c r="C2008" s="139"/>
      <c r="D2008" s="139"/>
      <c r="E2008"/>
      <c r="F2008"/>
      <c r="G2008"/>
      <c r="H2008"/>
      <c r="I2008"/>
      <c r="J2008"/>
      <c r="K2008"/>
      <c r="L2008"/>
      <c r="M2008"/>
      <c r="N2008"/>
      <c r="O2008"/>
      <c r="P2008"/>
      <c r="Q2008"/>
      <c r="R2008"/>
      <c r="S2008"/>
      <c r="T2008"/>
      <c r="U2008"/>
      <c r="V2008"/>
      <c r="W2008"/>
      <c r="X2008"/>
      <c r="Y2008"/>
      <c r="Z2008"/>
      <c r="AA2008" s="144"/>
      <c r="AB2008"/>
      <c r="AC2008"/>
      <c r="AD2008"/>
      <c r="AE2008"/>
      <c r="AF2008" s="143"/>
      <c r="AG2008"/>
      <c r="AH2008"/>
    </row>
    <row r="2009" spans="1:34" s="28" customFormat="1" ht="15">
      <c r="A2009"/>
      <c r="B2009" s="140"/>
      <c r="C2009" s="139"/>
      <c r="D2009" s="139"/>
      <c r="E2009"/>
      <c r="F2009"/>
      <c r="G2009"/>
      <c r="H2009"/>
      <c r="I2009"/>
      <c r="J2009"/>
      <c r="K2009"/>
      <c r="L2009"/>
      <c r="M2009"/>
      <c r="N2009"/>
      <c r="O2009"/>
      <c r="P2009"/>
      <c r="Q2009"/>
      <c r="R2009"/>
      <c r="S2009"/>
      <c r="T2009"/>
      <c r="U2009"/>
      <c r="V2009"/>
      <c r="W2009"/>
      <c r="X2009"/>
      <c r="Y2009"/>
      <c r="Z2009"/>
      <c r="AA2009" s="144"/>
      <c r="AB2009"/>
      <c r="AC2009"/>
      <c r="AD2009"/>
      <c r="AE2009"/>
      <c r="AF2009" s="143"/>
      <c r="AG2009"/>
      <c r="AH2009"/>
    </row>
    <row r="2010" spans="1:34" s="28" customFormat="1" ht="15">
      <c r="A2010"/>
      <c r="B2010" s="140"/>
      <c r="C2010" s="139"/>
      <c r="D2010" s="139"/>
      <c r="E2010"/>
      <c r="F2010"/>
      <c r="G2010"/>
      <c r="H2010"/>
      <c r="I2010"/>
      <c r="J2010"/>
      <c r="K2010"/>
      <c r="L2010"/>
      <c r="M2010"/>
      <c r="N2010"/>
      <c r="O2010"/>
      <c r="P2010"/>
      <c r="Q2010"/>
      <c r="R2010"/>
      <c r="S2010"/>
      <c r="T2010"/>
      <c r="U2010"/>
      <c r="V2010"/>
      <c r="W2010"/>
      <c r="X2010"/>
      <c r="Y2010"/>
      <c r="Z2010"/>
      <c r="AA2010" s="144"/>
      <c r="AB2010"/>
      <c r="AC2010"/>
      <c r="AD2010"/>
      <c r="AE2010"/>
      <c r="AF2010" s="143"/>
      <c r="AG2010"/>
      <c r="AH2010"/>
    </row>
    <row r="2011" spans="1:34" s="28" customFormat="1" ht="15">
      <c r="A2011"/>
      <c r="B2011" s="140"/>
      <c r="C2011" s="139"/>
      <c r="D2011" s="139"/>
      <c r="E2011"/>
      <c r="F2011"/>
      <c r="G2011"/>
      <c r="H2011"/>
      <c r="I2011"/>
      <c r="J2011"/>
      <c r="K2011"/>
      <c r="L2011"/>
      <c r="M2011"/>
      <c r="N2011"/>
      <c r="O2011"/>
      <c r="P2011"/>
      <c r="Q2011"/>
      <c r="R2011"/>
      <c r="S2011"/>
      <c r="T2011"/>
      <c r="U2011"/>
      <c r="V2011"/>
      <c r="W2011"/>
      <c r="X2011"/>
      <c r="Y2011"/>
      <c r="Z2011"/>
      <c r="AA2011" s="144"/>
      <c r="AB2011"/>
      <c r="AC2011"/>
      <c r="AD2011"/>
      <c r="AE2011"/>
      <c r="AF2011" s="143"/>
      <c r="AG2011"/>
      <c r="AH2011"/>
    </row>
    <row r="2012" spans="1:34" s="28" customFormat="1" ht="15">
      <c r="A2012"/>
      <c r="B2012" s="140"/>
      <c r="C2012" s="139"/>
      <c r="D2012" s="139"/>
      <c r="E2012"/>
      <c r="F2012"/>
      <c r="G2012"/>
      <c r="H2012"/>
      <c r="I2012"/>
      <c r="J2012"/>
      <c r="K2012"/>
      <c r="L2012"/>
      <c r="M2012"/>
      <c r="N2012"/>
      <c r="O2012"/>
      <c r="P2012"/>
      <c r="Q2012"/>
      <c r="R2012"/>
      <c r="S2012"/>
      <c r="T2012"/>
      <c r="U2012"/>
      <c r="V2012"/>
      <c r="W2012"/>
      <c r="X2012"/>
      <c r="Y2012"/>
      <c r="Z2012"/>
      <c r="AA2012" s="144"/>
      <c r="AB2012"/>
      <c r="AC2012"/>
      <c r="AD2012"/>
      <c r="AE2012"/>
      <c r="AF2012" s="143"/>
      <c r="AG2012"/>
      <c r="AH2012"/>
    </row>
    <row r="2013" spans="1:34" s="28" customFormat="1" ht="15">
      <c r="A2013"/>
      <c r="B2013" s="140"/>
      <c r="C2013" s="139"/>
      <c r="D2013" s="139"/>
      <c r="E2013"/>
      <c r="F2013"/>
      <c r="G2013"/>
      <c r="H2013"/>
      <c r="I2013"/>
      <c r="J2013"/>
      <c r="K2013"/>
      <c r="L2013"/>
      <c r="M2013"/>
      <c r="N2013"/>
      <c r="O2013"/>
      <c r="P2013"/>
      <c r="Q2013"/>
      <c r="R2013"/>
      <c r="S2013"/>
      <c r="T2013"/>
      <c r="U2013"/>
      <c r="V2013"/>
      <c r="W2013"/>
      <c r="X2013"/>
      <c r="Y2013"/>
      <c r="Z2013"/>
      <c r="AA2013" s="144"/>
      <c r="AB2013"/>
      <c r="AC2013"/>
      <c r="AD2013"/>
      <c r="AE2013"/>
      <c r="AF2013" s="143"/>
      <c r="AG2013"/>
      <c r="AH2013"/>
    </row>
    <row r="2014" spans="1:34" s="28" customFormat="1" ht="15">
      <c r="A2014"/>
      <c r="B2014" s="140"/>
      <c r="C2014" s="139"/>
      <c r="D2014" s="139"/>
      <c r="E2014"/>
      <c r="F2014"/>
      <c r="G2014"/>
      <c r="H2014"/>
      <c r="I2014"/>
      <c r="J2014"/>
      <c r="K2014"/>
      <c r="L2014"/>
      <c r="M2014"/>
      <c r="N2014"/>
      <c r="O2014"/>
      <c r="P2014"/>
      <c r="Q2014"/>
      <c r="R2014"/>
      <c r="S2014"/>
      <c r="T2014"/>
      <c r="U2014"/>
      <c r="V2014"/>
      <c r="W2014"/>
      <c r="X2014"/>
      <c r="Y2014"/>
      <c r="Z2014"/>
      <c r="AA2014" s="144"/>
      <c r="AB2014"/>
      <c r="AC2014"/>
      <c r="AD2014"/>
      <c r="AE2014"/>
      <c r="AF2014" s="143"/>
      <c r="AG2014"/>
      <c r="AH2014"/>
    </row>
    <row r="2015" spans="1:34" s="28" customFormat="1" ht="15">
      <c r="A2015"/>
      <c r="B2015" s="140"/>
      <c r="C2015" s="139"/>
      <c r="D2015" s="139"/>
      <c r="E2015"/>
      <c r="F2015"/>
      <c r="G2015"/>
      <c r="H2015"/>
      <c r="I2015"/>
      <c r="J2015"/>
      <c r="K2015"/>
      <c r="L2015"/>
      <c r="M2015"/>
      <c r="N2015"/>
      <c r="O2015"/>
      <c r="P2015"/>
      <c r="Q2015"/>
      <c r="R2015"/>
      <c r="S2015"/>
      <c r="T2015"/>
      <c r="U2015"/>
      <c r="V2015"/>
      <c r="W2015"/>
      <c r="X2015"/>
      <c r="Y2015"/>
      <c r="Z2015"/>
      <c r="AA2015" s="144"/>
      <c r="AB2015"/>
      <c r="AC2015"/>
      <c r="AD2015"/>
      <c r="AE2015"/>
      <c r="AF2015" s="143"/>
      <c r="AG2015"/>
      <c r="AH2015"/>
    </row>
    <row r="2016" spans="1:34" s="28" customFormat="1" ht="15">
      <c r="A2016"/>
      <c r="B2016" s="140"/>
      <c r="C2016" s="139"/>
      <c r="D2016" s="139"/>
      <c r="E2016"/>
      <c r="F2016"/>
      <c r="G2016"/>
      <c r="H2016"/>
      <c r="I2016"/>
      <c r="J2016"/>
      <c r="K2016"/>
      <c r="L2016"/>
      <c r="M2016"/>
      <c r="N2016"/>
      <c r="O2016"/>
      <c r="P2016"/>
      <c r="Q2016"/>
      <c r="R2016"/>
      <c r="S2016"/>
      <c r="T2016"/>
      <c r="U2016"/>
      <c r="V2016"/>
      <c r="W2016"/>
      <c r="X2016"/>
      <c r="Y2016"/>
      <c r="Z2016"/>
      <c r="AA2016" s="144"/>
      <c r="AB2016"/>
      <c r="AC2016"/>
      <c r="AD2016"/>
      <c r="AE2016"/>
      <c r="AF2016" s="143"/>
      <c r="AG2016"/>
      <c r="AH2016"/>
    </row>
    <row r="2017" spans="1:34" s="28" customFormat="1" ht="15">
      <c r="A2017"/>
      <c r="B2017" s="140"/>
      <c r="C2017" s="139"/>
      <c r="D2017" s="139"/>
      <c r="E2017"/>
      <c r="F2017"/>
      <c r="G2017"/>
      <c r="H2017"/>
      <c r="I2017"/>
      <c r="J2017"/>
      <c r="K2017"/>
      <c r="L2017"/>
      <c r="M2017"/>
      <c r="N2017"/>
      <c r="O2017"/>
      <c r="P2017"/>
      <c r="Q2017"/>
      <c r="R2017"/>
      <c r="S2017"/>
      <c r="T2017"/>
      <c r="U2017"/>
      <c r="V2017"/>
      <c r="W2017"/>
      <c r="X2017"/>
      <c r="Y2017"/>
      <c r="Z2017"/>
      <c r="AA2017" s="144"/>
      <c r="AB2017"/>
      <c r="AC2017"/>
      <c r="AD2017"/>
      <c r="AE2017"/>
      <c r="AF2017" s="143"/>
      <c r="AG2017"/>
      <c r="AH2017"/>
    </row>
    <row r="2018" spans="1:34" s="28" customFormat="1" ht="15">
      <c r="A2018"/>
      <c r="B2018" s="140"/>
      <c r="C2018" s="139"/>
      <c r="D2018" s="139"/>
      <c r="E2018"/>
      <c r="F2018"/>
      <c r="G2018"/>
      <c r="H2018"/>
      <c r="I2018"/>
      <c r="J2018"/>
      <c r="K2018"/>
      <c r="L2018"/>
      <c r="M2018"/>
      <c r="N2018"/>
      <c r="O2018"/>
      <c r="P2018"/>
      <c r="Q2018"/>
      <c r="R2018"/>
      <c r="S2018"/>
      <c r="T2018"/>
      <c r="U2018"/>
      <c r="V2018"/>
      <c r="W2018"/>
      <c r="X2018"/>
      <c r="Y2018"/>
      <c r="Z2018"/>
      <c r="AA2018" s="144"/>
      <c r="AB2018"/>
      <c r="AC2018"/>
      <c r="AD2018"/>
      <c r="AE2018"/>
      <c r="AF2018" s="143"/>
      <c r="AG2018"/>
      <c r="AH2018"/>
    </row>
    <row r="2019" spans="1:34" s="28" customFormat="1" ht="15">
      <c r="A2019"/>
      <c r="B2019" s="140"/>
      <c r="C2019" s="139"/>
      <c r="D2019" s="139"/>
      <c r="E2019"/>
      <c r="F2019"/>
      <c r="G2019"/>
      <c r="H2019"/>
      <c r="I2019"/>
      <c r="J2019"/>
      <c r="K2019"/>
      <c r="L2019"/>
      <c r="M2019"/>
      <c r="N2019"/>
      <c r="O2019"/>
      <c r="P2019"/>
      <c r="Q2019"/>
      <c r="R2019"/>
      <c r="S2019"/>
      <c r="T2019"/>
      <c r="U2019"/>
      <c r="V2019"/>
      <c r="W2019"/>
      <c r="X2019"/>
      <c r="Y2019"/>
      <c r="Z2019"/>
      <c r="AA2019" s="144"/>
      <c r="AB2019"/>
      <c r="AC2019"/>
      <c r="AD2019"/>
      <c r="AE2019"/>
      <c r="AF2019" s="143"/>
      <c r="AG2019"/>
      <c r="AH2019"/>
    </row>
    <row r="2020" spans="1:34" s="28" customFormat="1" ht="15">
      <c r="A2020"/>
      <c r="B2020" s="140"/>
      <c r="C2020" s="139"/>
      <c r="D2020" s="139"/>
      <c r="E2020"/>
      <c r="F2020"/>
      <c r="G2020"/>
      <c r="H2020"/>
      <c r="I2020"/>
      <c r="J2020"/>
      <c r="K2020"/>
      <c r="L2020"/>
      <c r="M2020"/>
      <c r="N2020"/>
      <c r="O2020"/>
      <c r="P2020"/>
      <c r="Q2020"/>
      <c r="R2020"/>
      <c r="S2020"/>
      <c r="T2020"/>
      <c r="U2020"/>
      <c r="V2020"/>
      <c r="W2020"/>
      <c r="X2020"/>
      <c r="Y2020"/>
      <c r="Z2020"/>
      <c r="AA2020" s="144"/>
      <c r="AB2020"/>
      <c r="AC2020"/>
      <c r="AD2020"/>
      <c r="AE2020"/>
      <c r="AF2020" s="143"/>
      <c r="AG2020"/>
      <c r="AH2020"/>
    </row>
    <row r="2021" spans="1:34" s="28" customFormat="1" ht="15">
      <c r="A2021"/>
      <c r="B2021" s="140"/>
      <c r="C2021" s="139"/>
      <c r="D2021" s="139"/>
      <c r="E2021"/>
      <c r="F2021"/>
      <c r="G2021"/>
      <c r="H2021"/>
      <c r="I2021"/>
      <c r="J2021"/>
      <c r="K2021"/>
      <c r="L2021"/>
      <c r="M2021"/>
      <c r="N2021"/>
      <c r="O2021"/>
      <c r="P2021"/>
      <c r="Q2021"/>
      <c r="R2021"/>
      <c r="S2021"/>
      <c r="T2021"/>
      <c r="U2021"/>
      <c r="V2021"/>
      <c r="W2021"/>
      <c r="X2021"/>
      <c r="Y2021"/>
      <c r="Z2021"/>
      <c r="AA2021" s="144"/>
      <c r="AB2021"/>
      <c r="AC2021"/>
      <c r="AD2021"/>
      <c r="AE2021"/>
      <c r="AF2021" s="143"/>
      <c r="AG2021"/>
      <c r="AH2021"/>
    </row>
    <row r="2022" spans="1:34" s="28" customFormat="1" ht="15">
      <c r="A2022"/>
      <c r="B2022" s="140"/>
      <c r="C2022" s="139"/>
      <c r="D2022" s="139"/>
      <c r="E2022"/>
      <c r="F2022"/>
      <c r="G2022"/>
      <c r="H2022"/>
      <c r="I2022"/>
      <c r="J2022"/>
      <c r="K2022"/>
      <c r="L2022"/>
      <c r="M2022"/>
      <c r="N2022"/>
      <c r="O2022"/>
      <c r="P2022"/>
      <c r="Q2022"/>
      <c r="R2022"/>
      <c r="S2022"/>
      <c r="T2022"/>
      <c r="U2022"/>
      <c r="V2022"/>
      <c r="W2022"/>
      <c r="X2022"/>
      <c r="Y2022"/>
      <c r="Z2022"/>
      <c r="AA2022" s="144"/>
      <c r="AB2022"/>
      <c r="AC2022"/>
      <c r="AD2022"/>
      <c r="AE2022"/>
      <c r="AF2022" s="143"/>
      <c r="AG2022"/>
      <c r="AH2022"/>
    </row>
    <row r="2023" spans="1:34" s="28" customFormat="1" ht="15">
      <c r="A2023"/>
      <c r="B2023" s="140"/>
      <c r="C2023" s="139"/>
      <c r="D2023" s="139"/>
      <c r="E2023"/>
      <c r="F2023"/>
      <c r="G2023"/>
      <c r="H2023"/>
      <c r="I2023"/>
      <c r="J2023"/>
      <c r="K2023"/>
      <c r="L2023"/>
      <c r="M2023"/>
      <c r="N2023"/>
      <c r="O2023"/>
      <c r="P2023"/>
      <c r="Q2023"/>
      <c r="R2023"/>
      <c r="S2023"/>
      <c r="T2023"/>
      <c r="U2023"/>
      <c r="V2023"/>
      <c r="W2023"/>
      <c r="X2023"/>
      <c r="Y2023"/>
      <c r="Z2023"/>
      <c r="AA2023" s="144"/>
      <c r="AB2023"/>
      <c r="AC2023"/>
      <c r="AD2023"/>
      <c r="AE2023"/>
      <c r="AF2023" s="143"/>
      <c r="AG2023"/>
      <c r="AH2023"/>
    </row>
    <row r="2024" spans="1:34" s="28" customFormat="1" ht="15">
      <c r="A2024"/>
      <c r="B2024" s="140"/>
      <c r="C2024" s="139"/>
      <c r="D2024" s="139"/>
      <c r="E2024"/>
      <c r="F2024"/>
      <c r="G2024"/>
      <c r="H2024"/>
      <c r="I2024"/>
      <c r="J2024"/>
      <c r="K2024"/>
      <c r="L2024"/>
      <c r="M2024"/>
      <c r="N2024"/>
      <c r="O2024"/>
      <c r="P2024"/>
      <c r="Q2024"/>
      <c r="R2024"/>
      <c r="S2024"/>
      <c r="T2024"/>
      <c r="U2024"/>
      <c r="V2024"/>
      <c r="W2024"/>
      <c r="X2024"/>
      <c r="Y2024"/>
      <c r="Z2024"/>
      <c r="AA2024" s="144"/>
      <c r="AB2024"/>
      <c r="AC2024"/>
      <c r="AD2024"/>
      <c r="AE2024"/>
      <c r="AF2024" s="143"/>
      <c r="AG2024"/>
      <c r="AH2024"/>
    </row>
    <row r="2025" spans="1:34" s="28" customFormat="1" ht="15">
      <c r="A2025"/>
      <c r="B2025" s="140"/>
      <c r="C2025" s="139"/>
      <c r="D2025" s="139"/>
      <c r="E2025"/>
      <c r="F2025"/>
      <c r="G2025"/>
      <c r="H2025"/>
      <c r="I2025"/>
      <c r="J2025"/>
      <c r="K2025"/>
      <c r="L2025"/>
      <c r="M2025"/>
      <c r="N2025"/>
      <c r="O2025"/>
      <c r="P2025"/>
      <c r="Q2025"/>
      <c r="R2025"/>
      <c r="S2025"/>
      <c r="T2025"/>
      <c r="U2025"/>
      <c r="V2025"/>
      <c r="W2025"/>
      <c r="X2025"/>
      <c r="Y2025"/>
      <c r="Z2025"/>
      <c r="AA2025" s="144"/>
      <c r="AB2025"/>
      <c r="AC2025"/>
      <c r="AD2025"/>
      <c r="AE2025"/>
      <c r="AF2025" s="143"/>
      <c r="AG2025"/>
      <c r="AH2025"/>
    </row>
    <row r="2026" spans="1:34" s="28" customFormat="1" ht="15">
      <c r="A2026"/>
      <c r="B2026" s="140"/>
      <c r="C2026" s="139"/>
      <c r="D2026" s="139"/>
      <c r="E2026"/>
      <c r="F2026"/>
      <c r="G2026"/>
      <c r="H2026"/>
      <c r="I2026"/>
      <c r="J2026"/>
      <c r="K2026"/>
      <c r="L2026"/>
      <c r="M2026"/>
      <c r="N2026"/>
      <c r="O2026"/>
      <c r="P2026"/>
      <c r="Q2026"/>
      <c r="R2026"/>
      <c r="S2026"/>
      <c r="T2026"/>
      <c r="U2026"/>
      <c r="V2026"/>
      <c r="W2026"/>
      <c r="X2026"/>
      <c r="Y2026"/>
      <c r="Z2026"/>
      <c r="AA2026" s="144"/>
      <c r="AB2026"/>
      <c r="AC2026"/>
      <c r="AD2026"/>
      <c r="AE2026"/>
      <c r="AF2026" s="143"/>
      <c r="AG2026"/>
      <c r="AH2026"/>
    </row>
    <row r="2027" spans="1:34" s="28" customFormat="1" ht="15">
      <c r="A2027"/>
      <c r="B2027" s="140"/>
      <c r="C2027" s="139"/>
      <c r="D2027" s="139"/>
      <c r="E2027"/>
      <c r="F2027"/>
      <c r="G2027"/>
      <c r="H2027"/>
      <c r="I2027"/>
      <c r="J2027"/>
      <c r="K2027"/>
      <c r="L2027"/>
      <c r="M2027"/>
      <c r="N2027"/>
      <c r="O2027"/>
      <c r="P2027"/>
      <c r="Q2027"/>
      <c r="R2027"/>
      <c r="S2027"/>
      <c r="T2027"/>
      <c r="U2027"/>
      <c r="V2027"/>
      <c r="W2027"/>
      <c r="X2027"/>
      <c r="Y2027"/>
      <c r="Z2027"/>
      <c r="AA2027" s="144"/>
      <c r="AB2027"/>
      <c r="AC2027"/>
      <c r="AD2027"/>
      <c r="AE2027"/>
      <c r="AF2027" s="143"/>
      <c r="AG2027"/>
      <c r="AH2027"/>
    </row>
    <row r="2028" spans="1:34" s="28" customFormat="1" ht="15">
      <c r="A2028"/>
      <c r="B2028" s="140"/>
      <c r="C2028" s="139"/>
      <c r="D2028" s="139"/>
      <c r="E2028"/>
      <c r="F2028"/>
      <c r="G2028"/>
      <c r="H2028"/>
      <c r="I2028"/>
      <c r="J2028"/>
      <c r="K2028"/>
      <c r="L2028"/>
      <c r="M2028"/>
      <c r="N2028"/>
      <c r="O2028"/>
      <c r="P2028"/>
      <c r="Q2028"/>
      <c r="R2028"/>
      <c r="S2028"/>
      <c r="T2028"/>
      <c r="U2028"/>
      <c r="V2028"/>
      <c r="W2028"/>
      <c r="X2028"/>
      <c r="Y2028"/>
      <c r="Z2028"/>
      <c r="AA2028" s="144"/>
      <c r="AB2028"/>
      <c r="AC2028"/>
      <c r="AD2028"/>
      <c r="AE2028"/>
      <c r="AF2028" s="143"/>
      <c r="AG2028"/>
      <c r="AH2028"/>
    </row>
    <row r="2029" spans="1:34" s="28" customFormat="1" ht="15">
      <c r="A2029"/>
      <c r="B2029" s="140"/>
      <c r="C2029" s="139"/>
      <c r="D2029" s="139"/>
      <c r="E2029"/>
      <c r="F2029"/>
      <c r="G2029"/>
      <c r="H2029"/>
      <c r="I2029"/>
      <c r="J2029"/>
      <c r="K2029"/>
      <c r="L2029"/>
      <c r="M2029"/>
      <c r="N2029"/>
      <c r="O2029"/>
      <c r="P2029"/>
      <c r="Q2029"/>
      <c r="R2029"/>
      <c r="S2029"/>
      <c r="T2029"/>
      <c r="U2029"/>
      <c r="V2029"/>
      <c r="W2029"/>
      <c r="X2029"/>
      <c r="Y2029"/>
      <c r="Z2029"/>
      <c r="AA2029" s="144"/>
      <c r="AB2029"/>
      <c r="AC2029"/>
      <c r="AD2029"/>
      <c r="AE2029"/>
      <c r="AF2029" s="143"/>
      <c r="AG2029"/>
      <c r="AH2029"/>
    </row>
    <row r="2030" spans="1:34" s="28" customFormat="1" ht="15">
      <c r="A2030"/>
      <c r="B2030" s="140"/>
      <c r="C2030" s="139"/>
      <c r="D2030" s="139"/>
      <c r="E2030"/>
      <c r="F2030"/>
      <c r="G2030"/>
      <c r="H2030"/>
      <c r="I2030"/>
      <c r="J2030"/>
      <c r="K2030"/>
      <c r="L2030"/>
      <c r="M2030"/>
      <c r="N2030"/>
      <c r="O2030"/>
      <c r="P2030"/>
      <c r="Q2030"/>
      <c r="R2030"/>
      <c r="S2030"/>
      <c r="T2030"/>
      <c r="U2030"/>
      <c r="V2030"/>
      <c r="W2030"/>
      <c r="X2030"/>
      <c r="Y2030"/>
      <c r="Z2030"/>
      <c r="AA2030" s="144"/>
      <c r="AB2030"/>
      <c r="AC2030"/>
      <c r="AD2030"/>
      <c r="AE2030"/>
      <c r="AF2030" s="143"/>
      <c r="AG2030"/>
      <c r="AH2030"/>
    </row>
    <row r="2031" spans="1:34" s="28" customFormat="1" ht="15">
      <c r="A2031"/>
      <c r="B2031" s="140"/>
      <c r="C2031" s="139"/>
      <c r="D2031" s="139"/>
      <c r="E2031"/>
      <c r="F2031"/>
      <c r="G2031"/>
      <c r="H2031"/>
      <c r="I2031"/>
      <c r="J2031"/>
      <c r="K2031"/>
      <c r="L2031"/>
      <c r="M2031"/>
      <c r="N2031"/>
      <c r="O2031"/>
      <c r="P2031"/>
      <c r="Q2031"/>
      <c r="R2031"/>
      <c r="S2031"/>
      <c r="T2031"/>
      <c r="U2031"/>
      <c r="V2031"/>
      <c r="W2031"/>
      <c r="X2031"/>
      <c r="Y2031"/>
      <c r="Z2031"/>
      <c r="AA2031" s="144"/>
      <c r="AB2031"/>
      <c r="AC2031"/>
      <c r="AD2031"/>
      <c r="AE2031"/>
      <c r="AF2031" s="143"/>
      <c r="AG2031"/>
      <c r="AH2031"/>
    </row>
    <row r="2032" spans="1:34" s="28" customFormat="1" ht="15">
      <c r="A2032"/>
      <c r="B2032" s="140"/>
      <c r="C2032" s="139"/>
      <c r="D2032" s="139"/>
      <c r="E2032"/>
      <c r="F2032"/>
      <c r="G2032"/>
      <c r="H2032"/>
      <c r="I2032"/>
      <c r="J2032"/>
      <c r="K2032"/>
      <c r="L2032"/>
      <c r="M2032"/>
      <c r="N2032"/>
      <c r="O2032"/>
      <c r="P2032"/>
      <c r="Q2032"/>
      <c r="R2032"/>
      <c r="S2032"/>
      <c r="T2032"/>
      <c r="U2032"/>
      <c r="V2032"/>
      <c r="W2032"/>
      <c r="X2032"/>
      <c r="Y2032"/>
      <c r="Z2032"/>
      <c r="AA2032" s="144"/>
      <c r="AB2032"/>
      <c r="AC2032"/>
      <c r="AD2032"/>
      <c r="AE2032"/>
      <c r="AF2032" s="143"/>
      <c r="AG2032"/>
      <c r="AH2032"/>
    </row>
    <row r="2033" spans="1:34" s="28" customFormat="1" ht="15">
      <c r="A2033"/>
      <c r="B2033" s="140"/>
      <c r="C2033" s="139"/>
      <c r="D2033" s="139"/>
      <c r="E2033"/>
      <c r="F2033"/>
      <c r="G2033"/>
      <c r="H2033"/>
      <c r="I2033"/>
      <c r="J2033"/>
      <c r="K2033"/>
      <c r="L2033"/>
      <c r="M2033"/>
      <c r="N2033"/>
      <c r="O2033"/>
      <c r="P2033"/>
      <c r="Q2033"/>
      <c r="R2033"/>
      <c r="S2033"/>
      <c r="T2033"/>
      <c r="U2033"/>
      <c r="V2033"/>
      <c r="W2033"/>
      <c r="X2033"/>
      <c r="Y2033"/>
      <c r="Z2033"/>
      <c r="AA2033" s="144"/>
      <c r="AB2033"/>
      <c r="AC2033"/>
      <c r="AD2033"/>
      <c r="AE2033"/>
      <c r="AF2033" s="143"/>
      <c r="AG2033"/>
      <c r="AH2033"/>
    </row>
    <row r="2034" spans="1:34" s="28" customFormat="1" ht="15">
      <c r="A2034"/>
      <c r="B2034" s="140"/>
      <c r="C2034" s="139"/>
      <c r="D2034" s="139"/>
      <c r="E2034"/>
      <c r="F2034"/>
      <c r="G2034"/>
      <c r="H2034"/>
      <c r="I2034"/>
      <c r="J2034"/>
      <c r="K2034"/>
      <c r="L2034"/>
      <c r="M2034"/>
      <c r="N2034"/>
      <c r="O2034"/>
      <c r="P2034"/>
      <c r="Q2034"/>
      <c r="R2034"/>
      <c r="S2034"/>
      <c r="T2034"/>
      <c r="U2034"/>
      <c r="V2034"/>
      <c r="W2034"/>
      <c r="X2034"/>
      <c r="Y2034"/>
      <c r="Z2034"/>
      <c r="AA2034" s="144"/>
      <c r="AB2034"/>
      <c r="AC2034"/>
      <c r="AD2034"/>
      <c r="AE2034"/>
      <c r="AF2034" s="143"/>
      <c r="AG2034"/>
      <c r="AH2034"/>
    </row>
    <row r="2035" spans="1:34" s="28" customFormat="1" ht="15">
      <c r="A2035"/>
      <c r="B2035" s="140"/>
      <c r="C2035" s="139"/>
      <c r="D2035" s="139"/>
      <c r="E2035"/>
      <c r="F2035"/>
      <c r="G2035"/>
      <c r="H2035"/>
      <c r="I2035"/>
      <c r="J2035"/>
      <c r="K2035"/>
      <c r="L2035"/>
      <c r="M2035"/>
      <c r="N2035"/>
      <c r="O2035"/>
      <c r="P2035"/>
      <c r="Q2035"/>
      <c r="R2035"/>
      <c r="S2035"/>
      <c r="T2035"/>
      <c r="U2035"/>
      <c r="V2035"/>
      <c r="W2035"/>
      <c r="X2035"/>
      <c r="Y2035"/>
      <c r="Z2035"/>
      <c r="AA2035" s="144"/>
      <c r="AB2035"/>
      <c r="AC2035"/>
      <c r="AD2035"/>
      <c r="AE2035"/>
      <c r="AF2035" s="143"/>
      <c r="AG2035"/>
      <c r="AH2035"/>
    </row>
    <row r="2036" spans="1:34" s="28" customFormat="1" ht="15">
      <c r="A2036"/>
      <c r="B2036" s="140"/>
      <c r="C2036" s="139"/>
      <c r="D2036" s="139"/>
      <c r="E2036"/>
      <c r="F2036"/>
      <c r="G2036"/>
      <c r="H2036"/>
      <c r="I2036"/>
      <c r="J2036"/>
      <c r="K2036"/>
      <c r="L2036"/>
      <c r="M2036"/>
      <c r="N2036"/>
      <c r="O2036"/>
      <c r="P2036"/>
      <c r="Q2036"/>
      <c r="R2036"/>
      <c r="S2036"/>
      <c r="T2036"/>
      <c r="U2036"/>
      <c r="V2036"/>
      <c r="W2036"/>
      <c r="X2036"/>
      <c r="Y2036"/>
      <c r="Z2036"/>
      <c r="AA2036" s="144"/>
      <c r="AB2036"/>
      <c r="AC2036"/>
      <c r="AD2036"/>
      <c r="AE2036"/>
      <c r="AF2036" s="143"/>
      <c r="AG2036"/>
      <c r="AH2036"/>
    </row>
    <row r="2037" spans="1:34" s="28" customFormat="1" ht="15">
      <c r="A2037"/>
      <c r="B2037" s="140"/>
      <c r="C2037" s="139"/>
      <c r="D2037" s="139"/>
      <c r="E2037"/>
      <c r="F2037"/>
      <c r="G2037"/>
      <c r="H2037"/>
      <c r="I2037"/>
      <c r="J2037"/>
      <c r="K2037"/>
      <c r="L2037"/>
      <c r="M2037"/>
      <c r="N2037"/>
      <c r="O2037"/>
      <c r="P2037"/>
      <c r="Q2037"/>
      <c r="R2037"/>
      <c r="S2037"/>
      <c r="T2037"/>
      <c r="U2037"/>
      <c r="V2037"/>
      <c r="W2037"/>
      <c r="X2037"/>
      <c r="Y2037"/>
      <c r="Z2037"/>
      <c r="AA2037" s="144"/>
      <c r="AB2037"/>
      <c r="AC2037"/>
      <c r="AD2037"/>
      <c r="AE2037"/>
      <c r="AF2037" s="143"/>
      <c r="AG2037"/>
      <c r="AH2037"/>
    </row>
    <row r="2038" spans="1:34" s="28" customFormat="1" ht="15">
      <c r="A2038"/>
      <c r="B2038" s="140"/>
      <c r="C2038" s="139"/>
      <c r="D2038" s="139"/>
      <c r="E2038"/>
      <c r="F2038"/>
      <c r="G2038"/>
      <c r="H2038"/>
      <c r="I2038"/>
      <c r="J2038"/>
      <c r="K2038"/>
      <c r="L2038"/>
      <c r="M2038"/>
      <c r="N2038"/>
      <c r="O2038"/>
      <c r="P2038"/>
      <c r="Q2038"/>
      <c r="R2038"/>
      <c r="S2038"/>
      <c r="T2038"/>
      <c r="U2038"/>
      <c r="V2038"/>
      <c r="W2038"/>
      <c r="X2038"/>
      <c r="Y2038"/>
      <c r="Z2038"/>
      <c r="AA2038" s="144"/>
      <c r="AB2038"/>
      <c r="AC2038"/>
      <c r="AD2038"/>
      <c r="AE2038"/>
      <c r="AF2038" s="143"/>
      <c r="AG2038"/>
      <c r="AH2038"/>
    </row>
    <row r="2039" spans="1:34" s="28" customFormat="1" ht="15">
      <c r="A2039"/>
      <c r="B2039" s="140"/>
      <c r="C2039" s="139"/>
      <c r="D2039" s="139"/>
      <c r="E2039"/>
      <c r="F2039"/>
      <c r="G2039"/>
      <c r="H2039"/>
      <c r="I2039"/>
      <c r="J2039"/>
      <c r="K2039"/>
      <c r="L2039"/>
      <c r="M2039"/>
      <c r="N2039"/>
      <c r="O2039"/>
      <c r="P2039"/>
      <c r="Q2039"/>
      <c r="R2039"/>
      <c r="S2039"/>
      <c r="T2039"/>
      <c r="U2039"/>
      <c r="V2039"/>
      <c r="W2039"/>
      <c r="X2039"/>
      <c r="Y2039"/>
      <c r="Z2039"/>
      <c r="AA2039" s="144"/>
      <c r="AB2039"/>
      <c r="AC2039"/>
      <c r="AD2039"/>
      <c r="AE2039"/>
      <c r="AF2039" s="143"/>
      <c r="AG2039"/>
      <c r="AH2039"/>
    </row>
    <row r="2040" spans="1:34" s="28" customFormat="1" ht="15">
      <c r="A2040"/>
      <c r="B2040" s="140"/>
      <c r="C2040" s="139"/>
      <c r="D2040" s="139"/>
      <c r="E2040"/>
      <c r="F2040"/>
      <c r="G2040"/>
      <c r="H2040"/>
      <c r="I2040"/>
      <c r="J2040"/>
      <c r="K2040"/>
      <c r="L2040"/>
      <c r="M2040"/>
      <c r="N2040"/>
      <c r="O2040"/>
      <c r="P2040"/>
      <c r="Q2040"/>
      <c r="R2040"/>
      <c r="S2040"/>
      <c r="T2040"/>
      <c r="U2040"/>
      <c r="V2040"/>
      <c r="W2040"/>
      <c r="X2040"/>
      <c r="Y2040"/>
      <c r="Z2040"/>
      <c r="AA2040" s="144"/>
      <c r="AB2040"/>
      <c r="AC2040"/>
      <c r="AD2040"/>
      <c r="AE2040"/>
      <c r="AF2040" s="143"/>
      <c r="AG2040"/>
      <c r="AH2040"/>
    </row>
    <row r="2041" spans="1:34" s="28" customFormat="1" ht="15">
      <c r="A2041"/>
      <c r="B2041" s="140"/>
      <c r="C2041" s="139"/>
      <c r="D2041" s="139"/>
      <c r="E2041"/>
      <c r="F2041"/>
      <c r="G2041"/>
      <c r="H2041"/>
      <c r="I2041"/>
      <c r="J2041"/>
      <c r="K2041"/>
      <c r="L2041"/>
      <c r="M2041"/>
      <c r="N2041"/>
      <c r="O2041"/>
      <c r="P2041"/>
      <c r="Q2041"/>
      <c r="R2041"/>
      <c r="S2041"/>
      <c r="T2041"/>
      <c r="U2041"/>
      <c r="V2041"/>
      <c r="W2041"/>
      <c r="X2041"/>
      <c r="Y2041"/>
      <c r="Z2041"/>
      <c r="AA2041" s="144"/>
      <c r="AB2041"/>
      <c r="AC2041"/>
      <c r="AD2041"/>
      <c r="AE2041"/>
      <c r="AF2041" s="143"/>
      <c r="AG2041"/>
      <c r="AH2041"/>
    </row>
    <row r="2042" spans="1:34" s="28" customFormat="1" ht="15">
      <c r="A2042"/>
      <c r="B2042" s="140"/>
      <c r="C2042" s="139"/>
      <c r="D2042" s="139"/>
      <c r="E2042"/>
      <c r="F2042"/>
      <c r="G2042"/>
      <c r="H2042"/>
      <c r="I2042"/>
      <c r="J2042"/>
      <c r="K2042"/>
      <c r="L2042"/>
      <c r="M2042"/>
      <c r="N2042"/>
      <c r="O2042"/>
      <c r="P2042"/>
      <c r="Q2042"/>
      <c r="R2042"/>
      <c r="S2042"/>
      <c r="T2042"/>
      <c r="U2042"/>
      <c r="V2042"/>
      <c r="W2042"/>
      <c r="X2042"/>
      <c r="Y2042"/>
      <c r="Z2042"/>
      <c r="AA2042" s="144"/>
      <c r="AB2042"/>
      <c r="AC2042"/>
      <c r="AD2042"/>
      <c r="AE2042"/>
      <c r="AF2042" s="143"/>
      <c r="AG2042"/>
      <c r="AH2042"/>
    </row>
    <row r="2043" spans="1:34" s="28" customFormat="1" ht="15">
      <c r="A2043"/>
      <c r="B2043" s="140"/>
      <c r="C2043" s="139"/>
      <c r="D2043" s="139"/>
      <c r="E2043"/>
      <c r="F2043"/>
      <c r="G2043"/>
      <c r="H2043"/>
      <c r="I2043"/>
      <c r="J2043"/>
      <c r="K2043"/>
      <c r="L2043"/>
      <c r="M2043"/>
      <c r="N2043"/>
      <c r="O2043"/>
      <c r="P2043"/>
      <c r="Q2043"/>
      <c r="R2043"/>
      <c r="S2043"/>
      <c r="T2043"/>
      <c r="U2043"/>
      <c r="V2043"/>
      <c r="W2043"/>
      <c r="X2043"/>
      <c r="Y2043"/>
      <c r="Z2043"/>
      <c r="AA2043" s="144"/>
      <c r="AB2043"/>
      <c r="AC2043"/>
      <c r="AD2043"/>
      <c r="AE2043"/>
      <c r="AF2043" s="143"/>
      <c r="AG2043"/>
      <c r="AH2043"/>
    </row>
    <row r="2044" spans="1:34" s="28" customFormat="1" ht="15">
      <c r="A2044"/>
      <c r="B2044" s="140"/>
      <c r="C2044" s="139"/>
      <c r="D2044" s="139"/>
      <c r="E2044"/>
      <c r="F2044"/>
      <c r="G2044"/>
      <c r="H2044"/>
      <c r="I2044"/>
      <c r="J2044"/>
      <c r="K2044"/>
      <c r="L2044"/>
      <c r="M2044"/>
      <c r="N2044"/>
      <c r="O2044"/>
      <c r="P2044"/>
      <c r="Q2044"/>
      <c r="R2044"/>
      <c r="S2044"/>
      <c r="T2044"/>
      <c r="U2044"/>
      <c r="V2044"/>
      <c r="W2044"/>
      <c r="X2044"/>
      <c r="Y2044"/>
      <c r="Z2044"/>
      <c r="AA2044" s="144"/>
      <c r="AB2044"/>
      <c r="AC2044"/>
      <c r="AD2044"/>
      <c r="AE2044"/>
      <c r="AF2044" s="143"/>
      <c r="AG2044"/>
      <c r="AH2044"/>
    </row>
    <row r="2045" spans="1:34" s="28" customFormat="1" ht="15">
      <c r="A2045"/>
      <c r="B2045" s="140"/>
      <c r="C2045" s="139"/>
      <c r="D2045" s="139"/>
      <c r="E2045"/>
      <c r="F2045"/>
      <c r="G2045"/>
      <c r="H2045"/>
      <c r="I2045"/>
      <c r="J2045"/>
      <c r="K2045"/>
      <c r="L2045"/>
      <c r="M2045"/>
      <c r="N2045"/>
      <c r="O2045"/>
      <c r="P2045"/>
      <c r="Q2045"/>
      <c r="R2045"/>
      <c r="S2045"/>
      <c r="T2045"/>
      <c r="U2045"/>
      <c r="V2045"/>
      <c r="W2045"/>
      <c r="X2045"/>
      <c r="Y2045"/>
      <c r="Z2045"/>
      <c r="AA2045" s="144"/>
      <c r="AB2045"/>
      <c r="AC2045"/>
      <c r="AD2045"/>
      <c r="AE2045"/>
      <c r="AF2045" s="143"/>
      <c r="AG2045"/>
      <c r="AH2045"/>
    </row>
    <row r="2046" spans="1:34" s="28" customFormat="1" ht="15">
      <c r="A2046"/>
      <c r="B2046" s="140"/>
      <c r="C2046" s="139"/>
      <c r="D2046" s="139"/>
      <c r="E2046"/>
      <c r="F2046"/>
      <c r="G2046"/>
      <c r="H2046"/>
      <c r="I2046"/>
      <c r="J2046"/>
      <c r="K2046"/>
      <c r="L2046"/>
      <c r="M2046"/>
      <c r="N2046"/>
      <c r="O2046"/>
      <c r="P2046"/>
      <c r="Q2046"/>
      <c r="R2046"/>
      <c r="S2046"/>
      <c r="T2046"/>
      <c r="U2046"/>
      <c r="V2046"/>
      <c r="W2046"/>
      <c r="X2046"/>
      <c r="Y2046"/>
      <c r="Z2046"/>
      <c r="AA2046" s="144"/>
      <c r="AB2046"/>
      <c r="AC2046"/>
      <c r="AD2046"/>
      <c r="AE2046"/>
      <c r="AF2046" s="143"/>
      <c r="AG2046"/>
      <c r="AH2046"/>
    </row>
    <row r="2047" spans="1:34" s="28" customFormat="1" ht="15">
      <c r="A2047"/>
      <c r="B2047" s="140"/>
      <c r="C2047" s="139"/>
      <c r="D2047" s="139"/>
      <c r="E2047"/>
      <c r="F2047"/>
      <c r="G2047"/>
      <c r="H2047"/>
      <c r="I2047"/>
      <c r="J2047"/>
      <c r="K2047"/>
      <c r="L2047"/>
      <c r="M2047"/>
      <c r="N2047"/>
      <c r="O2047"/>
      <c r="P2047"/>
      <c r="Q2047"/>
      <c r="R2047"/>
      <c r="S2047"/>
      <c r="T2047"/>
      <c r="U2047"/>
      <c r="V2047"/>
      <c r="W2047"/>
      <c r="X2047"/>
      <c r="Y2047"/>
      <c r="Z2047"/>
      <c r="AA2047" s="144"/>
      <c r="AB2047"/>
      <c r="AC2047"/>
      <c r="AD2047"/>
      <c r="AE2047"/>
      <c r="AF2047" s="143"/>
      <c r="AG2047"/>
      <c r="AH2047"/>
    </row>
    <row r="2048" spans="1:34" s="28" customFormat="1" ht="15">
      <c r="A2048"/>
      <c r="B2048" s="140"/>
      <c r="C2048" s="139"/>
      <c r="D2048" s="139"/>
      <c r="E2048"/>
      <c r="F2048"/>
      <c r="G2048"/>
      <c r="H2048"/>
      <c r="I2048"/>
      <c r="J2048"/>
      <c r="K2048"/>
      <c r="L2048"/>
      <c r="M2048"/>
      <c r="N2048"/>
      <c r="O2048"/>
      <c r="P2048"/>
      <c r="Q2048"/>
      <c r="R2048"/>
      <c r="S2048"/>
      <c r="T2048"/>
      <c r="U2048"/>
      <c r="V2048"/>
      <c r="W2048"/>
      <c r="X2048"/>
      <c r="Y2048"/>
      <c r="Z2048"/>
      <c r="AA2048" s="144"/>
      <c r="AB2048"/>
      <c r="AC2048"/>
      <c r="AD2048"/>
      <c r="AE2048"/>
      <c r="AF2048" s="143"/>
      <c r="AG2048"/>
      <c r="AH2048"/>
    </row>
    <row r="2049" spans="1:34" s="28" customFormat="1" ht="15">
      <c r="A2049"/>
      <c r="B2049" s="140"/>
      <c r="C2049" s="139"/>
      <c r="D2049" s="139"/>
      <c r="E2049"/>
      <c r="F2049"/>
      <c r="G2049"/>
      <c r="H2049"/>
      <c r="I2049"/>
      <c r="J2049"/>
      <c r="K2049"/>
      <c r="L2049"/>
      <c r="M2049"/>
      <c r="N2049"/>
      <c r="O2049"/>
      <c r="P2049"/>
      <c r="Q2049"/>
      <c r="R2049"/>
      <c r="S2049"/>
      <c r="T2049"/>
      <c r="U2049"/>
      <c r="V2049"/>
      <c r="W2049"/>
      <c r="X2049"/>
      <c r="Y2049"/>
      <c r="Z2049"/>
      <c r="AA2049" s="144"/>
      <c r="AB2049"/>
      <c r="AC2049"/>
      <c r="AD2049"/>
      <c r="AE2049"/>
      <c r="AF2049" s="143"/>
      <c r="AG2049"/>
      <c r="AH2049"/>
    </row>
    <row r="2050" spans="1:34" s="28" customFormat="1" ht="15">
      <c r="A2050"/>
      <c r="B2050" s="140"/>
      <c r="C2050" s="139"/>
      <c r="D2050" s="139"/>
      <c r="E2050"/>
      <c r="F2050"/>
      <c r="G2050"/>
      <c r="H2050"/>
      <c r="I2050"/>
      <c r="J2050"/>
      <c r="K2050"/>
      <c r="L2050"/>
      <c r="M2050"/>
      <c r="N2050"/>
      <c r="O2050"/>
      <c r="P2050"/>
      <c r="Q2050"/>
      <c r="R2050"/>
      <c r="S2050"/>
      <c r="T2050"/>
      <c r="U2050"/>
      <c r="V2050"/>
      <c r="W2050"/>
      <c r="X2050"/>
      <c r="Y2050"/>
      <c r="Z2050"/>
      <c r="AA2050" s="144"/>
      <c r="AB2050"/>
      <c r="AC2050"/>
      <c r="AD2050"/>
      <c r="AE2050"/>
      <c r="AF2050" s="143"/>
      <c r="AG2050"/>
      <c r="AH2050"/>
    </row>
    <row r="2051" spans="1:34" s="28" customFormat="1" ht="15">
      <c r="A2051"/>
      <c r="B2051" s="140"/>
      <c r="C2051" s="139"/>
      <c r="D2051" s="139"/>
      <c r="E2051"/>
      <c r="F2051"/>
      <c r="G2051"/>
      <c r="H2051"/>
      <c r="I2051"/>
      <c r="J2051"/>
      <c r="K2051"/>
      <c r="L2051"/>
      <c r="M2051"/>
      <c r="N2051"/>
      <c r="O2051"/>
      <c r="P2051"/>
      <c r="Q2051"/>
      <c r="R2051"/>
      <c r="S2051"/>
      <c r="T2051"/>
      <c r="U2051"/>
      <c r="V2051"/>
      <c r="W2051"/>
      <c r="X2051"/>
      <c r="Y2051"/>
      <c r="Z2051"/>
      <c r="AA2051" s="144"/>
      <c r="AB2051"/>
      <c r="AC2051"/>
      <c r="AD2051"/>
      <c r="AE2051"/>
      <c r="AF2051" s="143"/>
      <c r="AG2051"/>
      <c r="AH2051"/>
    </row>
    <row r="2052" spans="1:34" s="28" customFormat="1" ht="15">
      <c r="A2052"/>
      <c r="B2052" s="140"/>
      <c r="C2052" s="139"/>
      <c r="D2052" s="139"/>
      <c r="E2052"/>
      <c r="F2052"/>
      <c r="G2052"/>
      <c r="H2052"/>
      <c r="I2052"/>
      <c r="J2052"/>
      <c r="K2052"/>
      <c r="L2052"/>
      <c r="M2052"/>
      <c r="N2052"/>
      <c r="O2052"/>
      <c r="P2052"/>
      <c r="Q2052"/>
      <c r="R2052"/>
      <c r="S2052"/>
      <c r="T2052"/>
      <c r="U2052"/>
      <c r="V2052"/>
      <c r="W2052"/>
      <c r="X2052"/>
      <c r="Y2052"/>
      <c r="Z2052"/>
      <c r="AA2052" s="144"/>
      <c r="AB2052"/>
      <c r="AC2052"/>
      <c r="AD2052"/>
      <c r="AE2052"/>
      <c r="AF2052" s="143"/>
      <c r="AG2052"/>
      <c r="AH2052"/>
    </row>
    <row r="2053" spans="1:34" s="28" customFormat="1" ht="15">
      <c r="A2053"/>
      <c r="B2053" s="140"/>
      <c r="C2053" s="139"/>
      <c r="D2053" s="139"/>
      <c r="E2053"/>
      <c r="F2053"/>
      <c r="G2053"/>
      <c r="H2053"/>
      <c r="I2053"/>
      <c r="J2053"/>
      <c r="K2053"/>
      <c r="L2053"/>
      <c r="M2053"/>
      <c r="N2053"/>
      <c r="O2053"/>
      <c r="P2053"/>
      <c r="Q2053"/>
      <c r="R2053"/>
      <c r="S2053"/>
      <c r="T2053"/>
      <c r="U2053"/>
      <c r="V2053"/>
      <c r="W2053"/>
      <c r="X2053"/>
      <c r="Y2053"/>
      <c r="Z2053"/>
      <c r="AA2053" s="144"/>
      <c r="AB2053"/>
      <c r="AC2053"/>
      <c r="AD2053"/>
      <c r="AE2053"/>
      <c r="AF2053" s="143"/>
      <c r="AG2053"/>
      <c r="AH2053"/>
    </row>
    <row r="2054" spans="1:34" s="28" customFormat="1" ht="15">
      <c r="A2054"/>
      <c r="B2054" s="140"/>
      <c r="C2054" s="139"/>
      <c r="D2054" s="139"/>
      <c r="E2054"/>
      <c r="F2054"/>
      <c r="G2054"/>
      <c r="H2054"/>
      <c r="I2054"/>
      <c r="J2054"/>
      <c r="K2054"/>
      <c r="L2054"/>
      <c r="M2054"/>
      <c r="N2054"/>
      <c r="O2054"/>
      <c r="P2054"/>
      <c r="Q2054"/>
      <c r="R2054"/>
      <c r="S2054"/>
      <c r="T2054"/>
      <c r="U2054"/>
      <c r="V2054"/>
      <c r="W2054"/>
      <c r="X2054"/>
      <c r="Y2054"/>
      <c r="Z2054"/>
      <c r="AA2054" s="144"/>
      <c r="AB2054"/>
      <c r="AC2054"/>
      <c r="AD2054"/>
      <c r="AE2054"/>
      <c r="AF2054" s="143"/>
      <c r="AG2054"/>
      <c r="AH2054"/>
    </row>
    <row r="2055" spans="1:34" s="28" customFormat="1" ht="15">
      <c r="A2055"/>
      <c r="B2055" s="140"/>
      <c r="C2055" s="139"/>
      <c r="D2055" s="139"/>
      <c r="E2055"/>
      <c r="F2055"/>
      <c r="G2055"/>
      <c r="H2055"/>
      <c r="I2055"/>
      <c r="J2055"/>
      <c r="K2055"/>
      <c r="L2055"/>
      <c r="M2055"/>
      <c r="N2055"/>
      <c r="O2055"/>
      <c r="P2055"/>
      <c r="Q2055"/>
      <c r="R2055"/>
      <c r="S2055"/>
      <c r="T2055"/>
      <c r="U2055"/>
      <c r="V2055"/>
      <c r="W2055"/>
      <c r="X2055"/>
      <c r="Y2055"/>
      <c r="Z2055"/>
      <c r="AA2055" s="144"/>
      <c r="AB2055"/>
      <c r="AC2055"/>
      <c r="AD2055"/>
      <c r="AE2055"/>
      <c r="AF2055" s="143"/>
      <c r="AG2055"/>
      <c r="AH2055"/>
    </row>
    <row r="2056" spans="1:34" s="28" customFormat="1" ht="15">
      <c r="A2056"/>
      <c r="B2056" s="140"/>
      <c r="C2056" s="139"/>
      <c r="D2056" s="139"/>
      <c r="E2056"/>
      <c r="F2056"/>
      <c r="G2056"/>
      <c r="H2056"/>
      <c r="I2056"/>
      <c r="J2056"/>
      <c r="K2056"/>
      <c r="L2056"/>
      <c r="M2056"/>
      <c r="N2056"/>
      <c r="O2056"/>
      <c r="P2056"/>
      <c r="Q2056"/>
      <c r="R2056"/>
      <c r="S2056"/>
      <c r="T2056"/>
      <c r="U2056"/>
      <c r="V2056"/>
      <c r="W2056"/>
      <c r="X2056"/>
      <c r="Y2056"/>
      <c r="Z2056"/>
      <c r="AA2056" s="144"/>
      <c r="AB2056"/>
      <c r="AC2056"/>
      <c r="AD2056"/>
      <c r="AE2056"/>
      <c r="AF2056" s="143"/>
      <c r="AG2056"/>
      <c r="AH2056"/>
    </row>
    <row r="2057" spans="1:34" s="28" customFormat="1" ht="15">
      <c r="A2057"/>
      <c r="B2057" s="140"/>
      <c r="C2057" s="139"/>
      <c r="D2057" s="139"/>
      <c r="E2057"/>
      <c r="F2057"/>
      <c r="G2057"/>
      <c r="H2057"/>
      <c r="I2057"/>
      <c r="J2057"/>
      <c r="K2057"/>
      <c r="L2057"/>
      <c r="M2057"/>
      <c r="N2057"/>
      <c r="O2057"/>
      <c r="P2057"/>
      <c r="Q2057"/>
      <c r="R2057"/>
      <c r="S2057"/>
      <c r="T2057"/>
      <c r="U2057"/>
      <c r="V2057"/>
      <c r="W2057"/>
      <c r="X2057"/>
      <c r="Y2057"/>
      <c r="Z2057"/>
      <c r="AA2057" s="144"/>
      <c r="AB2057"/>
      <c r="AC2057"/>
      <c r="AD2057"/>
      <c r="AE2057"/>
      <c r="AF2057" s="143"/>
      <c r="AG2057"/>
      <c r="AH2057"/>
    </row>
    <row r="2058" spans="1:34" s="28" customFormat="1" ht="15">
      <c r="A2058"/>
      <c r="B2058" s="140"/>
      <c r="C2058" s="139"/>
      <c r="D2058" s="139"/>
      <c r="E2058"/>
      <c r="F2058"/>
      <c r="G2058"/>
      <c r="H2058"/>
      <c r="I2058"/>
      <c r="J2058"/>
      <c r="K2058"/>
      <c r="L2058"/>
      <c r="M2058"/>
      <c r="N2058"/>
      <c r="O2058"/>
      <c r="P2058"/>
      <c r="Q2058"/>
      <c r="R2058"/>
      <c r="S2058"/>
      <c r="T2058"/>
      <c r="U2058"/>
      <c r="V2058"/>
      <c r="W2058"/>
      <c r="X2058"/>
      <c r="Y2058"/>
      <c r="Z2058"/>
      <c r="AA2058" s="144"/>
      <c r="AB2058"/>
      <c r="AC2058"/>
      <c r="AD2058"/>
      <c r="AE2058"/>
      <c r="AF2058" s="143"/>
      <c r="AG2058"/>
      <c r="AH2058"/>
    </row>
    <row r="2059" spans="1:34" s="28" customFormat="1" ht="15">
      <c r="A2059"/>
      <c r="B2059" s="140"/>
      <c r="C2059" s="139"/>
      <c r="D2059" s="139"/>
      <c r="E2059"/>
      <c r="F2059"/>
      <c r="G2059"/>
      <c r="H2059"/>
      <c r="I2059"/>
      <c r="J2059"/>
      <c r="K2059"/>
      <c r="L2059"/>
      <c r="M2059"/>
      <c r="N2059"/>
      <c r="O2059"/>
      <c r="P2059"/>
      <c r="Q2059"/>
      <c r="R2059"/>
      <c r="S2059"/>
      <c r="T2059"/>
      <c r="U2059"/>
      <c r="V2059"/>
      <c r="W2059"/>
      <c r="X2059"/>
      <c r="Y2059"/>
      <c r="Z2059"/>
      <c r="AA2059" s="144"/>
      <c r="AB2059"/>
      <c r="AC2059"/>
      <c r="AD2059"/>
      <c r="AE2059"/>
      <c r="AF2059" s="143"/>
      <c r="AG2059"/>
      <c r="AH2059"/>
    </row>
    <row r="2060" spans="1:34" s="28" customFormat="1" ht="15">
      <c r="A2060"/>
      <c r="B2060" s="140"/>
      <c r="C2060" s="139"/>
      <c r="D2060" s="139"/>
      <c r="E2060"/>
      <c r="F2060"/>
      <c r="G2060"/>
      <c r="H2060"/>
      <c r="I2060"/>
      <c r="J2060"/>
      <c r="K2060"/>
      <c r="L2060"/>
      <c r="M2060"/>
      <c r="N2060"/>
      <c r="O2060"/>
      <c r="P2060"/>
      <c r="Q2060"/>
      <c r="R2060"/>
      <c r="S2060"/>
      <c r="T2060"/>
      <c r="U2060"/>
      <c r="V2060"/>
      <c r="W2060"/>
      <c r="X2060"/>
      <c r="Y2060"/>
      <c r="Z2060"/>
      <c r="AA2060" s="144"/>
      <c r="AB2060"/>
      <c r="AC2060"/>
      <c r="AD2060"/>
      <c r="AE2060"/>
      <c r="AF2060" s="143"/>
      <c r="AG2060"/>
      <c r="AH2060"/>
    </row>
    <row r="2061" spans="1:34" s="28" customFormat="1" ht="15">
      <c r="A2061"/>
      <c r="B2061" s="140"/>
      <c r="C2061" s="139"/>
      <c r="D2061" s="139"/>
      <c r="E2061"/>
      <c r="F2061"/>
      <c r="G2061"/>
      <c r="H2061"/>
      <c r="I2061"/>
      <c r="J2061"/>
      <c r="K2061"/>
      <c r="L2061"/>
      <c r="M2061"/>
      <c r="N2061"/>
      <c r="O2061"/>
      <c r="P2061"/>
      <c r="Q2061"/>
      <c r="R2061"/>
      <c r="S2061"/>
      <c r="T2061"/>
      <c r="U2061"/>
      <c r="V2061"/>
      <c r="W2061"/>
      <c r="X2061"/>
      <c r="Y2061"/>
      <c r="Z2061"/>
      <c r="AA2061" s="144"/>
      <c r="AB2061"/>
      <c r="AC2061"/>
      <c r="AD2061"/>
      <c r="AE2061"/>
      <c r="AF2061" s="143"/>
      <c r="AG2061"/>
      <c r="AH2061"/>
    </row>
    <row r="2062" spans="1:34" s="28" customFormat="1" ht="15">
      <c r="A2062"/>
      <c r="B2062" s="140"/>
      <c r="C2062" s="139"/>
      <c r="D2062" s="139"/>
      <c r="E2062"/>
      <c r="F2062"/>
      <c r="G2062"/>
      <c r="H2062"/>
      <c r="I2062"/>
      <c r="J2062"/>
      <c r="K2062"/>
      <c r="L2062"/>
      <c r="M2062"/>
      <c r="N2062"/>
      <c r="O2062"/>
      <c r="P2062"/>
      <c r="Q2062"/>
      <c r="R2062"/>
      <c r="S2062"/>
      <c r="T2062"/>
      <c r="U2062"/>
      <c r="V2062"/>
      <c r="W2062"/>
      <c r="X2062"/>
      <c r="Y2062"/>
      <c r="Z2062"/>
      <c r="AA2062" s="144"/>
      <c r="AB2062"/>
      <c r="AC2062"/>
      <c r="AD2062"/>
      <c r="AE2062"/>
      <c r="AF2062" s="143"/>
      <c r="AG2062"/>
      <c r="AH2062"/>
    </row>
    <row r="2063" spans="1:34" s="28" customFormat="1" ht="15">
      <c r="A2063"/>
      <c r="B2063" s="140"/>
      <c r="C2063" s="139"/>
      <c r="D2063" s="139"/>
      <c r="E2063"/>
      <c r="F2063"/>
      <c r="G2063"/>
      <c r="H2063"/>
      <c r="I2063"/>
      <c r="J2063"/>
      <c r="K2063"/>
      <c r="L2063"/>
      <c r="M2063"/>
      <c r="N2063"/>
      <c r="O2063"/>
      <c r="P2063"/>
      <c r="Q2063"/>
      <c r="R2063"/>
      <c r="S2063"/>
      <c r="T2063"/>
      <c r="U2063"/>
      <c r="V2063"/>
      <c r="W2063"/>
      <c r="X2063"/>
      <c r="Y2063"/>
      <c r="Z2063"/>
      <c r="AA2063" s="144"/>
      <c r="AB2063"/>
      <c r="AC2063"/>
      <c r="AD2063"/>
      <c r="AE2063"/>
      <c r="AF2063" s="143"/>
      <c r="AG2063"/>
      <c r="AH2063"/>
    </row>
    <row r="2064" spans="1:34" s="28" customFormat="1" ht="15">
      <c r="A2064"/>
      <c r="B2064" s="140"/>
      <c r="C2064" s="139"/>
      <c r="D2064" s="139"/>
      <c r="E2064"/>
      <c r="F2064"/>
      <c r="G2064"/>
      <c r="H2064"/>
      <c r="I2064"/>
      <c r="J2064"/>
      <c r="K2064"/>
      <c r="L2064"/>
      <c r="M2064"/>
      <c r="N2064"/>
      <c r="O2064"/>
      <c r="P2064"/>
      <c r="Q2064"/>
      <c r="R2064"/>
      <c r="S2064"/>
      <c r="T2064"/>
      <c r="U2064"/>
      <c r="V2064"/>
      <c r="W2064"/>
      <c r="X2064"/>
      <c r="Y2064"/>
      <c r="Z2064"/>
      <c r="AA2064" s="144"/>
      <c r="AB2064"/>
      <c r="AC2064"/>
      <c r="AD2064"/>
      <c r="AE2064"/>
      <c r="AF2064" s="143"/>
      <c r="AG2064"/>
      <c r="AH2064"/>
    </row>
    <row r="2065" spans="1:34" s="28" customFormat="1" ht="15">
      <c r="A2065"/>
      <c r="B2065" s="140"/>
      <c r="C2065" s="139"/>
      <c r="D2065" s="139"/>
      <c r="E2065"/>
      <c r="F2065"/>
      <c r="G2065"/>
      <c r="H2065"/>
      <c r="I2065"/>
      <c r="J2065"/>
      <c r="K2065"/>
      <c r="L2065"/>
      <c r="M2065"/>
      <c r="N2065"/>
      <c r="O2065"/>
      <c r="P2065"/>
      <c r="Q2065"/>
      <c r="R2065"/>
      <c r="S2065"/>
      <c r="T2065"/>
      <c r="U2065"/>
      <c r="V2065"/>
      <c r="W2065"/>
      <c r="X2065"/>
      <c r="Y2065"/>
      <c r="Z2065"/>
      <c r="AA2065" s="144"/>
      <c r="AB2065"/>
      <c r="AC2065"/>
      <c r="AD2065"/>
      <c r="AE2065"/>
      <c r="AF2065" s="143"/>
      <c r="AG2065"/>
      <c r="AH2065"/>
    </row>
    <row r="2066" spans="1:34" s="28" customFormat="1" ht="15">
      <c r="A2066"/>
      <c r="B2066" s="140"/>
      <c r="C2066" s="139"/>
      <c r="D2066" s="139"/>
      <c r="E2066"/>
      <c r="F2066"/>
      <c r="G2066"/>
      <c r="H2066"/>
      <c r="I2066"/>
      <c r="J2066"/>
      <c r="K2066"/>
      <c r="L2066"/>
      <c r="M2066"/>
      <c r="N2066"/>
      <c r="O2066"/>
      <c r="P2066"/>
      <c r="Q2066"/>
      <c r="R2066"/>
      <c r="S2066"/>
      <c r="T2066"/>
      <c r="U2066"/>
      <c r="V2066"/>
      <c r="W2066"/>
      <c r="X2066"/>
      <c r="Y2066"/>
      <c r="Z2066"/>
      <c r="AA2066" s="144"/>
      <c r="AB2066"/>
      <c r="AC2066"/>
      <c r="AD2066"/>
      <c r="AE2066"/>
      <c r="AF2066" s="143"/>
      <c r="AG2066"/>
      <c r="AH2066"/>
    </row>
    <row r="2067" spans="1:34" s="28" customFormat="1" ht="15">
      <c r="A2067"/>
      <c r="B2067" s="140"/>
      <c r="C2067" s="139"/>
      <c r="D2067" s="139"/>
      <c r="E2067"/>
      <c r="F2067"/>
      <c r="G2067"/>
      <c r="H2067"/>
      <c r="I2067"/>
      <c r="J2067"/>
      <c r="K2067"/>
      <c r="L2067"/>
      <c r="M2067"/>
      <c r="N2067"/>
      <c r="O2067"/>
      <c r="P2067"/>
      <c r="Q2067"/>
      <c r="R2067"/>
      <c r="S2067"/>
      <c r="T2067"/>
      <c r="U2067"/>
      <c r="V2067"/>
      <c r="W2067"/>
      <c r="X2067"/>
      <c r="Y2067"/>
      <c r="Z2067"/>
      <c r="AA2067" s="144"/>
      <c r="AB2067"/>
      <c r="AC2067"/>
      <c r="AD2067"/>
      <c r="AE2067"/>
      <c r="AF2067" s="143"/>
      <c r="AG2067"/>
      <c r="AH2067"/>
    </row>
    <row r="2068" spans="1:34" s="28" customFormat="1" ht="15">
      <c r="A2068"/>
      <c r="B2068" s="140"/>
      <c r="C2068" s="139"/>
      <c r="D2068" s="139"/>
      <c r="E2068"/>
      <c r="F2068"/>
      <c r="G2068"/>
      <c r="H2068"/>
      <c r="I2068"/>
      <c r="J2068"/>
      <c r="K2068"/>
      <c r="L2068"/>
      <c r="M2068"/>
      <c r="N2068"/>
      <c r="O2068"/>
      <c r="P2068"/>
      <c r="Q2068"/>
      <c r="R2068"/>
      <c r="S2068"/>
      <c r="T2068"/>
      <c r="U2068"/>
      <c r="V2068"/>
      <c r="W2068"/>
      <c r="X2068"/>
      <c r="Y2068"/>
      <c r="Z2068"/>
      <c r="AA2068" s="144"/>
      <c r="AB2068"/>
      <c r="AC2068"/>
      <c r="AD2068"/>
      <c r="AE2068"/>
      <c r="AF2068" s="143"/>
      <c r="AG2068"/>
      <c r="AH2068"/>
    </row>
    <row r="2069" spans="1:34" s="28" customFormat="1" ht="15">
      <c r="A2069"/>
      <c r="B2069" s="140"/>
      <c r="C2069" s="139"/>
      <c r="D2069" s="139"/>
      <c r="E2069"/>
      <c r="F2069"/>
      <c r="G2069"/>
      <c r="H2069"/>
      <c r="I2069"/>
      <c r="J2069"/>
      <c r="K2069"/>
      <c r="L2069"/>
      <c r="M2069"/>
      <c r="N2069"/>
      <c r="O2069"/>
      <c r="P2069"/>
      <c r="Q2069"/>
      <c r="R2069"/>
      <c r="S2069"/>
      <c r="T2069"/>
      <c r="U2069"/>
      <c r="V2069"/>
      <c r="W2069"/>
      <c r="X2069"/>
      <c r="Y2069"/>
      <c r="Z2069"/>
      <c r="AA2069" s="144"/>
      <c r="AB2069"/>
      <c r="AC2069"/>
      <c r="AD2069"/>
      <c r="AE2069"/>
      <c r="AF2069" s="143"/>
      <c r="AG2069"/>
      <c r="AH2069"/>
    </row>
    <row r="2070" spans="1:34" s="28" customFormat="1" ht="15">
      <c r="A2070"/>
      <c r="B2070" s="140"/>
      <c r="C2070" s="139"/>
      <c r="D2070" s="139"/>
      <c r="E2070"/>
      <c r="F2070"/>
      <c r="G2070"/>
      <c r="H2070"/>
      <c r="I2070"/>
      <c r="J2070"/>
      <c r="K2070"/>
      <c r="L2070"/>
      <c r="M2070"/>
      <c r="N2070"/>
      <c r="O2070"/>
      <c r="P2070"/>
      <c r="Q2070"/>
      <c r="R2070"/>
      <c r="S2070"/>
      <c r="T2070"/>
      <c r="U2070"/>
      <c r="V2070"/>
      <c r="W2070"/>
      <c r="X2070"/>
      <c r="Y2070"/>
      <c r="Z2070"/>
      <c r="AA2070" s="144"/>
      <c r="AB2070"/>
      <c r="AC2070"/>
      <c r="AD2070"/>
      <c r="AE2070"/>
      <c r="AF2070" s="143"/>
      <c r="AG2070"/>
      <c r="AH2070"/>
    </row>
    <row r="2071" spans="1:34" s="28" customFormat="1" ht="15">
      <c r="A2071"/>
      <c r="B2071" s="140"/>
      <c r="C2071" s="139"/>
      <c r="D2071" s="139"/>
      <c r="E2071"/>
      <c r="F2071"/>
      <c r="G2071"/>
      <c r="H2071"/>
      <c r="I2071"/>
      <c r="J2071"/>
      <c r="K2071"/>
      <c r="L2071"/>
      <c r="M2071"/>
      <c r="N2071"/>
      <c r="O2071"/>
      <c r="P2071"/>
      <c r="Q2071"/>
      <c r="R2071"/>
      <c r="S2071"/>
      <c r="T2071"/>
      <c r="U2071"/>
      <c r="V2071"/>
      <c r="W2071"/>
      <c r="X2071"/>
      <c r="Y2071"/>
      <c r="Z2071"/>
      <c r="AA2071" s="144"/>
      <c r="AB2071"/>
      <c r="AC2071"/>
      <c r="AD2071"/>
      <c r="AE2071"/>
      <c r="AF2071" s="143"/>
      <c r="AG2071"/>
      <c r="AH2071"/>
    </row>
    <row r="2072" spans="1:34" s="28" customFormat="1" ht="15">
      <c r="A2072"/>
      <c r="B2072" s="140"/>
      <c r="C2072" s="139"/>
      <c r="D2072" s="139"/>
      <c r="E2072"/>
      <c r="F2072"/>
      <c r="G2072"/>
      <c r="H2072"/>
      <c r="I2072"/>
      <c r="J2072"/>
      <c r="K2072"/>
      <c r="L2072"/>
      <c r="M2072"/>
      <c r="N2072"/>
      <c r="O2072"/>
      <c r="P2072"/>
      <c r="Q2072"/>
      <c r="R2072"/>
      <c r="S2072"/>
      <c r="T2072"/>
      <c r="U2072"/>
      <c r="V2072"/>
      <c r="W2072"/>
      <c r="X2072"/>
      <c r="Y2072"/>
      <c r="Z2072"/>
      <c r="AA2072" s="144"/>
      <c r="AB2072"/>
      <c r="AC2072"/>
      <c r="AD2072"/>
      <c r="AE2072"/>
      <c r="AF2072" s="143"/>
      <c r="AG2072"/>
      <c r="AH2072"/>
    </row>
    <row r="2073" spans="1:34" s="28" customFormat="1" ht="15">
      <c r="A2073"/>
      <c r="B2073" s="140"/>
      <c r="C2073" s="139"/>
      <c r="D2073" s="139"/>
      <c r="E2073"/>
      <c r="F2073"/>
      <c r="G2073"/>
      <c r="H2073"/>
      <c r="I2073"/>
      <c r="J2073"/>
      <c r="K2073"/>
      <c r="L2073"/>
      <c r="M2073"/>
      <c r="N2073"/>
      <c r="O2073"/>
      <c r="P2073"/>
      <c r="Q2073"/>
      <c r="R2073"/>
      <c r="S2073"/>
      <c r="T2073"/>
      <c r="U2073"/>
      <c r="V2073"/>
      <c r="W2073"/>
      <c r="X2073"/>
      <c r="Y2073"/>
      <c r="Z2073"/>
      <c r="AA2073" s="144"/>
      <c r="AB2073"/>
      <c r="AC2073"/>
      <c r="AD2073"/>
      <c r="AE2073"/>
      <c r="AF2073" s="143"/>
      <c r="AG2073"/>
      <c r="AH2073"/>
    </row>
    <row r="2074" spans="1:34" s="28" customFormat="1" ht="15">
      <c r="A2074"/>
      <c r="B2074" s="140"/>
      <c r="C2074" s="139"/>
      <c r="D2074" s="139"/>
      <c r="E2074"/>
      <c r="F2074"/>
      <c r="G2074"/>
      <c r="H2074"/>
      <c r="I2074"/>
      <c r="J2074"/>
      <c r="K2074"/>
      <c r="L2074"/>
      <c r="M2074"/>
      <c r="N2074"/>
      <c r="O2074"/>
      <c r="P2074"/>
      <c r="Q2074"/>
      <c r="R2074"/>
      <c r="S2074"/>
      <c r="T2074"/>
      <c r="U2074"/>
      <c r="V2074"/>
      <c r="W2074"/>
      <c r="X2074"/>
      <c r="Y2074"/>
      <c r="Z2074"/>
      <c r="AA2074" s="144"/>
      <c r="AB2074"/>
      <c r="AC2074"/>
      <c r="AD2074"/>
      <c r="AE2074"/>
      <c r="AF2074" s="143"/>
      <c r="AG2074"/>
      <c r="AH2074"/>
    </row>
    <row r="2075" spans="1:34" s="28" customFormat="1" ht="15">
      <c r="A2075"/>
      <c r="B2075" s="140"/>
      <c r="C2075" s="139"/>
      <c r="D2075" s="139"/>
      <c r="E2075"/>
      <c r="F2075"/>
      <c r="G2075"/>
      <c r="H2075"/>
      <c r="I2075"/>
      <c r="J2075"/>
      <c r="K2075"/>
      <c r="L2075"/>
      <c r="M2075"/>
      <c r="N2075"/>
      <c r="O2075"/>
      <c r="P2075"/>
      <c r="Q2075"/>
      <c r="R2075"/>
      <c r="S2075"/>
      <c r="T2075"/>
      <c r="U2075"/>
      <c r="V2075"/>
      <c r="W2075"/>
      <c r="X2075"/>
      <c r="Y2075"/>
      <c r="Z2075"/>
      <c r="AA2075" s="144"/>
      <c r="AB2075"/>
      <c r="AC2075"/>
      <c r="AD2075"/>
      <c r="AE2075"/>
      <c r="AF2075" s="143"/>
      <c r="AG2075"/>
      <c r="AH2075"/>
    </row>
    <row r="2076" spans="1:34" s="28" customFormat="1" ht="15">
      <c r="A2076"/>
      <c r="B2076" s="140"/>
      <c r="C2076" s="139"/>
      <c r="D2076" s="139"/>
      <c r="E2076"/>
      <c r="F2076"/>
      <c r="G2076"/>
      <c r="H2076"/>
      <c r="I2076"/>
      <c r="J2076"/>
      <c r="K2076"/>
      <c r="L2076"/>
      <c r="M2076"/>
      <c r="N2076"/>
      <c r="O2076"/>
      <c r="P2076"/>
      <c r="Q2076"/>
      <c r="R2076"/>
      <c r="S2076"/>
      <c r="T2076"/>
      <c r="U2076"/>
      <c r="V2076"/>
      <c r="W2076"/>
      <c r="X2076"/>
      <c r="Y2076"/>
      <c r="Z2076"/>
      <c r="AA2076" s="144"/>
      <c r="AB2076"/>
      <c r="AC2076"/>
      <c r="AD2076"/>
      <c r="AE2076"/>
      <c r="AF2076" s="143"/>
      <c r="AG2076"/>
      <c r="AH2076"/>
    </row>
    <row r="2077" spans="1:34" s="28" customFormat="1" ht="15">
      <c r="A2077"/>
      <c r="B2077" s="140"/>
      <c r="C2077" s="139"/>
      <c r="D2077" s="139"/>
      <c r="E2077"/>
      <c r="F2077"/>
      <c r="G2077"/>
      <c r="H2077"/>
      <c r="I2077"/>
      <c r="J2077"/>
      <c r="K2077"/>
      <c r="L2077"/>
      <c r="M2077"/>
      <c r="N2077"/>
      <c r="O2077"/>
      <c r="P2077"/>
      <c r="Q2077"/>
      <c r="R2077"/>
      <c r="S2077"/>
      <c r="T2077"/>
      <c r="U2077"/>
      <c r="V2077"/>
      <c r="W2077"/>
      <c r="X2077"/>
      <c r="Y2077"/>
      <c r="Z2077"/>
      <c r="AA2077" s="144"/>
      <c r="AB2077"/>
      <c r="AC2077"/>
      <c r="AD2077"/>
      <c r="AE2077"/>
      <c r="AF2077" s="143"/>
      <c r="AG2077"/>
      <c r="AH2077"/>
    </row>
    <row r="2078" spans="1:34" s="28" customFormat="1" ht="15">
      <c r="A2078"/>
      <c r="B2078" s="140"/>
      <c r="C2078" s="139"/>
      <c r="D2078" s="139"/>
      <c r="E2078"/>
      <c r="F2078"/>
      <c r="G2078"/>
      <c r="H2078"/>
      <c r="I2078"/>
      <c r="J2078"/>
      <c r="K2078"/>
      <c r="L2078"/>
      <c r="M2078"/>
      <c r="N2078"/>
      <c r="O2078"/>
      <c r="P2078"/>
      <c r="Q2078"/>
      <c r="R2078"/>
      <c r="S2078"/>
      <c r="T2078"/>
      <c r="U2078"/>
      <c r="V2078"/>
      <c r="W2078"/>
      <c r="X2078"/>
      <c r="Y2078"/>
      <c r="Z2078"/>
      <c r="AA2078" s="144"/>
      <c r="AB2078"/>
      <c r="AC2078"/>
      <c r="AD2078"/>
      <c r="AE2078"/>
      <c r="AF2078" s="143"/>
      <c r="AG2078"/>
      <c r="AH2078"/>
    </row>
    <row r="2079" spans="1:34" s="28" customFormat="1" ht="15">
      <c r="A2079"/>
      <c r="B2079" s="140"/>
      <c r="C2079" s="139"/>
      <c r="D2079" s="139"/>
      <c r="E2079"/>
      <c r="F2079"/>
      <c r="G2079"/>
      <c r="H2079"/>
      <c r="I2079"/>
      <c r="J2079"/>
      <c r="K2079"/>
      <c r="L2079"/>
      <c r="M2079"/>
      <c r="N2079"/>
      <c r="O2079"/>
      <c r="P2079"/>
      <c r="Q2079"/>
      <c r="R2079"/>
      <c r="S2079"/>
      <c r="T2079"/>
      <c r="U2079"/>
      <c r="V2079"/>
      <c r="W2079"/>
      <c r="X2079"/>
      <c r="Y2079"/>
      <c r="Z2079"/>
      <c r="AA2079" s="144"/>
      <c r="AB2079"/>
      <c r="AC2079"/>
      <c r="AD2079"/>
      <c r="AE2079"/>
      <c r="AF2079" s="143"/>
      <c r="AG2079"/>
      <c r="AH2079"/>
    </row>
    <row r="2080" spans="1:34" s="28" customFormat="1" ht="15">
      <c r="A2080"/>
      <c r="B2080" s="140"/>
      <c r="C2080" s="139"/>
      <c r="D2080" s="139"/>
      <c r="E2080"/>
      <c r="F2080"/>
      <c r="G2080"/>
      <c r="H2080"/>
      <c r="I2080"/>
      <c r="J2080"/>
      <c r="K2080"/>
      <c r="L2080"/>
      <c r="M2080"/>
      <c r="N2080"/>
      <c r="O2080"/>
      <c r="P2080"/>
      <c r="Q2080"/>
      <c r="R2080"/>
      <c r="S2080"/>
      <c r="T2080"/>
      <c r="U2080"/>
      <c r="V2080"/>
      <c r="W2080"/>
      <c r="X2080"/>
      <c r="Y2080"/>
      <c r="Z2080"/>
      <c r="AA2080" s="144"/>
      <c r="AB2080"/>
      <c r="AC2080"/>
      <c r="AD2080"/>
      <c r="AE2080"/>
      <c r="AF2080" s="143"/>
      <c r="AG2080"/>
      <c r="AH2080"/>
    </row>
    <row r="2081" spans="1:34" s="28" customFormat="1" ht="15">
      <c r="A2081"/>
      <c r="B2081" s="140"/>
      <c r="C2081" s="139"/>
      <c r="D2081" s="139"/>
      <c r="E2081"/>
      <c r="F2081"/>
      <c r="G2081"/>
      <c r="H2081"/>
      <c r="I2081"/>
      <c r="J2081"/>
      <c r="K2081"/>
      <c r="L2081"/>
      <c r="M2081"/>
      <c r="N2081"/>
      <c r="O2081"/>
      <c r="P2081"/>
      <c r="Q2081"/>
      <c r="R2081"/>
      <c r="S2081"/>
      <c r="T2081"/>
      <c r="U2081"/>
      <c r="V2081"/>
      <c r="W2081"/>
      <c r="X2081"/>
      <c r="Y2081"/>
      <c r="Z2081"/>
      <c r="AA2081" s="144"/>
      <c r="AB2081"/>
      <c r="AC2081"/>
      <c r="AD2081"/>
      <c r="AE2081"/>
      <c r="AF2081" s="143"/>
      <c r="AG2081"/>
      <c r="AH2081"/>
    </row>
    <row r="2082" spans="1:34" s="28" customFormat="1" ht="15">
      <c r="A2082"/>
      <c r="B2082" s="140"/>
      <c r="C2082" s="139"/>
      <c r="D2082" s="139"/>
      <c r="E2082"/>
      <c r="F2082"/>
      <c r="G2082"/>
      <c r="H2082"/>
      <c r="I2082"/>
      <c r="J2082"/>
      <c r="K2082"/>
      <c r="L2082"/>
      <c r="M2082"/>
      <c r="N2082"/>
      <c r="O2082"/>
      <c r="P2082"/>
      <c r="Q2082"/>
      <c r="R2082"/>
      <c r="S2082"/>
      <c r="T2082"/>
      <c r="U2082"/>
      <c r="V2082"/>
      <c r="W2082"/>
      <c r="X2082"/>
      <c r="Y2082"/>
      <c r="Z2082"/>
      <c r="AA2082" s="144"/>
      <c r="AB2082"/>
      <c r="AC2082"/>
      <c r="AD2082"/>
      <c r="AE2082"/>
      <c r="AF2082" s="143"/>
      <c r="AG2082"/>
      <c r="AH2082"/>
    </row>
    <row r="2083" spans="1:34" s="28" customFormat="1" ht="15">
      <c r="A2083"/>
      <c r="B2083" s="140"/>
      <c r="C2083" s="139"/>
      <c r="D2083" s="139"/>
      <c r="E2083"/>
      <c r="F2083"/>
      <c r="G2083"/>
      <c r="H2083"/>
      <c r="I2083"/>
      <c r="J2083"/>
      <c r="K2083"/>
      <c r="L2083"/>
      <c r="M2083"/>
      <c r="N2083"/>
      <c r="O2083"/>
      <c r="P2083"/>
      <c r="Q2083"/>
      <c r="R2083"/>
      <c r="S2083"/>
      <c r="T2083"/>
      <c r="U2083"/>
      <c r="V2083"/>
      <c r="W2083"/>
      <c r="X2083"/>
      <c r="Y2083"/>
      <c r="Z2083"/>
      <c r="AA2083" s="144"/>
      <c r="AB2083"/>
      <c r="AC2083"/>
      <c r="AD2083"/>
      <c r="AE2083"/>
      <c r="AF2083" s="143"/>
      <c r="AG2083"/>
      <c r="AH2083"/>
    </row>
    <row r="2084" spans="1:34" s="28" customFormat="1" ht="15">
      <c r="A2084"/>
      <c r="B2084" s="140"/>
      <c r="C2084" s="139"/>
      <c r="D2084" s="139"/>
      <c r="E2084"/>
      <c r="F2084"/>
      <c r="G2084"/>
      <c r="H2084"/>
      <c r="I2084"/>
      <c r="J2084"/>
      <c r="K2084"/>
      <c r="L2084"/>
      <c r="M2084"/>
      <c r="N2084"/>
      <c r="O2084"/>
      <c r="P2084"/>
      <c r="Q2084"/>
      <c r="R2084"/>
      <c r="S2084"/>
      <c r="T2084"/>
      <c r="U2084"/>
      <c r="V2084"/>
      <c r="W2084"/>
      <c r="X2084"/>
      <c r="Y2084"/>
      <c r="Z2084"/>
      <c r="AA2084" s="144"/>
      <c r="AB2084"/>
      <c r="AC2084"/>
      <c r="AD2084"/>
      <c r="AE2084"/>
      <c r="AF2084" s="143"/>
      <c r="AG2084"/>
      <c r="AH2084"/>
    </row>
    <row r="2085" spans="1:34" s="28" customFormat="1" ht="15">
      <c r="A2085"/>
      <c r="B2085" s="140"/>
      <c r="C2085" s="139"/>
      <c r="D2085" s="139"/>
      <c r="E2085"/>
      <c r="F2085"/>
      <c r="G2085"/>
      <c r="H2085"/>
      <c r="I2085"/>
      <c r="J2085"/>
      <c r="K2085"/>
      <c r="L2085"/>
      <c r="M2085"/>
      <c r="N2085"/>
      <c r="O2085"/>
      <c r="P2085"/>
      <c r="Q2085"/>
      <c r="R2085"/>
      <c r="S2085"/>
      <c r="T2085"/>
      <c r="U2085"/>
      <c r="V2085"/>
      <c r="W2085"/>
      <c r="X2085"/>
      <c r="Y2085"/>
      <c r="Z2085"/>
      <c r="AA2085" s="144"/>
      <c r="AB2085"/>
      <c r="AC2085"/>
      <c r="AD2085"/>
      <c r="AE2085"/>
      <c r="AF2085" s="143"/>
      <c r="AG2085"/>
      <c r="AH2085"/>
    </row>
    <row r="2086" spans="1:34" s="28" customFormat="1" ht="15">
      <c r="A2086"/>
      <c r="B2086" s="140"/>
      <c r="C2086" s="139"/>
      <c r="D2086" s="139"/>
      <c r="E2086"/>
      <c r="F2086"/>
      <c r="G2086"/>
      <c r="H2086"/>
      <c r="I2086"/>
      <c r="J2086"/>
      <c r="K2086"/>
      <c r="L2086"/>
      <c r="M2086"/>
      <c r="N2086"/>
      <c r="O2086"/>
      <c r="P2086"/>
      <c r="Q2086"/>
      <c r="R2086"/>
      <c r="S2086"/>
      <c r="T2086"/>
      <c r="U2086"/>
      <c r="V2086"/>
      <c r="W2086"/>
      <c r="X2086"/>
      <c r="Y2086"/>
      <c r="Z2086"/>
      <c r="AA2086" s="144"/>
      <c r="AB2086"/>
      <c r="AC2086"/>
      <c r="AD2086"/>
      <c r="AE2086"/>
      <c r="AF2086" s="143"/>
      <c r="AG2086"/>
      <c r="AH2086"/>
    </row>
    <row r="2087" spans="1:34" s="28" customFormat="1" ht="15">
      <c r="A2087"/>
      <c r="B2087" s="140"/>
      <c r="C2087" s="139"/>
      <c r="D2087" s="139"/>
      <c r="E2087"/>
      <c r="F2087"/>
      <c r="G2087"/>
      <c r="H2087"/>
      <c r="I2087"/>
      <c r="J2087"/>
      <c r="K2087"/>
      <c r="L2087"/>
      <c r="M2087"/>
      <c r="N2087"/>
      <c r="O2087"/>
      <c r="P2087"/>
      <c r="Q2087"/>
      <c r="R2087"/>
      <c r="S2087"/>
      <c r="T2087"/>
      <c r="U2087"/>
      <c r="V2087"/>
      <c r="W2087"/>
      <c r="X2087"/>
      <c r="Y2087"/>
      <c r="Z2087"/>
      <c r="AA2087" s="144"/>
      <c r="AB2087"/>
      <c r="AC2087"/>
      <c r="AD2087"/>
      <c r="AE2087"/>
      <c r="AF2087" s="143"/>
      <c r="AG2087"/>
      <c r="AH2087"/>
    </row>
    <row r="2088" spans="1:34" s="28" customFormat="1" ht="15">
      <c r="A2088"/>
      <c r="B2088" s="140"/>
      <c r="C2088" s="139"/>
      <c r="D2088" s="139"/>
      <c r="E2088"/>
      <c r="F2088"/>
      <c r="G2088"/>
      <c r="H2088"/>
      <c r="I2088"/>
      <c r="J2088"/>
      <c r="K2088"/>
      <c r="L2088"/>
      <c r="M2088"/>
      <c r="N2088"/>
      <c r="O2088"/>
      <c r="P2088"/>
      <c r="Q2088"/>
      <c r="R2088"/>
      <c r="S2088"/>
      <c r="T2088"/>
      <c r="U2088"/>
      <c r="V2088"/>
      <c r="W2088"/>
      <c r="X2088"/>
      <c r="Y2088"/>
      <c r="Z2088"/>
      <c r="AA2088" s="144"/>
      <c r="AB2088"/>
      <c r="AC2088"/>
      <c r="AD2088"/>
      <c r="AE2088"/>
      <c r="AF2088" s="143"/>
      <c r="AG2088"/>
      <c r="AH2088"/>
    </row>
    <row r="2089" spans="1:34" s="28" customFormat="1" ht="15">
      <c r="A2089"/>
      <c r="B2089" s="140"/>
      <c r="C2089" s="139"/>
      <c r="D2089" s="139"/>
      <c r="E2089"/>
      <c r="F2089"/>
      <c r="G2089"/>
      <c r="H2089"/>
      <c r="I2089"/>
      <c r="J2089"/>
      <c r="K2089"/>
      <c r="L2089"/>
      <c r="M2089"/>
      <c r="N2089"/>
      <c r="O2089"/>
      <c r="P2089"/>
      <c r="Q2089"/>
      <c r="R2089"/>
      <c r="S2089"/>
      <c r="T2089"/>
      <c r="U2089"/>
      <c r="V2089"/>
      <c r="W2089"/>
      <c r="X2089"/>
      <c r="Y2089"/>
      <c r="Z2089"/>
      <c r="AA2089" s="144"/>
      <c r="AB2089"/>
      <c r="AC2089"/>
      <c r="AD2089"/>
      <c r="AE2089"/>
      <c r="AF2089" s="143"/>
      <c r="AG2089"/>
      <c r="AH2089"/>
    </row>
    <row r="2090" spans="1:34" s="28" customFormat="1" ht="15">
      <c r="A2090"/>
      <c r="B2090" s="140"/>
      <c r="C2090" s="139"/>
      <c r="D2090" s="139"/>
      <c r="E2090"/>
      <c r="F2090"/>
      <c r="G2090"/>
      <c r="H2090"/>
      <c r="I2090"/>
      <c r="J2090"/>
      <c r="K2090"/>
      <c r="L2090"/>
      <c r="M2090"/>
      <c r="N2090"/>
      <c r="O2090"/>
      <c r="P2090"/>
      <c r="Q2090"/>
      <c r="R2090"/>
      <c r="S2090"/>
      <c r="T2090"/>
      <c r="U2090"/>
      <c r="V2090"/>
      <c r="W2090"/>
      <c r="X2090"/>
      <c r="Y2090"/>
      <c r="Z2090"/>
      <c r="AA2090" s="144"/>
      <c r="AB2090"/>
      <c r="AC2090"/>
      <c r="AD2090"/>
      <c r="AE2090"/>
      <c r="AF2090" s="143"/>
      <c r="AG2090"/>
      <c r="AH2090"/>
    </row>
    <row r="2091" spans="1:34" s="28" customFormat="1" ht="15">
      <c r="A2091"/>
      <c r="B2091" s="140"/>
      <c r="C2091" s="139"/>
      <c r="D2091" s="139"/>
      <c r="E2091"/>
      <c r="F2091"/>
      <c r="G2091"/>
      <c r="H2091"/>
      <c r="I2091"/>
      <c r="J2091"/>
      <c r="K2091"/>
      <c r="L2091"/>
      <c r="M2091"/>
      <c r="N2091"/>
      <c r="O2091"/>
      <c r="P2091"/>
      <c r="Q2091"/>
      <c r="R2091"/>
      <c r="S2091"/>
      <c r="T2091"/>
      <c r="U2091"/>
      <c r="V2091"/>
      <c r="W2091"/>
      <c r="X2091"/>
      <c r="Y2091"/>
      <c r="Z2091"/>
      <c r="AA2091" s="144"/>
      <c r="AB2091"/>
      <c r="AC2091"/>
      <c r="AD2091"/>
      <c r="AE2091"/>
      <c r="AF2091" s="143"/>
      <c r="AG2091"/>
      <c r="AH2091"/>
    </row>
    <row r="2092" spans="1:34" s="28" customFormat="1" ht="15">
      <c r="A2092"/>
      <c r="B2092" s="140"/>
      <c r="C2092" s="139"/>
      <c r="D2092" s="139"/>
      <c r="E2092"/>
      <c r="F2092"/>
      <c r="G2092"/>
      <c r="H2092"/>
      <c r="I2092"/>
      <c r="J2092"/>
      <c r="K2092"/>
      <c r="L2092"/>
      <c r="M2092"/>
      <c r="N2092"/>
      <c r="O2092"/>
      <c r="P2092"/>
      <c r="Q2092"/>
      <c r="R2092"/>
      <c r="S2092"/>
      <c r="T2092"/>
      <c r="U2092"/>
      <c r="V2092"/>
      <c r="W2092"/>
      <c r="X2092"/>
      <c r="Y2092"/>
      <c r="Z2092"/>
      <c r="AA2092" s="144"/>
      <c r="AB2092"/>
      <c r="AC2092"/>
      <c r="AD2092"/>
      <c r="AE2092"/>
      <c r="AF2092" s="143"/>
      <c r="AG2092"/>
      <c r="AH2092"/>
    </row>
    <row r="2093" spans="1:34" s="28" customFormat="1" ht="15">
      <c r="A2093"/>
      <c r="B2093" s="140"/>
      <c r="C2093" s="139"/>
      <c r="D2093" s="139"/>
      <c r="E2093"/>
      <c r="F2093"/>
      <c r="G2093"/>
      <c r="H2093"/>
      <c r="I2093"/>
      <c r="J2093"/>
      <c r="K2093"/>
      <c r="L2093"/>
      <c r="M2093"/>
      <c r="N2093"/>
      <c r="O2093"/>
      <c r="P2093"/>
      <c r="Q2093"/>
      <c r="R2093"/>
      <c r="S2093"/>
      <c r="T2093"/>
      <c r="U2093"/>
      <c r="V2093"/>
      <c r="W2093"/>
      <c r="X2093"/>
      <c r="Y2093"/>
      <c r="Z2093"/>
      <c r="AA2093" s="144"/>
      <c r="AB2093"/>
      <c r="AC2093"/>
      <c r="AD2093"/>
      <c r="AE2093"/>
      <c r="AF2093" s="143"/>
      <c r="AG2093"/>
      <c r="AH2093"/>
    </row>
    <row r="2094" spans="1:34" s="28" customFormat="1" ht="15">
      <c r="A2094"/>
      <c r="B2094" s="140"/>
      <c r="C2094" s="139"/>
      <c r="D2094" s="139"/>
      <c r="E2094"/>
      <c r="F2094"/>
      <c r="G2094"/>
      <c r="H2094"/>
      <c r="I2094"/>
      <c r="J2094"/>
      <c r="K2094"/>
      <c r="L2094"/>
      <c r="M2094"/>
      <c r="N2094"/>
      <c r="O2094"/>
      <c r="P2094"/>
      <c r="Q2094"/>
      <c r="R2094"/>
      <c r="S2094"/>
      <c r="T2094"/>
      <c r="U2094"/>
      <c r="V2094"/>
      <c r="W2094"/>
      <c r="X2094"/>
      <c r="Y2094"/>
      <c r="Z2094"/>
      <c r="AA2094" s="144"/>
      <c r="AB2094"/>
      <c r="AC2094"/>
      <c r="AD2094"/>
      <c r="AE2094"/>
      <c r="AF2094" s="143"/>
      <c r="AG2094"/>
      <c r="AH2094"/>
    </row>
    <row r="2095" spans="1:34" s="28" customFormat="1" ht="15">
      <c r="A2095"/>
      <c r="B2095" s="140"/>
      <c r="C2095" s="139"/>
      <c r="D2095" s="139"/>
      <c r="E2095"/>
      <c r="F2095"/>
      <c r="G2095"/>
      <c r="H2095"/>
      <c r="I2095"/>
      <c r="J2095"/>
      <c r="K2095"/>
      <c r="L2095"/>
      <c r="M2095"/>
      <c r="N2095"/>
      <c r="O2095"/>
      <c r="P2095"/>
      <c r="Q2095"/>
      <c r="R2095"/>
      <c r="S2095"/>
      <c r="T2095"/>
      <c r="U2095"/>
      <c r="V2095"/>
      <c r="W2095"/>
      <c r="X2095"/>
      <c r="Y2095"/>
      <c r="Z2095"/>
      <c r="AA2095" s="144"/>
      <c r="AB2095"/>
      <c r="AC2095"/>
      <c r="AD2095"/>
      <c r="AE2095"/>
      <c r="AF2095" s="143"/>
      <c r="AG2095"/>
      <c r="AH2095"/>
    </row>
    <row r="2096" spans="1:34" s="28" customFormat="1" ht="15">
      <c r="A2096"/>
      <c r="B2096" s="140"/>
      <c r="C2096" s="139"/>
      <c r="D2096" s="139"/>
      <c r="E2096"/>
      <c r="F2096"/>
      <c r="G2096"/>
      <c r="H2096"/>
      <c r="I2096"/>
      <c r="J2096"/>
      <c r="K2096"/>
      <c r="L2096"/>
      <c r="M2096"/>
      <c r="N2096"/>
      <c r="O2096"/>
      <c r="P2096"/>
      <c r="Q2096"/>
      <c r="R2096"/>
      <c r="S2096"/>
      <c r="T2096"/>
      <c r="U2096"/>
      <c r="V2096"/>
      <c r="W2096"/>
      <c r="X2096"/>
      <c r="Y2096"/>
      <c r="Z2096"/>
      <c r="AA2096" s="144"/>
      <c r="AB2096"/>
      <c r="AC2096"/>
      <c r="AD2096"/>
      <c r="AE2096"/>
      <c r="AF2096" s="143"/>
      <c r="AG2096"/>
      <c r="AH2096"/>
    </row>
    <row r="2097" spans="1:34" s="28" customFormat="1" ht="15">
      <c r="A2097"/>
      <c r="B2097" s="140"/>
      <c r="C2097" s="139"/>
      <c r="D2097" s="139"/>
      <c r="E2097"/>
      <c r="F2097"/>
      <c r="G2097"/>
      <c r="H2097"/>
      <c r="I2097"/>
      <c r="J2097"/>
      <c r="K2097"/>
      <c r="L2097"/>
      <c r="M2097"/>
      <c r="N2097"/>
      <c r="O2097"/>
      <c r="P2097"/>
      <c r="Q2097"/>
      <c r="R2097"/>
      <c r="S2097"/>
      <c r="T2097"/>
      <c r="U2097"/>
      <c r="V2097"/>
      <c r="W2097"/>
      <c r="X2097"/>
      <c r="Y2097"/>
      <c r="Z2097"/>
      <c r="AA2097" s="144"/>
      <c r="AB2097"/>
      <c r="AC2097"/>
      <c r="AD2097"/>
      <c r="AE2097"/>
      <c r="AF2097" s="143"/>
      <c r="AG2097"/>
      <c r="AH2097"/>
    </row>
    <row r="2098" spans="1:34" s="28" customFormat="1" ht="15">
      <c r="A2098"/>
      <c r="B2098" s="140"/>
      <c r="C2098" s="139"/>
      <c r="D2098" s="139"/>
      <c r="E2098"/>
      <c r="F2098"/>
      <c r="G2098"/>
      <c r="H2098"/>
      <c r="I2098"/>
      <c r="J2098"/>
      <c r="K2098"/>
      <c r="L2098"/>
      <c r="M2098"/>
      <c r="N2098"/>
      <c r="O2098"/>
      <c r="P2098"/>
      <c r="Q2098"/>
      <c r="R2098"/>
      <c r="S2098"/>
      <c r="T2098"/>
      <c r="U2098"/>
      <c r="V2098"/>
      <c r="W2098"/>
      <c r="X2098"/>
      <c r="Y2098"/>
      <c r="Z2098"/>
      <c r="AA2098" s="144"/>
      <c r="AB2098"/>
      <c r="AC2098"/>
      <c r="AD2098"/>
      <c r="AE2098"/>
      <c r="AF2098" s="143"/>
      <c r="AG2098"/>
      <c r="AH2098"/>
    </row>
    <row r="2099" spans="1:34" s="28" customFormat="1" ht="15">
      <c r="A2099"/>
      <c r="B2099" s="140"/>
      <c r="C2099" s="139"/>
      <c r="D2099" s="139"/>
      <c r="E2099"/>
      <c r="F2099"/>
      <c r="G2099"/>
      <c r="H2099"/>
      <c r="I2099"/>
      <c r="J2099"/>
      <c r="K2099"/>
      <c r="L2099"/>
      <c r="M2099"/>
      <c r="N2099"/>
      <c r="O2099"/>
      <c r="P2099"/>
      <c r="Q2099"/>
      <c r="R2099"/>
      <c r="S2099"/>
      <c r="T2099"/>
      <c r="U2099"/>
      <c r="V2099"/>
      <c r="W2099"/>
      <c r="X2099"/>
      <c r="Y2099"/>
      <c r="Z2099"/>
      <c r="AA2099" s="144"/>
      <c r="AB2099"/>
      <c r="AC2099"/>
      <c r="AD2099"/>
      <c r="AE2099"/>
      <c r="AF2099" s="143"/>
      <c r="AG2099"/>
      <c r="AH2099"/>
    </row>
    <row r="2100" spans="1:34" s="28" customFormat="1" ht="15">
      <c r="A2100"/>
      <c r="B2100" s="140"/>
      <c r="C2100" s="139"/>
      <c r="D2100" s="139"/>
      <c r="E2100"/>
      <c r="F2100"/>
      <c r="G2100"/>
      <c r="H2100"/>
      <c r="I2100"/>
      <c r="J2100"/>
      <c r="K2100"/>
      <c r="L2100"/>
      <c r="M2100"/>
      <c r="N2100"/>
      <c r="O2100"/>
      <c r="P2100"/>
      <c r="Q2100"/>
      <c r="R2100"/>
      <c r="S2100"/>
      <c r="T2100"/>
      <c r="U2100"/>
      <c r="V2100"/>
      <c r="W2100"/>
      <c r="X2100"/>
      <c r="Y2100"/>
      <c r="Z2100"/>
      <c r="AA2100" s="144"/>
      <c r="AB2100"/>
      <c r="AC2100"/>
      <c r="AD2100"/>
      <c r="AE2100"/>
      <c r="AF2100" s="143"/>
      <c r="AG2100"/>
      <c r="AH2100"/>
    </row>
    <row r="2101" spans="1:34" s="28" customFormat="1" ht="15">
      <c r="A2101"/>
      <c r="B2101" s="140"/>
      <c r="C2101" s="139"/>
      <c r="D2101" s="139"/>
      <c r="E2101"/>
      <c r="F2101"/>
      <c r="G2101"/>
      <c r="H2101"/>
      <c r="I2101"/>
      <c r="J2101"/>
      <c r="K2101"/>
      <c r="L2101"/>
      <c r="M2101"/>
      <c r="N2101"/>
      <c r="O2101"/>
      <c r="P2101"/>
      <c r="Q2101"/>
      <c r="R2101"/>
      <c r="S2101"/>
      <c r="T2101"/>
      <c r="U2101"/>
      <c r="V2101"/>
      <c r="W2101"/>
      <c r="X2101"/>
      <c r="Y2101"/>
      <c r="Z2101"/>
      <c r="AA2101" s="144"/>
      <c r="AB2101"/>
      <c r="AC2101"/>
      <c r="AD2101"/>
      <c r="AE2101"/>
      <c r="AF2101" s="143"/>
      <c r="AG2101"/>
      <c r="AH2101"/>
    </row>
    <row r="2102" spans="1:34" s="28" customFormat="1" ht="15">
      <c r="A2102"/>
      <c r="B2102" s="140"/>
      <c r="C2102" s="139"/>
      <c r="D2102" s="139"/>
      <c r="E2102"/>
      <c r="F2102"/>
      <c r="G2102"/>
      <c r="H2102"/>
      <c r="I2102"/>
      <c r="J2102"/>
      <c r="K2102"/>
      <c r="L2102"/>
      <c r="M2102"/>
      <c r="N2102"/>
      <c r="O2102"/>
      <c r="P2102"/>
      <c r="Q2102"/>
      <c r="R2102"/>
      <c r="S2102"/>
      <c r="T2102"/>
      <c r="U2102"/>
      <c r="V2102"/>
      <c r="W2102"/>
      <c r="X2102"/>
      <c r="Y2102"/>
      <c r="Z2102"/>
      <c r="AA2102" s="144"/>
      <c r="AB2102"/>
      <c r="AC2102"/>
      <c r="AD2102"/>
      <c r="AE2102"/>
      <c r="AF2102" s="143"/>
      <c r="AG2102"/>
      <c r="AH2102"/>
    </row>
    <row r="2103" spans="1:34" s="28" customFormat="1" ht="15">
      <c r="A2103"/>
      <c r="B2103" s="140"/>
      <c r="C2103" s="139"/>
      <c r="D2103" s="139"/>
      <c r="E2103"/>
      <c r="F2103"/>
      <c r="G2103"/>
      <c r="H2103"/>
      <c r="I2103"/>
      <c r="J2103"/>
      <c r="K2103"/>
      <c r="L2103"/>
      <c r="M2103"/>
      <c r="N2103"/>
      <c r="O2103"/>
      <c r="P2103"/>
      <c r="Q2103"/>
      <c r="R2103"/>
      <c r="S2103"/>
      <c r="T2103"/>
      <c r="U2103"/>
      <c r="V2103"/>
      <c r="W2103"/>
      <c r="X2103"/>
      <c r="Y2103"/>
      <c r="Z2103"/>
      <c r="AA2103" s="144"/>
      <c r="AB2103"/>
      <c r="AC2103"/>
      <c r="AD2103"/>
      <c r="AE2103"/>
      <c r="AF2103" s="143"/>
      <c r="AG2103"/>
      <c r="AH2103"/>
    </row>
    <row r="2104" spans="1:34" s="28" customFormat="1" ht="15">
      <c r="A2104"/>
      <c r="B2104" s="140"/>
      <c r="C2104" s="139"/>
      <c r="D2104" s="139"/>
      <c r="E2104"/>
      <c r="F2104"/>
      <c r="G2104"/>
      <c r="H2104"/>
      <c r="I2104"/>
      <c r="J2104"/>
      <c r="K2104"/>
      <c r="L2104"/>
      <c r="M2104"/>
      <c r="N2104"/>
      <c r="O2104"/>
      <c r="P2104"/>
      <c r="Q2104"/>
      <c r="R2104"/>
      <c r="S2104"/>
      <c r="T2104"/>
      <c r="U2104"/>
      <c r="V2104"/>
      <c r="W2104"/>
      <c r="X2104"/>
      <c r="Y2104"/>
      <c r="Z2104"/>
      <c r="AA2104" s="144"/>
      <c r="AB2104"/>
      <c r="AC2104"/>
      <c r="AD2104"/>
      <c r="AE2104"/>
      <c r="AF2104" s="143"/>
      <c r="AG2104"/>
      <c r="AH2104"/>
    </row>
    <row r="2105" spans="1:34" s="28" customFormat="1" ht="15">
      <c r="A2105"/>
      <c r="B2105" s="140"/>
      <c r="C2105" s="139"/>
      <c r="D2105" s="139"/>
      <c r="E2105"/>
      <c r="F2105"/>
      <c r="G2105"/>
      <c r="H2105"/>
      <c r="I2105"/>
      <c r="J2105"/>
      <c r="K2105"/>
      <c r="L2105"/>
      <c r="M2105"/>
      <c r="N2105"/>
      <c r="O2105"/>
      <c r="P2105"/>
      <c r="Q2105"/>
      <c r="R2105"/>
      <c r="S2105"/>
      <c r="T2105"/>
      <c r="U2105"/>
      <c r="V2105"/>
      <c r="W2105"/>
      <c r="X2105"/>
      <c r="Y2105"/>
      <c r="Z2105"/>
      <c r="AA2105" s="144"/>
      <c r="AB2105"/>
      <c r="AC2105"/>
      <c r="AD2105"/>
      <c r="AE2105"/>
      <c r="AF2105" s="143"/>
      <c r="AG2105"/>
      <c r="AH2105"/>
    </row>
    <row r="2106" spans="1:34" s="28" customFormat="1" ht="15">
      <c r="A2106"/>
      <c r="B2106" s="140"/>
      <c r="C2106" s="139"/>
      <c r="D2106" s="139"/>
      <c r="E2106"/>
      <c r="F2106"/>
      <c r="G2106"/>
      <c r="H2106"/>
      <c r="I2106"/>
      <c r="J2106"/>
      <c r="K2106"/>
      <c r="L2106"/>
      <c r="M2106"/>
      <c r="N2106"/>
      <c r="O2106"/>
      <c r="P2106"/>
      <c r="Q2106"/>
      <c r="R2106"/>
      <c r="S2106"/>
      <c r="T2106"/>
      <c r="U2106"/>
      <c r="V2106"/>
      <c r="W2106"/>
      <c r="X2106"/>
      <c r="Y2106"/>
      <c r="Z2106"/>
      <c r="AA2106" s="144"/>
      <c r="AB2106"/>
      <c r="AC2106"/>
      <c r="AD2106"/>
      <c r="AE2106"/>
      <c r="AF2106" s="143"/>
      <c r="AG2106"/>
      <c r="AH2106"/>
    </row>
    <row r="2107" spans="1:34" s="28" customFormat="1" ht="15">
      <c r="A2107"/>
      <c r="B2107" s="140"/>
      <c r="C2107" s="139"/>
      <c r="D2107" s="139"/>
      <c r="E2107"/>
      <c r="F2107"/>
      <c r="G2107"/>
      <c r="H2107"/>
      <c r="I2107"/>
      <c r="J2107"/>
      <c r="K2107"/>
      <c r="L2107"/>
      <c r="M2107"/>
      <c r="N2107"/>
      <c r="O2107"/>
      <c r="P2107"/>
      <c r="Q2107"/>
      <c r="R2107"/>
      <c r="S2107"/>
      <c r="T2107"/>
      <c r="U2107"/>
      <c r="V2107"/>
      <c r="W2107"/>
      <c r="X2107"/>
      <c r="Y2107"/>
      <c r="Z2107"/>
      <c r="AA2107" s="144"/>
      <c r="AB2107"/>
      <c r="AC2107"/>
      <c r="AD2107"/>
      <c r="AE2107"/>
      <c r="AF2107" s="143"/>
      <c r="AG2107"/>
      <c r="AH2107"/>
    </row>
    <row r="2108" spans="1:34" s="28" customFormat="1" ht="15">
      <c r="A2108"/>
      <c r="B2108" s="140"/>
      <c r="C2108" s="139"/>
      <c r="D2108" s="139"/>
      <c r="E2108"/>
      <c r="F2108"/>
      <c r="G2108"/>
      <c r="H2108"/>
      <c r="I2108"/>
      <c r="J2108"/>
      <c r="K2108"/>
      <c r="L2108"/>
      <c r="M2108"/>
      <c r="N2108"/>
      <c r="O2108"/>
      <c r="P2108"/>
      <c r="Q2108"/>
      <c r="R2108"/>
      <c r="S2108"/>
      <c r="T2108"/>
      <c r="U2108"/>
      <c r="V2108"/>
      <c r="W2108"/>
      <c r="X2108"/>
      <c r="Y2108"/>
      <c r="Z2108"/>
      <c r="AA2108" s="144"/>
      <c r="AB2108"/>
      <c r="AC2108"/>
      <c r="AD2108"/>
      <c r="AE2108"/>
      <c r="AF2108" s="143"/>
      <c r="AG2108"/>
      <c r="AH2108"/>
    </row>
    <row r="2109" spans="1:34" s="28" customFormat="1" ht="15">
      <c r="A2109"/>
      <c r="B2109" s="140"/>
      <c r="C2109" s="139"/>
      <c r="D2109" s="139"/>
      <c r="E2109"/>
      <c r="F2109"/>
      <c r="G2109"/>
      <c r="H2109"/>
      <c r="I2109"/>
      <c r="J2109"/>
      <c r="K2109"/>
      <c r="L2109"/>
      <c r="M2109"/>
      <c r="N2109"/>
      <c r="O2109"/>
      <c r="P2109"/>
      <c r="Q2109"/>
      <c r="R2109"/>
      <c r="S2109"/>
      <c r="T2109"/>
      <c r="U2109"/>
      <c r="V2109"/>
      <c r="W2109"/>
      <c r="X2109"/>
      <c r="Y2109"/>
      <c r="Z2109"/>
      <c r="AA2109" s="144"/>
      <c r="AB2109"/>
      <c r="AC2109"/>
      <c r="AD2109"/>
      <c r="AE2109"/>
      <c r="AF2109" s="143"/>
      <c r="AG2109"/>
      <c r="AH2109"/>
    </row>
    <row r="2110" spans="1:34" s="28" customFormat="1" ht="15">
      <c r="A2110"/>
      <c r="B2110" s="140"/>
      <c r="C2110" s="139"/>
      <c r="D2110" s="139"/>
      <c r="E2110"/>
      <c r="F2110"/>
      <c r="G2110"/>
      <c r="H2110"/>
      <c r="I2110"/>
      <c r="J2110"/>
      <c r="K2110"/>
      <c r="L2110"/>
      <c r="M2110"/>
      <c r="N2110"/>
      <c r="O2110"/>
      <c r="P2110"/>
      <c r="Q2110"/>
      <c r="R2110"/>
      <c r="S2110"/>
      <c r="T2110"/>
      <c r="U2110"/>
      <c r="V2110"/>
      <c r="W2110"/>
      <c r="X2110"/>
      <c r="Y2110"/>
      <c r="Z2110"/>
      <c r="AA2110" s="144"/>
      <c r="AB2110"/>
      <c r="AC2110"/>
      <c r="AD2110"/>
      <c r="AE2110"/>
      <c r="AF2110" s="143"/>
      <c r="AG2110"/>
      <c r="AH2110"/>
    </row>
    <row r="2111" spans="1:34" s="28" customFormat="1" ht="15">
      <c r="A2111"/>
      <c r="B2111" s="140"/>
      <c r="C2111" s="139"/>
      <c r="D2111" s="139"/>
      <c r="E2111"/>
      <c r="F2111"/>
      <c r="G2111"/>
      <c r="H2111"/>
      <c r="I2111"/>
      <c r="J2111"/>
      <c r="K2111"/>
      <c r="L2111"/>
      <c r="M2111"/>
      <c r="N2111"/>
      <c r="O2111"/>
      <c r="P2111"/>
      <c r="Q2111"/>
      <c r="R2111"/>
      <c r="S2111"/>
      <c r="T2111"/>
      <c r="U2111"/>
      <c r="V2111"/>
      <c r="W2111"/>
      <c r="X2111"/>
      <c r="Y2111"/>
      <c r="Z2111"/>
      <c r="AA2111" s="144"/>
      <c r="AB2111"/>
      <c r="AC2111"/>
      <c r="AD2111"/>
      <c r="AE2111"/>
      <c r="AF2111" s="143"/>
      <c r="AG2111"/>
      <c r="AH2111"/>
    </row>
    <row r="2112" spans="1:34" s="28" customFormat="1" ht="15">
      <c r="A2112"/>
      <c r="B2112" s="140"/>
      <c r="C2112" s="139"/>
      <c r="D2112" s="139"/>
      <c r="E2112"/>
      <c r="F2112"/>
      <c r="G2112"/>
      <c r="H2112"/>
      <c r="I2112"/>
      <c r="J2112"/>
      <c r="K2112"/>
      <c r="L2112"/>
      <c r="M2112"/>
      <c r="N2112"/>
      <c r="O2112"/>
      <c r="P2112"/>
      <c r="Q2112"/>
      <c r="R2112"/>
      <c r="S2112"/>
      <c r="T2112"/>
      <c r="U2112"/>
      <c r="V2112"/>
      <c r="W2112"/>
      <c r="X2112"/>
      <c r="Y2112"/>
      <c r="Z2112"/>
      <c r="AA2112" s="144"/>
      <c r="AB2112"/>
      <c r="AC2112"/>
      <c r="AD2112"/>
      <c r="AE2112"/>
      <c r="AF2112" s="143"/>
      <c r="AG2112"/>
      <c r="AH2112"/>
    </row>
    <row r="2113" spans="1:34" s="28" customFormat="1" ht="15">
      <c r="A2113"/>
      <c r="B2113" s="140"/>
      <c r="C2113" s="139"/>
      <c r="D2113" s="139"/>
      <c r="E2113"/>
      <c r="F2113"/>
      <c r="G2113"/>
      <c r="H2113"/>
      <c r="I2113"/>
      <c r="J2113"/>
      <c r="K2113"/>
      <c r="L2113"/>
      <c r="M2113"/>
      <c r="N2113"/>
      <c r="O2113"/>
      <c r="P2113"/>
      <c r="Q2113"/>
      <c r="R2113"/>
      <c r="S2113"/>
      <c r="T2113"/>
      <c r="U2113"/>
      <c r="V2113"/>
      <c r="W2113"/>
      <c r="X2113"/>
      <c r="Y2113"/>
      <c r="Z2113"/>
      <c r="AA2113" s="144"/>
      <c r="AB2113"/>
      <c r="AC2113"/>
      <c r="AD2113"/>
      <c r="AE2113"/>
      <c r="AF2113" s="143"/>
      <c r="AG2113"/>
      <c r="AH2113"/>
    </row>
    <row r="2114" spans="1:34" s="28" customFormat="1" ht="15">
      <c r="A2114"/>
      <c r="B2114" s="140"/>
      <c r="C2114" s="139"/>
      <c r="D2114" s="139"/>
      <c r="E2114"/>
      <c r="F2114"/>
      <c r="G2114"/>
      <c r="H2114"/>
      <c r="I2114"/>
      <c r="J2114"/>
      <c r="K2114"/>
      <c r="L2114"/>
      <c r="M2114"/>
      <c r="N2114"/>
      <c r="O2114"/>
      <c r="P2114"/>
      <c r="Q2114"/>
      <c r="R2114"/>
      <c r="S2114"/>
      <c r="T2114"/>
      <c r="U2114"/>
      <c r="V2114"/>
      <c r="W2114"/>
      <c r="X2114"/>
      <c r="Y2114"/>
      <c r="Z2114"/>
      <c r="AA2114" s="144"/>
      <c r="AB2114"/>
      <c r="AC2114"/>
      <c r="AD2114"/>
      <c r="AE2114"/>
      <c r="AF2114" s="143"/>
      <c r="AG2114"/>
      <c r="AH2114"/>
    </row>
    <row r="2115" spans="1:34" s="28" customFormat="1" ht="15">
      <c r="A2115"/>
      <c r="B2115" s="140"/>
      <c r="C2115" s="139"/>
      <c r="D2115" s="139"/>
      <c r="E2115"/>
      <c r="F2115"/>
      <c r="G2115"/>
      <c r="H2115"/>
      <c r="I2115"/>
      <c r="J2115"/>
      <c r="K2115"/>
      <c r="L2115"/>
      <c r="M2115"/>
      <c r="N2115"/>
      <c r="O2115"/>
      <c r="P2115"/>
      <c r="Q2115"/>
      <c r="R2115"/>
      <c r="S2115"/>
      <c r="T2115"/>
      <c r="U2115"/>
      <c r="V2115"/>
      <c r="W2115"/>
      <c r="X2115"/>
      <c r="Y2115"/>
      <c r="Z2115"/>
      <c r="AA2115" s="144"/>
      <c r="AB2115"/>
      <c r="AC2115"/>
      <c r="AD2115"/>
      <c r="AE2115"/>
      <c r="AF2115" s="143"/>
      <c r="AG2115"/>
      <c r="AH2115"/>
    </row>
    <row r="2116" spans="1:34" s="28" customFormat="1" ht="15">
      <c r="A2116"/>
      <c r="B2116" s="140"/>
      <c r="C2116" s="139"/>
      <c r="D2116" s="139"/>
      <c r="E2116"/>
      <c r="F2116"/>
      <c r="G2116"/>
      <c r="H2116"/>
      <c r="I2116"/>
      <c r="J2116"/>
      <c r="K2116"/>
      <c r="L2116"/>
      <c r="M2116"/>
      <c r="N2116"/>
      <c r="O2116"/>
      <c r="P2116"/>
      <c r="Q2116"/>
      <c r="R2116"/>
      <c r="S2116"/>
      <c r="T2116"/>
      <c r="U2116"/>
      <c r="V2116"/>
      <c r="W2116"/>
      <c r="X2116"/>
      <c r="Y2116"/>
      <c r="Z2116"/>
      <c r="AA2116" s="144"/>
      <c r="AB2116"/>
      <c r="AC2116"/>
      <c r="AD2116"/>
      <c r="AE2116"/>
      <c r="AF2116" s="143"/>
      <c r="AG2116"/>
      <c r="AH2116"/>
    </row>
    <row r="2117" spans="1:34" s="28" customFormat="1" ht="15">
      <c r="A2117"/>
      <c r="B2117" s="140"/>
      <c r="C2117" s="139"/>
      <c r="D2117" s="139"/>
      <c r="E2117"/>
      <c r="F2117"/>
      <c r="G2117"/>
      <c r="H2117"/>
      <c r="I2117"/>
      <c r="J2117"/>
      <c r="K2117"/>
      <c r="L2117"/>
      <c r="M2117"/>
      <c r="N2117"/>
      <c r="O2117"/>
      <c r="P2117"/>
      <c r="Q2117"/>
      <c r="R2117"/>
      <c r="S2117"/>
      <c r="T2117"/>
      <c r="U2117"/>
      <c r="V2117"/>
      <c r="W2117"/>
      <c r="X2117"/>
      <c r="Y2117"/>
      <c r="Z2117"/>
      <c r="AA2117" s="144"/>
      <c r="AB2117"/>
      <c r="AC2117"/>
      <c r="AD2117"/>
      <c r="AE2117"/>
      <c r="AF2117" s="143"/>
      <c r="AG2117"/>
      <c r="AH2117"/>
    </row>
    <row r="2118" spans="1:34" s="28" customFormat="1" ht="15">
      <c r="A2118"/>
      <c r="B2118" s="140"/>
      <c r="C2118" s="139"/>
      <c r="D2118" s="139"/>
      <c r="E2118"/>
      <c r="F2118"/>
      <c r="G2118"/>
      <c r="H2118"/>
      <c r="I2118"/>
      <c r="J2118"/>
      <c r="K2118"/>
      <c r="L2118"/>
      <c r="M2118"/>
      <c r="N2118"/>
      <c r="O2118"/>
      <c r="P2118"/>
      <c r="Q2118"/>
      <c r="R2118"/>
      <c r="S2118"/>
      <c r="T2118"/>
      <c r="U2118"/>
      <c r="V2118"/>
      <c r="W2118"/>
      <c r="X2118"/>
      <c r="Y2118"/>
      <c r="Z2118"/>
      <c r="AA2118" s="144"/>
      <c r="AB2118"/>
      <c r="AC2118"/>
      <c r="AD2118"/>
      <c r="AE2118"/>
      <c r="AF2118" s="143"/>
      <c r="AG2118"/>
      <c r="AH2118"/>
    </row>
    <row r="2119" spans="1:34" s="28" customFormat="1" ht="15">
      <c r="A2119"/>
      <c r="B2119" s="140"/>
      <c r="C2119" s="139"/>
      <c r="D2119" s="139"/>
      <c r="E2119"/>
      <c r="F2119"/>
      <c r="G2119"/>
      <c r="H2119"/>
      <c r="I2119"/>
      <c r="J2119"/>
      <c r="K2119"/>
      <c r="L2119"/>
      <c r="M2119"/>
      <c r="N2119"/>
      <c r="O2119"/>
      <c r="P2119"/>
      <c r="Q2119"/>
      <c r="R2119"/>
      <c r="S2119"/>
      <c r="T2119"/>
      <c r="U2119"/>
      <c r="V2119"/>
      <c r="W2119"/>
      <c r="X2119"/>
      <c r="Y2119"/>
      <c r="Z2119"/>
      <c r="AA2119" s="144"/>
      <c r="AB2119"/>
      <c r="AC2119"/>
      <c r="AD2119"/>
      <c r="AE2119"/>
      <c r="AF2119" s="143"/>
      <c r="AG2119"/>
      <c r="AH2119"/>
    </row>
    <row r="2120" spans="1:34" s="28" customFormat="1" ht="15">
      <c r="A2120"/>
      <c r="B2120" s="140"/>
      <c r="C2120" s="139"/>
      <c r="D2120" s="139"/>
      <c r="E2120"/>
      <c r="F2120"/>
      <c r="G2120"/>
      <c r="H2120"/>
      <c r="I2120"/>
      <c r="J2120"/>
      <c r="K2120"/>
      <c r="L2120"/>
      <c r="M2120"/>
      <c r="N2120"/>
      <c r="O2120"/>
      <c r="P2120"/>
      <c r="Q2120"/>
      <c r="R2120"/>
      <c r="S2120"/>
      <c r="T2120"/>
      <c r="U2120"/>
      <c r="V2120"/>
      <c r="W2120"/>
      <c r="X2120"/>
      <c r="Y2120"/>
      <c r="Z2120"/>
      <c r="AA2120" s="144"/>
      <c r="AB2120"/>
      <c r="AC2120"/>
      <c r="AD2120"/>
      <c r="AE2120"/>
      <c r="AF2120" s="143"/>
      <c r="AG2120"/>
      <c r="AH2120"/>
    </row>
    <row r="2121" spans="1:34" s="28" customFormat="1" ht="15">
      <c r="A2121"/>
      <c r="B2121" s="140"/>
      <c r="C2121" s="139"/>
      <c r="D2121" s="139"/>
      <c r="E2121"/>
      <c r="F2121"/>
      <c r="G2121"/>
      <c r="H2121"/>
      <c r="I2121"/>
      <c r="J2121"/>
      <c r="K2121"/>
      <c r="L2121"/>
      <c r="M2121"/>
      <c r="N2121"/>
      <c r="O2121"/>
      <c r="P2121"/>
      <c r="Q2121"/>
      <c r="R2121"/>
      <c r="S2121"/>
      <c r="T2121"/>
      <c r="U2121"/>
      <c r="V2121"/>
      <c r="W2121"/>
      <c r="X2121"/>
      <c r="Y2121"/>
      <c r="Z2121"/>
      <c r="AA2121" s="144"/>
      <c r="AB2121"/>
      <c r="AC2121"/>
      <c r="AD2121"/>
      <c r="AE2121"/>
      <c r="AF2121" s="143"/>
      <c r="AG2121"/>
      <c r="AH2121"/>
    </row>
    <row r="2122" spans="1:34" s="28" customFormat="1" ht="15">
      <c r="A2122"/>
      <c r="B2122" s="140"/>
      <c r="C2122" s="139"/>
      <c r="D2122" s="139"/>
      <c r="E2122"/>
      <c r="F2122"/>
      <c r="G2122"/>
      <c r="H2122"/>
      <c r="I2122"/>
      <c r="J2122"/>
      <c r="K2122"/>
      <c r="L2122"/>
      <c r="M2122"/>
      <c r="N2122"/>
      <c r="O2122"/>
      <c r="P2122"/>
      <c r="Q2122"/>
      <c r="R2122"/>
      <c r="S2122"/>
      <c r="T2122"/>
      <c r="U2122"/>
      <c r="V2122"/>
      <c r="W2122"/>
      <c r="X2122"/>
      <c r="Y2122"/>
      <c r="Z2122"/>
      <c r="AA2122" s="144"/>
      <c r="AB2122"/>
      <c r="AC2122"/>
      <c r="AD2122"/>
      <c r="AE2122"/>
      <c r="AF2122" s="143"/>
      <c r="AG2122"/>
      <c r="AH2122"/>
    </row>
    <row r="2123" spans="1:34" s="28" customFormat="1" ht="15">
      <c r="A2123"/>
      <c r="B2123" s="140"/>
      <c r="C2123" s="139"/>
      <c r="D2123" s="139"/>
      <c r="E2123"/>
      <c r="F2123"/>
      <c r="G2123"/>
      <c r="H2123"/>
      <c r="I2123"/>
      <c r="J2123"/>
      <c r="K2123"/>
      <c r="L2123"/>
      <c r="M2123"/>
      <c r="N2123"/>
      <c r="O2123"/>
      <c r="P2123"/>
      <c r="Q2123"/>
      <c r="R2123"/>
      <c r="S2123"/>
      <c r="T2123"/>
      <c r="U2123"/>
      <c r="V2123"/>
      <c r="W2123"/>
      <c r="X2123"/>
      <c r="Y2123"/>
      <c r="Z2123"/>
      <c r="AA2123" s="144"/>
      <c r="AB2123"/>
      <c r="AC2123"/>
      <c r="AD2123"/>
      <c r="AE2123"/>
      <c r="AF2123" s="143"/>
      <c r="AG2123"/>
      <c r="AH2123"/>
    </row>
    <row r="2124" spans="1:34" s="28" customFormat="1" ht="15">
      <c r="A2124"/>
      <c r="B2124" s="140"/>
      <c r="C2124" s="139"/>
      <c r="D2124" s="139"/>
      <c r="E2124"/>
      <c r="F2124"/>
      <c r="G2124"/>
      <c r="H2124"/>
      <c r="I2124"/>
      <c r="J2124"/>
      <c r="K2124"/>
      <c r="L2124"/>
      <c r="M2124"/>
      <c r="N2124"/>
      <c r="O2124"/>
      <c r="P2124"/>
      <c r="Q2124"/>
      <c r="R2124"/>
      <c r="S2124"/>
      <c r="T2124"/>
      <c r="U2124"/>
      <c r="V2124"/>
      <c r="W2124"/>
      <c r="X2124"/>
      <c r="Y2124"/>
      <c r="Z2124"/>
      <c r="AA2124" s="144"/>
      <c r="AB2124"/>
      <c r="AC2124"/>
      <c r="AD2124"/>
      <c r="AE2124"/>
      <c r="AF2124" s="143"/>
      <c r="AG2124"/>
      <c r="AH2124"/>
    </row>
    <row r="2125" spans="1:34" s="28" customFormat="1" ht="15">
      <c r="A2125"/>
      <c r="B2125" s="140"/>
      <c r="C2125" s="139"/>
      <c r="D2125" s="139"/>
      <c r="E2125"/>
      <c r="F2125"/>
      <c r="G2125"/>
      <c r="H2125"/>
      <c r="I2125"/>
      <c r="J2125"/>
      <c r="K2125"/>
      <c r="L2125"/>
      <c r="M2125"/>
      <c r="N2125"/>
      <c r="O2125"/>
      <c r="P2125"/>
      <c r="Q2125"/>
      <c r="R2125"/>
      <c r="S2125"/>
      <c r="T2125"/>
      <c r="U2125"/>
      <c r="V2125"/>
      <c r="W2125"/>
      <c r="X2125"/>
      <c r="Y2125"/>
      <c r="Z2125"/>
      <c r="AA2125" s="144"/>
      <c r="AB2125"/>
      <c r="AC2125"/>
      <c r="AD2125"/>
      <c r="AE2125"/>
      <c r="AF2125" s="143"/>
      <c r="AG2125"/>
      <c r="AH2125"/>
    </row>
    <row r="2126" spans="1:34" s="28" customFormat="1" ht="15">
      <c r="A2126"/>
      <c r="B2126" s="140"/>
      <c r="C2126" s="139"/>
      <c r="D2126" s="139"/>
      <c r="E2126"/>
      <c r="F2126"/>
      <c r="G2126"/>
      <c r="H2126"/>
      <c r="I2126"/>
      <c r="J2126"/>
      <c r="K2126"/>
      <c r="L2126"/>
      <c r="M2126"/>
      <c r="N2126"/>
      <c r="O2126"/>
      <c r="P2126"/>
      <c r="Q2126"/>
      <c r="R2126"/>
      <c r="S2126"/>
      <c r="T2126"/>
      <c r="U2126"/>
      <c r="V2126"/>
      <c r="W2126"/>
      <c r="X2126"/>
      <c r="Y2126"/>
      <c r="Z2126"/>
      <c r="AA2126" s="144"/>
      <c r="AB2126"/>
      <c r="AC2126"/>
      <c r="AD2126"/>
      <c r="AE2126"/>
      <c r="AF2126" s="143"/>
      <c r="AG2126"/>
      <c r="AH2126"/>
    </row>
    <row r="2127" spans="1:34" s="28" customFormat="1" ht="15">
      <c r="A2127"/>
      <c r="B2127" s="140"/>
      <c r="C2127" s="139"/>
      <c r="D2127" s="139"/>
      <c r="E2127"/>
      <c r="F2127"/>
      <c r="G2127"/>
      <c r="H2127"/>
      <c r="I2127"/>
      <c r="J2127"/>
      <c r="K2127"/>
      <c r="L2127"/>
      <c r="M2127"/>
      <c r="N2127"/>
      <c r="O2127"/>
      <c r="P2127"/>
      <c r="Q2127"/>
      <c r="R2127"/>
      <c r="S2127"/>
      <c r="T2127"/>
      <c r="U2127"/>
      <c r="V2127"/>
      <c r="W2127"/>
      <c r="X2127"/>
      <c r="Y2127"/>
      <c r="Z2127"/>
      <c r="AA2127" s="144"/>
      <c r="AB2127"/>
      <c r="AC2127"/>
      <c r="AD2127"/>
      <c r="AE2127"/>
      <c r="AF2127" s="143"/>
      <c r="AG2127"/>
      <c r="AH2127"/>
    </row>
    <row r="2128" spans="1:34" s="28" customFormat="1" ht="15">
      <c r="A2128"/>
      <c r="B2128" s="140"/>
      <c r="C2128" s="139"/>
      <c r="D2128" s="139"/>
      <c r="E2128"/>
      <c r="F2128"/>
      <c r="G2128"/>
      <c r="H2128"/>
      <c r="I2128"/>
      <c r="J2128"/>
      <c r="K2128"/>
      <c r="L2128"/>
      <c r="M2128"/>
      <c r="N2128"/>
      <c r="O2128"/>
      <c r="P2128"/>
      <c r="Q2128"/>
      <c r="R2128"/>
      <c r="S2128"/>
      <c r="T2128"/>
      <c r="U2128"/>
      <c r="V2128"/>
      <c r="W2128"/>
      <c r="X2128"/>
      <c r="Y2128"/>
      <c r="Z2128"/>
      <c r="AA2128" s="144"/>
      <c r="AB2128"/>
      <c r="AC2128"/>
      <c r="AD2128"/>
      <c r="AE2128"/>
      <c r="AF2128" s="143"/>
      <c r="AG2128"/>
      <c r="AH2128"/>
    </row>
    <row r="2129" spans="1:34" s="28" customFormat="1" ht="15">
      <c r="A2129"/>
      <c r="B2129" s="140"/>
      <c r="C2129" s="139"/>
      <c r="D2129" s="139"/>
      <c r="E2129"/>
      <c r="F2129"/>
      <c r="G2129"/>
      <c r="H2129"/>
      <c r="I2129"/>
      <c r="J2129"/>
      <c r="K2129"/>
      <c r="L2129"/>
      <c r="M2129"/>
      <c r="N2129"/>
      <c r="O2129"/>
      <c r="P2129"/>
      <c r="Q2129"/>
      <c r="R2129"/>
      <c r="S2129"/>
      <c r="T2129"/>
      <c r="U2129"/>
      <c r="V2129"/>
      <c r="W2129"/>
      <c r="X2129"/>
      <c r="Y2129"/>
      <c r="Z2129"/>
      <c r="AA2129" s="144"/>
      <c r="AB2129"/>
      <c r="AC2129"/>
      <c r="AD2129"/>
      <c r="AE2129"/>
      <c r="AF2129" s="143"/>
      <c r="AG2129"/>
      <c r="AH2129"/>
    </row>
    <row r="2130" spans="1:34" s="28" customFormat="1" ht="15">
      <c r="A2130"/>
      <c r="B2130" s="140"/>
      <c r="C2130" s="139"/>
      <c r="D2130" s="139"/>
      <c r="E2130"/>
      <c r="F2130"/>
      <c r="G2130"/>
      <c r="H2130"/>
      <c r="I2130"/>
      <c r="J2130"/>
      <c r="K2130"/>
      <c r="L2130"/>
      <c r="M2130"/>
      <c r="N2130"/>
      <c r="O2130"/>
      <c r="P2130"/>
      <c r="Q2130"/>
      <c r="R2130"/>
      <c r="S2130"/>
      <c r="T2130"/>
      <c r="U2130"/>
      <c r="V2130"/>
      <c r="W2130"/>
      <c r="X2130"/>
      <c r="Y2130"/>
      <c r="Z2130"/>
      <c r="AA2130" s="144"/>
      <c r="AB2130"/>
      <c r="AC2130"/>
      <c r="AD2130"/>
      <c r="AE2130"/>
      <c r="AF2130" s="143"/>
      <c r="AG2130"/>
      <c r="AH2130"/>
    </row>
    <row r="2131" spans="1:34" s="28" customFormat="1" ht="15">
      <c r="A2131"/>
      <c r="B2131" s="140"/>
      <c r="C2131" s="139"/>
      <c r="D2131" s="139"/>
      <c r="E2131"/>
      <c r="F2131"/>
      <c r="G2131"/>
      <c r="H2131"/>
      <c r="I2131"/>
      <c r="J2131"/>
      <c r="K2131"/>
      <c r="L2131"/>
      <c r="M2131"/>
      <c r="N2131"/>
      <c r="O2131"/>
      <c r="P2131"/>
      <c r="Q2131"/>
      <c r="R2131"/>
      <c r="S2131"/>
      <c r="T2131"/>
      <c r="U2131"/>
      <c r="V2131"/>
      <c r="W2131"/>
      <c r="X2131"/>
      <c r="Y2131"/>
      <c r="Z2131"/>
      <c r="AA2131" s="144"/>
      <c r="AB2131"/>
      <c r="AC2131"/>
      <c r="AD2131"/>
      <c r="AE2131"/>
      <c r="AF2131" s="143"/>
      <c r="AG2131"/>
      <c r="AH2131"/>
    </row>
    <row r="2132" spans="1:34" s="28" customFormat="1" ht="15">
      <c r="A2132"/>
      <c r="B2132" s="140"/>
      <c r="C2132" s="139"/>
      <c r="D2132" s="139"/>
      <c r="E2132"/>
      <c r="F2132"/>
      <c r="G2132"/>
      <c r="H2132"/>
      <c r="I2132"/>
      <c r="J2132"/>
      <c r="K2132"/>
      <c r="L2132"/>
      <c r="M2132"/>
      <c r="N2132"/>
      <c r="O2132"/>
      <c r="P2132"/>
      <c r="Q2132"/>
      <c r="R2132"/>
      <c r="S2132"/>
      <c r="T2132"/>
      <c r="U2132"/>
      <c r="V2132"/>
      <c r="W2132"/>
      <c r="X2132"/>
      <c r="Y2132"/>
      <c r="Z2132"/>
      <c r="AA2132" s="144"/>
      <c r="AB2132"/>
      <c r="AC2132"/>
      <c r="AD2132"/>
      <c r="AE2132"/>
      <c r="AF2132" s="143"/>
      <c r="AG2132"/>
      <c r="AH2132"/>
    </row>
    <row r="2133" spans="1:34" s="28" customFormat="1" ht="15">
      <c r="A2133"/>
      <c r="B2133" s="140"/>
      <c r="C2133" s="139"/>
      <c r="D2133" s="139"/>
      <c r="E2133"/>
      <c r="F2133"/>
      <c r="G2133"/>
      <c r="H2133"/>
      <c r="I2133"/>
      <c r="J2133"/>
      <c r="K2133"/>
      <c r="L2133"/>
      <c r="M2133"/>
      <c r="N2133"/>
      <c r="O2133"/>
      <c r="P2133"/>
      <c r="Q2133"/>
      <c r="R2133"/>
      <c r="S2133"/>
      <c r="T2133"/>
      <c r="U2133"/>
      <c r="V2133"/>
      <c r="W2133"/>
      <c r="X2133"/>
      <c r="Y2133"/>
      <c r="Z2133"/>
      <c r="AA2133" s="144"/>
      <c r="AB2133"/>
      <c r="AC2133"/>
      <c r="AD2133"/>
      <c r="AE2133"/>
      <c r="AF2133" s="143"/>
      <c r="AG2133"/>
      <c r="AH2133"/>
    </row>
    <row r="2134" spans="1:34" s="28" customFormat="1" ht="15">
      <c r="A2134"/>
      <c r="B2134" s="140"/>
      <c r="C2134" s="139"/>
      <c r="D2134" s="139"/>
      <c r="E2134"/>
      <c r="F2134"/>
      <c r="G2134"/>
      <c r="H2134"/>
      <c r="I2134"/>
      <c r="J2134"/>
      <c r="K2134"/>
      <c r="L2134"/>
      <c r="M2134"/>
      <c r="N2134"/>
      <c r="O2134"/>
      <c r="P2134"/>
      <c r="Q2134"/>
      <c r="R2134"/>
      <c r="S2134"/>
      <c r="T2134"/>
      <c r="U2134"/>
      <c r="V2134"/>
      <c r="W2134"/>
      <c r="X2134"/>
      <c r="Y2134"/>
      <c r="Z2134"/>
      <c r="AA2134" s="144"/>
      <c r="AB2134"/>
      <c r="AC2134"/>
      <c r="AD2134"/>
      <c r="AE2134"/>
      <c r="AF2134" s="143"/>
      <c r="AG2134"/>
      <c r="AH2134"/>
    </row>
    <row r="2135" spans="1:34" s="28" customFormat="1" ht="15">
      <c r="A2135"/>
      <c r="B2135" s="140"/>
      <c r="C2135" s="139"/>
      <c r="D2135" s="139"/>
      <c r="E2135"/>
      <c r="F2135"/>
      <c r="G2135"/>
      <c r="H2135"/>
      <c r="I2135"/>
      <c r="J2135"/>
      <c r="K2135"/>
      <c r="L2135"/>
      <c r="M2135"/>
      <c r="N2135"/>
      <c r="O2135"/>
      <c r="P2135"/>
      <c r="Q2135"/>
      <c r="R2135"/>
      <c r="S2135"/>
      <c r="T2135"/>
      <c r="U2135"/>
      <c r="V2135"/>
      <c r="W2135"/>
      <c r="X2135"/>
      <c r="Y2135"/>
      <c r="Z2135"/>
      <c r="AA2135" s="144"/>
      <c r="AB2135"/>
      <c r="AC2135"/>
      <c r="AD2135"/>
      <c r="AE2135"/>
      <c r="AF2135" s="143"/>
      <c r="AG2135"/>
      <c r="AH2135"/>
    </row>
    <row r="2136" spans="1:34" s="28" customFormat="1" ht="15">
      <c r="A2136"/>
      <c r="B2136" s="140"/>
      <c r="C2136" s="139"/>
      <c r="D2136" s="139"/>
      <c r="E2136"/>
      <c r="F2136"/>
      <c r="G2136"/>
      <c r="H2136"/>
      <c r="I2136"/>
      <c r="J2136"/>
      <c r="K2136"/>
      <c r="L2136"/>
      <c r="M2136"/>
      <c r="N2136"/>
      <c r="O2136"/>
      <c r="P2136"/>
      <c r="Q2136"/>
      <c r="R2136"/>
      <c r="S2136"/>
      <c r="T2136"/>
      <c r="U2136"/>
      <c r="V2136"/>
      <c r="W2136"/>
      <c r="X2136"/>
      <c r="Y2136"/>
      <c r="Z2136"/>
      <c r="AA2136" s="144"/>
      <c r="AB2136"/>
      <c r="AC2136"/>
      <c r="AD2136"/>
      <c r="AE2136"/>
      <c r="AF2136" s="143"/>
      <c r="AG2136"/>
      <c r="AH2136"/>
    </row>
    <row r="2137" spans="1:34" s="28" customFormat="1" ht="15">
      <c r="A2137"/>
      <c r="B2137" s="140"/>
      <c r="C2137" s="139"/>
      <c r="D2137" s="139"/>
      <c r="E2137"/>
      <c r="F2137"/>
      <c r="G2137"/>
      <c r="H2137"/>
      <c r="I2137"/>
      <c r="J2137"/>
      <c r="K2137"/>
      <c r="L2137"/>
      <c r="M2137"/>
      <c r="N2137"/>
      <c r="O2137"/>
      <c r="P2137"/>
      <c r="Q2137"/>
      <c r="R2137"/>
      <c r="S2137"/>
      <c r="T2137"/>
      <c r="U2137"/>
      <c r="V2137"/>
      <c r="W2137"/>
      <c r="X2137"/>
      <c r="Y2137"/>
      <c r="Z2137"/>
      <c r="AA2137" s="144"/>
      <c r="AB2137"/>
      <c r="AC2137"/>
      <c r="AD2137"/>
      <c r="AE2137"/>
      <c r="AF2137" s="143"/>
      <c r="AG2137"/>
      <c r="AH2137"/>
    </row>
    <row r="2138" spans="1:34" s="28" customFormat="1" ht="15">
      <c r="A2138"/>
      <c r="B2138" s="140"/>
      <c r="C2138" s="139"/>
      <c r="D2138" s="139"/>
      <c r="E2138"/>
      <c r="F2138"/>
      <c r="G2138"/>
      <c r="H2138"/>
      <c r="I2138"/>
      <c r="J2138"/>
      <c r="K2138"/>
      <c r="L2138"/>
      <c r="M2138"/>
      <c r="N2138"/>
      <c r="O2138"/>
      <c r="P2138"/>
      <c r="Q2138"/>
      <c r="R2138"/>
      <c r="S2138"/>
      <c r="T2138"/>
      <c r="U2138"/>
      <c r="V2138"/>
      <c r="W2138"/>
      <c r="X2138"/>
      <c r="Y2138"/>
      <c r="Z2138"/>
      <c r="AA2138" s="144"/>
      <c r="AB2138"/>
      <c r="AC2138"/>
      <c r="AD2138"/>
      <c r="AE2138"/>
      <c r="AF2138" s="143"/>
      <c r="AG2138"/>
      <c r="AH2138"/>
    </row>
    <row r="2139" spans="1:34" s="28" customFormat="1" ht="15">
      <c r="A2139"/>
      <c r="B2139" s="140"/>
      <c r="C2139" s="139"/>
      <c r="D2139" s="139"/>
      <c r="E2139"/>
      <c r="F2139"/>
      <c r="G2139"/>
      <c r="H2139"/>
      <c r="I2139"/>
      <c r="J2139"/>
      <c r="K2139"/>
      <c r="L2139"/>
      <c r="M2139"/>
      <c r="N2139"/>
      <c r="O2139"/>
      <c r="P2139"/>
      <c r="Q2139"/>
      <c r="R2139"/>
      <c r="S2139"/>
      <c r="T2139"/>
      <c r="U2139"/>
      <c r="V2139"/>
      <c r="W2139"/>
      <c r="X2139"/>
      <c r="Y2139"/>
      <c r="Z2139"/>
      <c r="AA2139" s="144"/>
      <c r="AB2139"/>
      <c r="AC2139"/>
      <c r="AD2139"/>
      <c r="AE2139"/>
      <c r="AF2139" s="143"/>
      <c r="AG2139"/>
      <c r="AH2139"/>
    </row>
    <row r="2140" spans="1:34" s="28" customFormat="1" ht="15">
      <c r="A2140"/>
      <c r="B2140" s="140"/>
      <c r="C2140" s="139"/>
      <c r="D2140" s="139"/>
      <c r="E2140"/>
      <c r="F2140"/>
      <c r="G2140"/>
      <c r="H2140"/>
      <c r="I2140"/>
      <c r="J2140"/>
      <c r="K2140"/>
      <c r="L2140"/>
      <c r="M2140"/>
      <c r="N2140"/>
      <c r="O2140"/>
      <c r="P2140"/>
      <c r="Q2140"/>
      <c r="R2140"/>
      <c r="S2140"/>
      <c r="T2140"/>
      <c r="U2140"/>
      <c r="V2140"/>
      <c r="W2140"/>
      <c r="X2140"/>
      <c r="Y2140"/>
      <c r="Z2140"/>
      <c r="AA2140" s="144"/>
      <c r="AB2140"/>
      <c r="AC2140"/>
      <c r="AD2140"/>
      <c r="AE2140"/>
      <c r="AF2140" s="143"/>
      <c r="AG2140"/>
      <c r="AH2140"/>
    </row>
    <row r="2141" spans="1:34" s="28" customFormat="1" ht="15">
      <c r="A2141"/>
      <c r="B2141" s="140"/>
      <c r="C2141" s="139"/>
      <c r="D2141" s="139"/>
      <c r="E2141"/>
      <c r="F2141"/>
      <c r="G2141"/>
      <c r="H2141"/>
      <c r="I2141"/>
      <c r="J2141"/>
      <c r="K2141"/>
      <c r="L2141"/>
      <c r="M2141"/>
      <c r="N2141"/>
      <c r="O2141"/>
      <c r="P2141"/>
      <c r="Q2141"/>
      <c r="R2141"/>
      <c r="S2141"/>
      <c r="T2141"/>
      <c r="U2141"/>
      <c r="V2141"/>
      <c r="W2141"/>
      <c r="X2141"/>
      <c r="Y2141"/>
      <c r="Z2141"/>
      <c r="AA2141" s="144"/>
      <c r="AB2141"/>
      <c r="AC2141"/>
      <c r="AD2141"/>
      <c r="AE2141"/>
      <c r="AF2141" s="143"/>
      <c r="AG2141"/>
      <c r="AH2141"/>
    </row>
    <row r="2142" spans="1:34" s="28" customFormat="1" ht="15">
      <c r="A2142"/>
      <c r="B2142" s="140"/>
      <c r="C2142" s="139"/>
      <c r="D2142" s="139"/>
      <c r="E2142"/>
      <c r="F2142"/>
      <c r="G2142"/>
      <c r="H2142"/>
      <c r="I2142"/>
      <c r="J2142"/>
      <c r="K2142"/>
      <c r="L2142"/>
      <c r="M2142"/>
      <c r="N2142"/>
      <c r="O2142"/>
      <c r="P2142"/>
      <c r="Q2142"/>
      <c r="R2142"/>
      <c r="S2142"/>
      <c r="T2142"/>
      <c r="U2142"/>
      <c r="V2142"/>
      <c r="W2142"/>
      <c r="X2142"/>
      <c r="Y2142"/>
      <c r="Z2142"/>
      <c r="AA2142" s="144"/>
      <c r="AB2142"/>
      <c r="AC2142"/>
      <c r="AD2142"/>
      <c r="AE2142"/>
      <c r="AF2142" s="143"/>
      <c r="AG2142"/>
      <c r="AH2142"/>
    </row>
    <row r="2143" spans="1:34" s="28" customFormat="1" ht="15">
      <c r="A2143"/>
      <c r="B2143" s="140"/>
      <c r="C2143" s="139"/>
      <c r="D2143" s="139"/>
      <c r="E2143"/>
      <c r="F2143"/>
      <c r="G2143"/>
      <c r="H2143"/>
      <c r="I2143"/>
      <c r="J2143"/>
      <c r="K2143"/>
      <c r="L2143"/>
      <c r="M2143"/>
      <c r="N2143"/>
      <c r="O2143"/>
      <c r="P2143"/>
      <c r="Q2143"/>
      <c r="R2143"/>
      <c r="S2143"/>
      <c r="T2143"/>
      <c r="U2143"/>
      <c r="V2143"/>
      <c r="W2143"/>
      <c r="X2143"/>
      <c r="Y2143"/>
      <c r="Z2143"/>
      <c r="AA2143" s="144"/>
      <c r="AB2143"/>
      <c r="AC2143"/>
      <c r="AD2143"/>
      <c r="AE2143"/>
      <c r="AF2143" s="143"/>
      <c r="AG2143"/>
      <c r="AH2143"/>
    </row>
    <row r="2144" spans="1:34" s="28" customFormat="1" ht="15">
      <c r="A2144"/>
      <c r="B2144" s="140"/>
      <c r="C2144" s="139"/>
      <c r="D2144" s="139"/>
      <c r="E2144"/>
      <c r="F2144"/>
      <c r="G2144"/>
      <c r="H2144"/>
      <c r="I2144"/>
      <c r="J2144"/>
      <c r="K2144"/>
      <c r="L2144"/>
      <c r="M2144"/>
      <c r="N2144"/>
      <c r="O2144"/>
      <c r="P2144"/>
      <c r="Q2144"/>
      <c r="R2144"/>
      <c r="S2144"/>
      <c r="T2144"/>
      <c r="U2144"/>
      <c r="V2144"/>
      <c r="W2144"/>
      <c r="X2144"/>
      <c r="Y2144"/>
      <c r="Z2144"/>
      <c r="AA2144" s="144"/>
      <c r="AB2144"/>
      <c r="AC2144"/>
      <c r="AD2144"/>
      <c r="AE2144"/>
      <c r="AF2144" s="143"/>
      <c r="AG2144"/>
      <c r="AH2144"/>
    </row>
    <row r="2145" spans="1:34" s="28" customFormat="1" ht="15">
      <c r="A2145"/>
      <c r="B2145" s="140"/>
      <c r="C2145" s="139"/>
      <c r="D2145" s="139"/>
      <c r="E2145"/>
      <c r="F2145"/>
      <c r="G2145"/>
      <c r="H2145"/>
      <c r="I2145"/>
      <c r="J2145"/>
      <c r="K2145"/>
      <c r="L2145"/>
      <c r="M2145"/>
      <c r="N2145"/>
      <c r="O2145"/>
      <c r="P2145"/>
      <c r="Q2145"/>
      <c r="R2145"/>
      <c r="S2145"/>
      <c r="T2145"/>
      <c r="U2145"/>
      <c r="V2145"/>
      <c r="W2145"/>
      <c r="X2145"/>
      <c r="Y2145"/>
      <c r="Z2145"/>
      <c r="AA2145" s="144"/>
      <c r="AB2145"/>
      <c r="AC2145"/>
      <c r="AD2145"/>
      <c r="AE2145"/>
      <c r="AF2145" s="143"/>
      <c r="AG2145"/>
      <c r="AH2145"/>
    </row>
    <row r="2146" spans="1:34" s="28" customFormat="1" ht="15">
      <c r="A2146"/>
      <c r="B2146" s="140"/>
      <c r="C2146" s="139"/>
      <c r="D2146" s="139"/>
      <c r="E2146"/>
      <c r="F2146"/>
      <c r="G2146"/>
      <c r="H2146"/>
      <c r="I2146"/>
      <c r="J2146"/>
      <c r="K2146"/>
      <c r="L2146"/>
      <c r="M2146"/>
      <c r="N2146"/>
      <c r="O2146"/>
      <c r="P2146"/>
      <c r="Q2146"/>
      <c r="R2146"/>
      <c r="S2146"/>
      <c r="T2146"/>
      <c r="U2146"/>
      <c r="V2146"/>
      <c r="W2146"/>
      <c r="X2146"/>
      <c r="Y2146"/>
      <c r="Z2146"/>
      <c r="AA2146" s="144"/>
      <c r="AB2146"/>
      <c r="AC2146"/>
      <c r="AD2146"/>
      <c r="AE2146"/>
      <c r="AF2146" s="143"/>
      <c r="AG2146"/>
      <c r="AH2146"/>
    </row>
    <row r="2147" spans="1:34" s="28" customFormat="1" ht="15">
      <c r="A2147"/>
      <c r="B2147" s="140"/>
      <c r="C2147" s="139"/>
      <c r="D2147" s="139"/>
      <c r="E2147"/>
      <c r="F2147"/>
      <c r="G2147"/>
      <c r="H2147"/>
      <c r="I2147"/>
      <c r="J2147"/>
      <c r="K2147"/>
      <c r="L2147"/>
      <c r="M2147"/>
      <c r="N2147"/>
      <c r="O2147"/>
      <c r="P2147"/>
      <c r="Q2147"/>
      <c r="R2147"/>
      <c r="S2147"/>
      <c r="T2147"/>
      <c r="U2147"/>
      <c r="V2147"/>
      <c r="W2147"/>
      <c r="X2147"/>
      <c r="Y2147"/>
      <c r="Z2147"/>
      <c r="AA2147" s="144"/>
      <c r="AB2147"/>
      <c r="AC2147"/>
      <c r="AD2147"/>
      <c r="AE2147"/>
      <c r="AF2147" s="143"/>
      <c r="AG2147"/>
      <c r="AH2147"/>
    </row>
    <row r="2148" spans="1:34" s="28" customFormat="1" ht="15">
      <c r="A2148"/>
      <c r="B2148" s="140"/>
      <c r="C2148" s="139"/>
      <c r="D2148" s="139"/>
      <c r="E2148"/>
      <c r="F2148"/>
      <c r="G2148"/>
      <c r="H2148"/>
      <c r="I2148"/>
      <c r="J2148"/>
      <c r="K2148"/>
      <c r="L2148"/>
      <c r="M2148"/>
      <c r="N2148"/>
      <c r="O2148"/>
      <c r="P2148"/>
      <c r="Q2148"/>
      <c r="R2148"/>
      <c r="S2148"/>
      <c r="T2148"/>
      <c r="U2148"/>
      <c r="V2148"/>
      <c r="W2148"/>
      <c r="X2148"/>
      <c r="Y2148"/>
      <c r="Z2148"/>
      <c r="AA2148" s="144"/>
      <c r="AB2148"/>
      <c r="AC2148"/>
      <c r="AD2148"/>
      <c r="AE2148"/>
      <c r="AF2148" s="143"/>
      <c r="AG2148"/>
      <c r="AH2148"/>
    </row>
    <row r="2149" spans="1:34" s="28" customFormat="1" ht="15">
      <c r="A2149"/>
      <c r="B2149" s="140"/>
      <c r="C2149" s="139"/>
      <c r="D2149" s="139"/>
      <c r="E2149"/>
      <c r="F2149"/>
      <c r="G2149"/>
      <c r="H2149"/>
      <c r="I2149"/>
      <c r="J2149"/>
      <c r="K2149"/>
      <c r="L2149"/>
      <c r="M2149"/>
      <c r="N2149"/>
      <c r="O2149"/>
      <c r="P2149"/>
      <c r="Q2149"/>
      <c r="R2149"/>
      <c r="S2149"/>
      <c r="T2149"/>
      <c r="U2149"/>
      <c r="V2149"/>
      <c r="W2149"/>
      <c r="X2149"/>
      <c r="Y2149"/>
      <c r="Z2149"/>
      <c r="AA2149" s="144"/>
      <c r="AB2149"/>
      <c r="AC2149"/>
      <c r="AD2149"/>
      <c r="AE2149"/>
      <c r="AF2149" s="143"/>
      <c r="AG2149"/>
      <c r="AH2149"/>
    </row>
    <row r="2150" spans="1:34" s="28" customFormat="1" ht="15">
      <c r="A2150"/>
      <c r="B2150" s="140"/>
      <c r="C2150" s="139"/>
      <c r="D2150" s="139"/>
      <c r="E2150"/>
      <c r="F2150"/>
      <c r="G2150"/>
      <c r="H2150"/>
      <c r="I2150"/>
      <c r="J2150"/>
      <c r="K2150"/>
      <c r="L2150"/>
      <c r="M2150"/>
      <c r="N2150"/>
      <c r="O2150"/>
      <c r="P2150"/>
      <c r="Q2150"/>
      <c r="R2150"/>
      <c r="S2150"/>
      <c r="T2150"/>
      <c r="U2150"/>
      <c r="V2150"/>
      <c r="W2150"/>
      <c r="X2150"/>
      <c r="Y2150"/>
      <c r="Z2150"/>
      <c r="AA2150" s="144"/>
      <c r="AB2150"/>
      <c r="AC2150"/>
      <c r="AD2150"/>
      <c r="AE2150"/>
      <c r="AF2150" s="143"/>
      <c r="AG2150"/>
      <c r="AH2150"/>
    </row>
    <row r="2151" spans="1:34" s="28" customFormat="1" ht="15">
      <c r="A2151"/>
      <c r="B2151" s="140"/>
      <c r="C2151" s="139"/>
      <c r="D2151" s="139"/>
      <c r="E2151"/>
      <c r="F2151"/>
      <c r="G2151"/>
      <c r="H2151"/>
      <c r="I2151"/>
      <c r="J2151"/>
      <c r="K2151"/>
      <c r="L2151"/>
      <c r="M2151"/>
      <c r="N2151"/>
      <c r="O2151"/>
      <c r="P2151"/>
      <c r="Q2151"/>
      <c r="R2151"/>
      <c r="S2151"/>
      <c r="T2151"/>
      <c r="U2151"/>
      <c r="V2151"/>
      <c r="W2151"/>
      <c r="X2151"/>
      <c r="Y2151"/>
      <c r="Z2151"/>
      <c r="AA2151" s="144"/>
      <c r="AB2151"/>
      <c r="AC2151"/>
      <c r="AD2151"/>
      <c r="AE2151"/>
      <c r="AF2151" s="143"/>
      <c r="AG2151"/>
      <c r="AH2151"/>
    </row>
    <row r="2152" spans="1:34" s="28" customFormat="1" ht="15">
      <c r="A2152"/>
      <c r="B2152" s="140"/>
      <c r="C2152" s="139"/>
      <c r="D2152" s="139"/>
      <c r="E2152"/>
      <c r="F2152"/>
      <c r="G2152"/>
      <c r="H2152"/>
      <c r="I2152"/>
      <c r="J2152"/>
      <c r="K2152"/>
      <c r="L2152"/>
      <c r="M2152"/>
      <c r="N2152"/>
      <c r="O2152"/>
      <c r="P2152"/>
      <c r="Q2152"/>
      <c r="R2152"/>
      <c r="S2152"/>
      <c r="T2152"/>
      <c r="U2152"/>
      <c r="V2152"/>
      <c r="W2152"/>
      <c r="X2152"/>
      <c r="Y2152"/>
      <c r="Z2152"/>
      <c r="AA2152" s="144"/>
      <c r="AB2152"/>
      <c r="AC2152"/>
      <c r="AD2152"/>
      <c r="AE2152"/>
      <c r="AF2152" s="143"/>
      <c r="AG2152"/>
      <c r="AH2152"/>
    </row>
    <row r="2153" spans="1:34" s="28" customFormat="1" ht="15">
      <c r="A2153"/>
      <c r="B2153" s="140"/>
      <c r="C2153" s="139"/>
      <c r="D2153" s="139"/>
      <c r="E2153"/>
      <c r="F2153"/>
      <c r="G2153"/>
      <c r="H2153"/>
      <c r="I2153"/>
      <c r="J2153"/>
      <c r="K2153"/>
      <c r="L2153"/>
      <c r="M2153"/>
      <c r="N2153"/>
      <c r="O2153"/>
      <c r="P2153"/>
      <c r="Q2153"/>
      <c r="R2153"/>
      <c r="S2153"/>
      <c r="T2153"/>
      <c r="U2153"/>
      <c r="V2153"/>
      <c r="W2153"/>
      <c r="X2153"/>
      <c r="Y2153"/>
      <c r="Z2153"/>
      <c r="AA2153" s="144"/>
      <c r="AB2153"/>
      <c r="AC2153"/>
      <c r="AD2153"/>
      <c r="AE2153"/>
      <c r="AF2153" s="143"/>
      <c r="AG2153"/>
      <c r="AH2153"/>
    </row>
    <row r="2154" spans="1:34" s="28" customFormat="1" ht="15">
      <c r="A2154"/>
      <c r="B2154" s="140"/>
      <c r="C2154" s="139"/>
      <c r="D2154" s="139"/>
      <c r="E2154"/>
      <c r="F2154"/>
      <c r="G2154"/>
      <c r="H2154"/>
      <c r="I2154"/>
      <c r="J2154"/>
      <c r="K2154"/>
      <c r="L2154"/>
      <c r="M2154"/>
      <c r="N2154"/>
      <c r="O2154"/>
      <c r="P2154"/>
      <c r="Q2154"/>
      <c r="R2154"/>
      <c r="S2154"/>
      <c r="T2154"/>
      <c r="U2154"/>
      <c r="V2154"/>
      <c r="W2154"/>
      <c r="X2154"/>
      <c r="Y2154"/>
      <c r="Z2154"/>
      <c r="AA2154" s="144"/>
      <c r="AB2154"/>
      <c r="AC2154"/>
      <c r="AD2154"/>
      <c r="AE2154"/>
      <c r="AF2154" s="143"/>
      <c r="AG2154"/>
      <c r="AH2154"/>
    </row>
    <row r="2155" spans="1:34" s="28" customFormat="1" ht="15">
      <c r="A2155"/>
      <c r="B2155" s="140"/>
      <c r="C2155" s="139"/>
      <c r="D2155" s="139"/>
      <c r="E2155"/>
      <c r="F2155"/>
      <c r="G2155"/>
      <c r="H2155"/>
      <c r="I2155"/>
      <c r="J2155"/>
      <c r="K2155"/>
      <c r="L2155"/>
      <c r="M2155"/>
      <c r="N2155"/>
      <c r="O2155"/>
      <c r="P2155"/>
      <c r="Q2155"/>
      <c r="R2155"/>
      <c r="S2155"/>
      <c r="T2155"/>
      <c r="U2155"/>
      <c r="V2155"/>
      <c r="W2155"/>
      <c r="X2155"/>
      <c r="Y2155"/>
      <c r="Z2155"/>
      <c r="AA2155" s="144"/>
      <c r="AB2155"/>
      <c r="AC2155"/>
      <c r="AD2155"/>
      <c r="AE2155"/>
      <c r="AF2155" s="143"/>
      <c r="AG2155"/>
      <c r="AH2155"/>
    </row>
    <row r="2156" spans="1:34" s="28" customFormat="1" ht="15">
      <c r="A2156"/>
      <c r="B2156" s="140"/>
      <c r="C2156" s="139"/>
      <c r="D2156" s="139"/>
      <c r="E2156"/>
      <c r="F2156"/>
      <c r="G2156"/>
      <c r="H2156"/>
      <c r="I2156"/>
      <c r="J2156"/>
      <c r="K2156"/>
      <c r="L2156"/>
      <c r="M2156"/>
      <c r="N2156"/>
      <c r="O2156"/>
      <c r="P2156"/>
      <c r="Q2156"/>
      <c r="R2156"/>
      <c r="S2156"/>
      <c r="T2156"/>
      <c r="U2156"/>
      <c r="V2156"/>
      <c r="W2156"/>
      <c r="X2156"/>
      <c r="Y2156"/>
      <c r="Z2156"/>
      <c r="AA2156" s="144"/>
      <c r="AB2156"/>
      <c r="AC2156"/>
      <c r="AD2156"/>
      <c r="AE2156"/>
      <c r="AF2156" s="143"/>
      <c r="AG2156"/>
      <c r="AH2156"/>
    </row>
    <row r="2157" spans="1:34" s="28" customFormat="1" ht="15">
      <c r="A2157"/>
      <c r="B2157" s="140"/>
      <c r="C2157" s="139"/>
      <c r="D2157" s="139"/>
      <c r="E2157"/>
      <c r="F2157"/>
      <c r="G2157"/>
      <c r="H2157"/>
      <c r="I2157"/>
      <c r="J2157"/>
      <c r="K2157"/>
      <c r="L2157"/>
      <c r="M2157"/>
      <c r="N2157"/>
      <c r="O2157"/>
      <c r="P2157"/>
      <c r="Q2157"/>
      <c r="R2157"/>
      <c r="S2157"/>
      <c r="T2157"/>
      <c r="U2157"/>
      <c r="V2157"/>
      <c r="W2157"/>
      <c r="X2157"/>
      <c r="Y2157"/>
      <c r="Z2157"/>
      <c r="AA2157" s="144"/>
      <c r="AB2157"/>
      <c r="AC2157"/>
      <c r="AD2157"/>
      <c r="AE2157"/>
      <c r="AF2157" s="143"/>
      <c r="AG2157"/>
      <c r="AH2157"/>
    </row>
    <row r="2158" spans="1:34" s="28" customFormat="1" ht="15">
      <c r="A2158"/>
      <c r="B2158" s="140"/>
      <c r="C2158" s="139"/>
      <c r="D2158" s="139"/>
      <c r="E2158"/>
      <c r="F2158"/>
      <c r="G2158"/>
      <c r="H2158"/>
      <c r="I2158"/>
      <c r="J2158"/>
      <c r="K2158"/>
      <c r="L2158"/>
      <c r="M2158"/>
      <c r="N2158"/>
      <c r="O2158"/>
      <c r="P2158"/>
      <c r="Q2158"/>
      <c r="R2158"/>
      <c r="S2158"/>
      <c r="T2158"/>
      <c r="U2158"/>
      <c r="V2158"/>
      <c r="W2158"/>
      <c r="X2158"/>
      <c r="Y2158"/>
      <c r="Z2158"/>
      <c r="AA2158" s="144"/>
      <c r="AB2158"/>
      <c r="AC2158"/>
      <c r="AD2158"/>
      <c r="AE2158"/>
      <c r="AF2158" s="143"/>
      <c r="AG2158"/>
      <c r="AH2158"/>
    </row>
    <row r="2159" spans="1:34" s="28" customFormat="1" ht="15">
      <c r="A2159"/>
      <c r="B2159" s="140"/>
      <c r="C2159" s="139"/>
      <c r="D2159" s="139"/>
      <c r="E2159"/>
      <c r="F2159"/>
      <c r="G2159"/>
      <c r="H2159"/>
      <c r="I2159"/>
      <c r="J2159"/>
      <c r="K2159"/>
      <c r="L2159"/>
      <c r="M2159"/>
      <c r="N2159"/>
      <c r="O2159"/>
      <c r="P2159"/>
      <c r="Q2159"/>
      <c r="R2159"/>
      <c r="S2159"/>
      <c r="T2159"/>
      <c r="U2159"/>
      <c r="V2159"/>
      <c r="W2159"/>
      <c r="X2159"/>
      <c r="Y2159"/>
      <c r="Z2159"/>
      <c r="AA2159" s="144"/>
      <c r="AB2159"/>
      <c r="AC2159"/>
      <c r="AD2159"/>
      <c r="AE2159"/>
      <c r="AF2159" s="143"/>
      <c r="AG2159"/>
      <c r="AH2159"/>
    </row>
    <row r="2160" spans="1:34" s="28" customFormat="1" ht="15">
      <c r="A2160"/>
      <c r="B2160" s="140"/>
      <c r="C2160" s="139"/>
      <c r="D2160" s="139"/>
      <c r="E2160"/>
      <c r="F2160"/>
      <c r="G2160"/>
      <c r="H2160"/>
      <c r="I2160"/>
      <c r="J2160"/>
      <c r="K2160"/>
      <c r="L2160"/>
      <c r="M2160"/>
      <c r="N2160"/>
      <c r="O2160"/>
      <c r="P2160"/>
      <c r="Q2160"/>
      <c r="R2160"/>
      <c r="S2160"/>
      <c r="T2160"/>
      <c r="U2160"/>
      <c r="V2160"/>
      <c r="W2160"/>
      <c r="X2160"/>
      <c r="Y2160"/>
      <c r="Z2160"/>
      <c r="AA2160" s="144"/>
      <c r="AB2160"/>
      <c r="AC2160"/>
      <c r="AD2160"/>
      <c r="AE2160"/>
      <c r="AF2160" s="143"/>
      <c r="AG2160"/>
      <c r="AH2160"/>
    </row>
    <row r="2161" spans="1:34" s="28" customFormat="1" ht="15">
      <c r="A2161"/>
      <c r="B2161" s="140"/>
      <c r="C2161" s="139"/>
      <c r="D2161" s="139"/>
      <c r="E2161"/>
      <c r="F2161"/>
      <c r="G2161"/>
      <c r="H2161"/>
      <c r="I2161"/>
      <c r="J2161"/>
      <c r="K2161"/>
      <c r="L2161"/>
      <c r="M2161"/>
      <c r="N2161"/>
      <c r="O2161"/>
      <c r="P2161"/>
      <c r="Q2161"/>
      <c r="R2161"/>
      <c r="S2161"/>
      <c r="T2161"/>
      <c r="U2161"/>
      <c r="V2161"/>
      <c r="W2161"/>
      <c r="X2161"/>
      <c r="Y2161"/>
      <c r="Z2161"/>
      <c r="AA2161" s="144"/>
      <c r="AB2161"/>
      <c r="AC2161"/>
      <c r="AD2161"/>
      <c r="AE2161"/>
      <c r="AF2161" s="143"/>
      <c r="AG2161"/>
      <c r="AH2161"/>
    </row>
    <row r="2162" spans="1:34" s="28" customFormat="1" ht="15">
      <c r="A2162"/>
      <c r="B2162" s="140"/>
      <c r="C2162" s="139"/>
      <c r="D2162" s="139"/>
      <c r="E2162"/>
      <c r="F2162"/>
      <c r="G2162"/>
      <c r="H2162"/>
      <c r="I2162"/>
      <c r="J2162"/>
      <c r="K2162"/>
      <c r="L2162"/>
      <c r="M2162"/>
      <c r="N2162"/>
      <c r="O2162"/>
      <c r="P2162"/>
      <c r="Q2162"/>
      <c r="R2162"/>
      <c r="S2162"/>
      <c r="T2162"/>
      <c r="U2162"/>
      <c r="V2162"/>
      <c r="W2162"/>
      <c r="X2162"/>
      <c r="Y2162"/>
      <c r="Z2162"/>
      <c r="AA2162" s="144"/>
      <c r="AB2162"/>
      <c r="AC2162"/>
      <c r="AD2162"/>
      <c r="AE2162"/>
      <c r="AF2162" s="143"/>
      <c r="AG2162"/>
      <c r="AH2162"/>
    </row>
    <row r="2163" spans="1:34" s="28" customFormat="1" ht="15">
      <c r="A2163"/>
      <c r="B2163" s="140"/>
      <c r="C2163" s="139"/>
      <c r="D2163" s="139"/>
      <c r="E2163"/>
      <c r="F2163"/>
      <c r="G2163"/>
      <c r="H2163"/>
      <c r="I2163"/>
      <c r="J2163"/>
      <c r="K2163"/>
      <c r="L2163"/>
      <c r="M2163"/>
      <c r="N2163"/>
      <c r="O2163"/>
      <c r="P2163"/>
      <c r="Q2163"/>
      <c r="R2163"/>
      <c r="S2163"/>
      <c r="T2163"/>
      <c r="U2163"/>
      <c r="V2163"/>
      <c r="W2163"/>
      <c r="X2163"/>
      <c r="Y2163"/>
      <c r="Z2163"/>
      <c r="AA2163" s="144"/>
      <c r="AB2163"/>
      <c r="AC2163"/>
      <c r="AD2163"/>
      <c r="AE2163"/>
      <c r="AF2163" s="143"/>
      <c r="AG2163"/>
      <c r="AH2163"/>
    </row>
    <row r="2164" spans="1:34" s="28" customFormat="1" ht="15">
      <c r="A2164"/>
      <c r="B2164" s="140"/>
      <c r="C2164" s="139"/>
      <c r="D2164" s="139"/>
      <c r="E2164"/>
      <c r="F2164"/>
      <c r="G2164"/>
      <c r="H2164"/>
      <c r="I2164"/>
      <c r="J2164"/>
      <c r="K2164"/>
      <c r="L2164"/>
      <c r="M2164"/>
      <c r="N2164"/>
      <c r="O2164"/>
      <c r="P2164"/>
      <c r="Q2164"/>
      <c r="R2164"/>
      <c r="S2164"/>
      <c r="T2164"/>
      <c r="U2164"/>
      <c r="V2164"/>
      <c r="W2164"/>
      <c r="X2164"/>
      <c r="Y2164"/>
      <c r="Z2164"/>
      <c r="AA2164" s="144"/>
      <c r="AB2164"/>
      <c r="AC2164"/>
      <c r="AD2164"/>
      <c r="AE2164"/>
      <c r="AF2164" s="143"/>
      <c r="AG2164"/>
      <c r="AH2164"/>
    </row>
    <row r="2165" spans="1:34" s="28" customFormat="1" ht="15">
      <c r="A2165"/>
      <c r="B2165" s="140"/>
      <c r="C2165" s="139"/>
      <c r="D2165" s="139"/>
      <c r="E2165"/>
      <c r="F2165"/>
      <c r="G2165"/>
      <c r="H2165"/>
      <c r="I2165"/>
      <c r="J2165"/>
      <c r="K2165"/>
      <c r="L2165"/>
      <c r="M2165"/>
      <c r="N2165"/>
      <c r="O2165"/>
      <c r="P2165"/>
      <c r="Q2165"/>
      <c r="R2165"/>
      <c r="S2165"/>
      <c r="T2165"/>
      <c r="U2165"/>
      <c r="V2165"/>
      <c r="W2165"/>
      <c r="X2165"/>
      <c r="Y2165"/>
      <c r="Z2165"/>
      <c r="AA2165" s="144"/>
      <c r="AB2165"/>
      <c r="AC2165"/>
      <c r="AD2165"/>
      <c r="AE2165"/>
      <c r="AF2165" s="143"/>
      <c r="AG2165"/>
      <c r="AH2165"/>
    </row>
    <row r="2166" spans="1:34" s="28" customFormat="1" ht="15">
      <c r="A2166"/>
      <c r="B2166" s="140"/>
      <c r="C2166" s="139"/>
      <c r="D2166" s="139"/>
      <c r="E2166"/>
      <c r="F2166"/>
      <c r="G2166"/>
      <c r="H2166"/>
      <c r="I2166"/>
      <c r="J2166"/>
      <c r="K2166"/>
      <c r="L2166"/>
      <c r="M2166"/>
      <c r="N2166"/>
      <c r="O2166"/>
      <c r="P2166"/>
      <c r="Q2166"/>
      <c r="R2166"/>
      <c r="S2166"/>
      <c r="T2166"/>
      <c r="U2166"/>
      <c r="V2166"/>
      <c r="W2166"/>
      <c r="X2166"/>
      <c r="Y2166"/>
      <c r="Z2166"/>
      <c r="AA2166" s="144"/>
      <c r="AB2166"/>
      <c r="AC2166"/>
      <c r="AD2166"/>
      <c r="AE2166"/>
      <c r="AF2166" s="143"/>
      <c r="AG2166"/>
      <c r="AH2166"/>
    </row>
    <row r="2167" spans="1:34" s="28" customFormat="1" ht="15">
      <c r="A2167"/>
      <c r="B2167" s="140"/>
      <c r="C2167" s="139"/>
      <c r="D2167" s="139"/>
      <c r="E2167"/>
      <c r="F2167"/>
      <c r="G2167"/>
      <c r="H2167"/>
      <c r="I2167"/>
      <c r="J2167"/>
      <c r="K2167"/>
      <c r="L2167"/>
      <c r="M2167"/>
      <c r="N2167"/>
      <c r="O2167"/>
      <c r="P2167"/>
      <c r="Q2167"/>
      <c r="R2167"/>
      <c r="S2167"/>
      <c r="T2167"/>
      <c r="U2167"/>
      <c r="V2167"/>
      <c r="W2167"/>
      <c r="X2167"/>
      <c r="Y2167"/>
      <c r="Z2167"/>
      <c r="AA2167" s="144"/>
      <c r="AB2167"/>
      <c r="AC2167"/>
      <c r="AD2167"/>
      <c r="AE2167"/>
      <c r="AF2167" s="143"/>
      <c r="AG2167"/>
      <c r="AH2167"/>
    </row>
    <row r="2168" spans="1:34" s="28" customFormat="1" ht="15">
      <c r="A2168"/>
      <c r="B2168" s="140"/>
      <c r="C2168" s="139"/>
      <c r="D2168" s="139"/>
      <c r="E2168"/>
      <c r="F2168"/>
      <c r="G2168"/>
      <c r="H2168"/>
      <c r="I2168"/>
      <c r="J2168"/>
      <c r="K2168"/>
      <c r="L2168"/>
      <c r="M2168"/>
      <c r="N2168"/>
      <c r="O2168"/>
      <c r="P2168"/>
      <c r="Q2168"/>
      <c r="R2168"/>
      <c r="S2168"/>
      <c r="T2168"/>
      <c r="U2168"/>
      <c r="V2168"/>
      <c r="W2168"/>
      <c r="X2168"/>
      <c r="Y2168"/>
      <c r="Z2168"/>
      <c r="AA2168" s="144"/>
      <c r="AB2168"/>
      <c r="AC2168"/>
      <c r="AD2168"/>
      <c r="AE2168"/>
      <c r="AF2168" s="143"/>
      <c r="AG2168"/>
      <c r="AH2168"/>
    </row>
    <row r="2169" spans="1:34" s="28" customFormat="1" ht="15">
      <c r="A2169"/>
      <c r="B2169" s="140"/>
      <c r="C2169" s="139"/>
      <c r="D2169" s="139"/>
      <c r="E2169"/>
      <c r="F2169"/>
      <c r="G2169"/>
      <c r="H2169"/>
      <c r="I2169"/>
      <c r="J2169"/>
      <c r="K2169"/>
      <c r="L2169"/>
      <c r="M2169"/>
      <c r="N2169"/>
      <c r="O2169"/>
      <c r="P2169"/>
      <c r="Q2169"/>
      <c r="R2169"/>
      <c r="S2169"/>
      <c r="T2169"/>
      <c r="U2169"/>
      <c r="V2169"/>
      <c r="W2169"/>
      <c r="X2169"/>
      <c r="Y2169"/>
      <c r="Z2169"/>
      <c r="AA2169" s="144"/>
      <c r="AB2169"/>
      <c r="AC2169"/>
      <c r="AD2169"/>
      <c r="AE2169"/>
      <c r="AF2169" s="143"/>
      <c r="AG2169"/>
      <c r="AH2169"/>
    </row>
    <row r="2170" spans="1:34" s="28" customFormat="1" ht="15">
      <c r="A2170"/>
      <c r="B2170" s="140"/>
      <c r="C2170" s="139"/>
      <c r="D2170" s="139"/>
      <c r="E2170"/>
      <c r="F2170"/>
      <c r="G2170"/>
      <c r="H2170"/>
      <c r="I2170"/>
      <c r="J2170"/>
      <c r="K2170"/>
      <c r="L2170"/>
      <c r="M2170"/>
      <c r="N2170"/>
      <c r="O2170"/>
      <c r="P2170"/>
      <c r="Q2170"/>
      <c r="R2170"/>
      <c r="S2170"/>
      <c r="T2170"/>
      <c r="U2170"/>
      <c r="V2170"/>
      <c r="W2170"/>
      <c r="X2170"/>
      <c r="Y2170"/>
      <c r="Z2170"/>
      <c r="AA2170" s="144"/>
      <c r="AB2170"/>
      <c r="AC2170"/>
      <c r="AD2170"/>
      <c r="AE2170"/>
      <c r="AF2170" s="143"/>
      <c r="AG2170"/>
      <c r="AH2170"/>
    </row>
    <row r="2171" spans="1:34" s="28" customFormat="1" ht="15">
      <c r="A2171"/>
      <c r="B2171" s="140"/>
      <c r="C2171" s="139"/>
      <c r="D2171" s="139"/>
      <c r="E2171"/>
      <c r="F2171"/>
      <c r="G2171"/>
      <c r="H2171"/>
      <c r="I2171"/>
      <c r="J2171"/>
      <c r="K2171"/>
      <c r="L2171"/>
      <c r="M2171"/>
      <c r="N2171"/>
      <c r="O2171"/>
      <c r="P2171"/>
      <c r="Q2171"/>
      <c r="R2171"/>
      <c r="S2171"/>
      <c r="T2171"/>
      <c r="U2171"/>
      <c r="V2171"/>
      <c r="W2171"/>
      <c r="X2171"/>
      <c r="Y2171"/>
      <c r="Z2171"/>
      <c r="AA2171" s="144"/>
      <c r="AB2171"/>
      <c r="AC2171"/>
      <c r="AD2171"/>
      <c r="AE2171"/>
      <c r="AF2171" s="143"/>
      <c r="AG2171"/>
      <c r="AH2171"/>
    </row>
    <row r="2172" spans="1:34" s="28" customFormat="1" ht="15">
      <c r="A2172"/>
      <c r="B2172" s="140"/>
      <c r="C2172" s="139"/>
      <c r="D2172" s="139"/>
      <c r="E2172"/>
      <c r="F2172"/>
      <c r="G2172"/>
      <c r="H2172"/>
      <c r="I2172"/>
      <c r="J2172"/>
      <c r="K2172"/>
      <c r="L2172"/>
      <c r="M2172"/>
      <c r="N2172"/>
      <c r="O2172"/>
      <c r="P2172"/>
      <c r="Q2172"/>
      <c r="R2172"/>
      <c r="S2172"/>
      <c r="T2172"/>
      <c r="U2172"/>
      <c r="V2172"/>
      <c r="W2172"/>
      <c r="X2172"/>
      <c r="Y2172"/>
      <c r="Z2172"/>
      <c r="AA2172" s="144"/>
      <c r="AB2172"/>
      <c r="AC2172"/>
      <c r="AD2172"/>
      <c r="AE2172"/>
      <c r="AF2172" s="143"/>
      <c r="AG2172"/>
      <c r="AH2172"/>
    </row>
    <row r="2173" spans="1:34" s="28" customFormat="1" ht="15">
      <c r="A2173"/>
      <c r="B2173" s="140"/>
      <c r="C2173" s="139"/>
      <c r="D2173" s="139"/>
      <c r="E2173"/>
      <c r="F2173"/>
      <c r="G2173"/>
      <c r="H2173"/>
      <c r="I2173"/>
      <c r="J2173"/>
      <c r="K2173"/>
      <c r="L2173"/>
      <c r="M2173"/>
      <c r="N2173"/>
      <c r="O2173"/>
      <c r="P2173"/>
      <c r="Q2173"/>
      <c r="R2173"/>
      <c r="S2173"/>
      <c r="T2173"/>
      <c r="U2173"/>
      <c r="V2173"/>
      <c r="W2173"/>
      <c r="X2173"/>
      <c r="Y2173"/>
      <c r="Z2173"/>
      <c r="AA2173" s="144"/>
      <c r="AB2173"/>
      <c r="AC2173"/>
      <c r="AD2173"/>
      <c r="AE2173"/>
      <c r="AF2173" s="143"/>
      <c r="AG2173"/>
      <c r="AH2173"/>
    </row>
    <row r="2174" spans="1:34" s="28" customFormat="1" ht="15">
      <c r="A2174"/>
      <c r="B2174" s="140"/>
      <c r="C2174" s="139"/>
      <c r="D2174" s="139"/>
      <c r="E2174"/>
      <c r="F2174"/>
      <c r="G2174"/>
      <c r="H2174"/>
      <c r="I2174"/>
      <c r="J2174"/>
      <c r="K2174"/>
      <c r="L2174"/>
      <c r="M2174"/>
      <c r="N2174"/>
      <c r="O2174"/>
      <c r="P2174"/>
      <c r="Q2174"/>
      <c r="R2174"/>
      <c r="S2174"/>
      <c r="T2174"/>
      <c r="U2174"/>
      <c r="V2174"/>
      <c r="W2174"/>
      <c r="X2174"/>
      <c r="Y2174"/>
      <c r="Z2174"/>
      <c r="AA2174" s="144"/>
      <c r="AB2174"/>
      <c r="AC2174"/>
      <c r="AD2174"/>
      <c r="AE2174"/>
      <c r="AF2174" s="143"/>
      <c r="AG2174"/>
      <c r="AH2174"/>
    </row>
    <row r="2175" spans="1:34" s="28" customFormat="1" ht="15">
      <c r="A2175"/>
      <c r="B2175" s="140"/>
      <c r="C2175" s="139"/>
      <c r="D2175" s="139"/>
      <c r="E2175"/>
      <c r="F2175"/>
      <c r="G2175"/>
      <c r="H2175"/>
      <c r="I2175"/>
      <c r="J2175"/>
      <c r="K2175"/>
      <c r="L2175"/>
      <c r="M2175"/>
      <c r="N2175"/>
      <c r="O2175"/>
      <c r="P2175"/>
      <c r="Q2175"/>
      <c r="R2175"/>
      <c r="S2175"/>
      <c r="T2175"/>
      <c r="U2175"/>
      <c r="V2175"/>
      <c r="W2175"/>
      <c r="X2175"/>
      <c r="Y2175"/>
      <c r="Z2175"/>
      <c r="AA2175" s="144"/>
      <c r="AB2175"/>
      <c r="AC2175"/>
      <c r="AD2175"/>
      <c r="AE2175"/>
      <c r="AF2175" s="143"/>
      <c r="AG2175"/>
      <c r="AH2175"/>
    </row>
    <row r="2176" spans="1:34" s="28" customFormat="1" ht="15">
      <c r="A2176"/>
      <c r="B2176" s="140"/>
      <c r="C2176" s="139"/>
      <c r="D2176" s="139"/>
      <c r="E2176"/>
      <c r="F2176"/>
      <c r="G2176"/>
      <c r="H2176"/>
      <c r="I2176"/>
      <c r="J2176"/>
      <c r="K2176"/>
      <c r="L2176"/>
      <c r="M2176"/>
      <c r="N2176"/>
      <c r="O2176"/>
      <c r="P2176"/>
      <c r="Q2176"/>
      <c r="R2176"/>
      <c r="S2176"/>
      <c r="T2176"/>
      <c r="U2176"/>
      <c r="V2176"/>
      <c r="W2176"/>
      <c r="X2176"/>
      <c r="Y2176"/>
      <c r="Z2176"/>
      <c r="AA2176" s="144"/>
      <c r="AB2176"/>
      <c r="AC2176"/>
      <c r="AD2176"/>
      <c r="AE2176"/>
      <c r="AF2176" s="143"/>
      <c r="AG2176"/>
      <c r="AH2176"/>
    </row>
    <row r="2177" spans="1:34" s="28" customFormat="1" ht="15">
      <c r="A2177"/>
      <c r="B2177" s="140"/>
      <c r="C2177" s="139"/>
      <c r="D2177" s="139"/>
      <c r="E2177"/>
      <c r="F2177"/>
      <c r="G2177"/>
      <c r="H2177"/>
      <c r="I2177"/>
      <c r="J2177"/>
      <c r="K2177"/>
      <c r="L2177"/>
      <c r="M2177"/>
      <c r="N2177"/>
      <c r="O2177"/>
      <c r="P2177"/>
      <c r="Q2177"/>
      <c r="R2177"/>
      <c r="S2177"/>
      <c r="T2177"/>
      <c r="U2177"/>
      <c r="V2177"/>
      <c r="W2177"/>
      <c r="X2177"/>
      <c r="Y2177"/>
      <c r="Z2177"/>
      <c r="AA2177" s="144"/>
      <c r="AB2177"/>
      <c r="AC2177"/>
      <c r="AD2177"/>
      <c r="AE2177"/>
      <c r="AF2177" s="143"/>
      <c r="AG2177"/>
      <c r="AH2177"/>
    </row>
    <row r="2178" spans="1:34" s="28" customFormat="1" ht="15">
      <c r="A2178"/>
      <c r="B2178" s="140"/>
      <c r="C2178" s="139"/>
      <c r="D2178" s="139"/>
      <c r="E2178"/>
      <c r="F2178"/>
      <c r="G2178"/>
      <c r="H2178"/>
      <c r="I2178"/>
      <c r="J2178"/>
      <c r="K2178"/>
      <c r="L2178"/>
      <c r="M2178"/>
      <c r="N2178"/>
      <c r="O2178"/>
      <c r="P2178"/>
      <c r="Q2178"/>
      <c r="R2178"/>
      <c r="S2178"/>
      <c r="T2178"/>
      <c r="U2178"/>
      <c r="V2178"/>
      <c r="W2178"/>
      <c r="X2178"/>
      <c r="Y2178"/>
      <c r="Z2178"/>
      <c r="AA2178" s="144"/>
      <c r="AB2178"/>
      <c r="AC2178"/>
      <c r="AD2178"/>
      <c r="AE2178"/>
      <c r="AF2178" s="143"/>
      <c r="AG2178"/>
      <c r="AH2178"/>
    </row>
    <row r="2179" spans="1:34" s="28" customFormat="1" ht="15">
      <c r="A2179"/>
      <c r="B2179" s="140"/>
      <c r="C2179" s="139"/>
      <c r="D2179" s="139"/>
      <c r="E2179"/>
      <c r="F2179"/>
      <c r="G2179"/>
      <c r="H2179"/>
      <c r="I2179"/>
      <c r="J2179"/>
      <c r="K2179"/>
      <c r="L2179"/>
      <c r="M2179"/>
      <c r="N2179"/>
      <c r="O2179"/>
      <c r="P2179"/>
      <c r="Q2179"/>
      <c r="R2179"/>
      <c r="S2179"/>
      <c r="T2179"/>
      <c r="U2179"/>
      <c r="V2179"/>
      <c r="W2179"/>
      <c r="X2179"/>
      <c r="Y2179"/>
      <c r="Z2179"/>
      <c r="AA2179" s="144"/>
      <c r="AB2179"/>
      <c r="AC2179"/>
      <c r="AD2179"/>
      <c r="AE2179"/>
      <c r="AF2179" s="143"/>
      <c r="AG2179"/>
      <c r="AH2179"/>
    </row>
    <row r="2180" spans="1:34" s="28" customFormat="1" ht="15">
      <c r="A2180"/>
      <c r="B2180" s="140"/>
      <c r="C2180" s="139"/>
      <c r="D2180" s="139"/>
      <c r="E2180"/>
      <c r="F2180"/>
      <c r="G2180"/>
      <c r="H2180"/>
      <c r="I2180"/>
      <c r="J2180"/>
      <c r="K2180"/>
      <c r="L2180"/>
      <c r="M2180"/>
      <c r="N2180"/>
      <c r="O2180"/>
      <c r="P2180"/>
      <c r="Q2180"/>
      <c r="R2180"/>
      <c r="S2180"/>
      <c r="T2180"/>
      <c r="U2180"/>
      <c r="V2180"/>
      <c r="W2180"/>
      <c r="X2180"/>
      <c r="Y2180"/>
      <c r="Z2180"/>
      <c r="AA2180" s="144"/>
      <c r="AB2180"/>
      <c r="AC2180"/>
      <c r="AD2180"/>
      <c r="AE2180"/>
      <c r="AF2180" s="143"/>
      <c r="AG2180"/>
      <c r="AH2180"/>
    </row>
    <row r="2181" spans="1:34" s="28" customFormat="1" ht="15">
      <c r="A2181"/>
      <c r="B2181" s="140"/>
      <c r="C2181" s="139"/>
      <c r="D2181" s="139"/>
      <c r="E2181"/>
      <c r="F2181"/>
      <c r="G2181"/>
      <c r="H2181"/>
      <c r="I2181"/>
      <c r="J2181"/>
      <c r="K2181"/>
      <c r="L2181"/>
      <c r="M2181"/>
      <c r="N2181"/>
      <c r="O2181"/>
      <c r="P2181"/>
      <c r="Q2181"/>
      <c r="R2181"/>
      <c r="S2181"/>
      <c r="T2181"/>
      <c r="U2181"/>
      <c r="V2181"/>
      <c r="W2181"/>
      <c r="X2181"/>
      <c r="Y2181"/>
      <c r="Z2181"/>
      <c r="AA2181" s="144"/>
      <c r="AB2181"/>
      <c r="AC2181"/>
      <c r="AD2181"/>
      <c r="AE2181"/>
      <c r="AF2181" s="143"/>
      <c r="AG2181"/>
      <c r="AH2181"/>
    </row>
    <row r="2182" spans="1:34" s="28" customFormat="1" ht="15">
      <c r="A2182"/>
      <c r="B2182" s="140"/>
      <c r="C2182" s="139"/>
      <c r="D2182" s="139"/>
      <c r="E2182"/>
      <c r="F2182"/>
      <c r="G2182"/>
      <c r="H2182"/>
      <c r="I2182"/>
      <c r="J2182"/>
      <c r="K2182"/>
      <c r="L2182"/>
      <c r="M2182"/>
      <c r="N2182"/>
      <c r="O2182"/>
      <c r="P2182"/>
      <c r="Q2182"/>
      <c r="R2182"/>
      <c r="S2182"/>
      <c r="T2182"/>
      <c r="U2182"/>
      <c r="V2182"/>
      <c r="W2182"/>
      <c r="X2182"/>
      <c r="Y2182"/>
      <c r="Z2182"/>
      <c r="AA2182" s="144"/>
      <c r="AB2182"/>
      <c r="AC2182"/>
      <c r="AD2182"/>
      <c r="AE2182"/>
      <c r="AF2182" s="143"/>
      <c r="AG2182"/>
      <c r="AH2182"/>
    </row>
    <row r="2183" spans="1:34" s="28" customFormat="1" ht="15">
      <c r="A2183"/>
      <c r="B2183" s="140"/>
      <c r="C2183" s="139"/>
      <c r="D2183" s="139"/>
      <c r="E2183"/>
      <c r="F2183"/>
      <c r="G2183"/>
      <c r="H2183"/>
      <c r="I2183"/>
      <c r="J2183"/>
      <c r="K2183"/>
      <c r="L2183"/>
      <c r="M2183"/>
      <c r="N2183"/>
      <c r="O2183"/>
      <c r="P2183"/>
      <c r="Q2183"/>
      <c r="R2183"/>
      <c r="S2183"/>
      <c r="T2183"/>
      <c r="U2183"/>
      <c r="V2183"/>
      <c r="W2183"/>
      <c r="X2183"/>
      <c r="Y2183"/>
      <c r="Z2183"/>
      <c r="AA2183" s="144"/>
      <c r="AB2183"/>
      <c r="AC2183"/>
      <c r="AD2183"/>
      <c r="AE2183"/>
      <c r="AF2183" s="143"/>
      <c r="AG2183"/>
      <c r="AH2183"/>
    </row>
    <row r="2184" spans="1:34" s="28" customFormat="1" ht="15">
      <c r="A2184"/>
      <c r="B2184" s="140"/>
      <c r="C2184" s="139"/>
      <c r="D2184" s="139"/>
      <c r="E2184"/>
      <c r="F2184"/>
      <c r="G2184"/>
      <c r="H2184"/>
      <c r="I2184"/>
      <c r="J2184"/>
      <c r="K2184"/>
      <c r="L2184"/>
      <c r="M2184"/>
      <c r="N2184"/>
      <c r="O2184"/>
      <c r="P2184"/>
      <c r="Q2184"/>
      <c r="R2184"/>
      <c r="S2184"/>
      <c r="T2184"/>
      <c r="U2184"/>
      <c r="V2184"/>
      <c r="W2184"/>
      <c r="X2184"/>
      <c r="Y2184"/>
      <c r="Z2184"/>
      <c r="AA2184" s="144"/>
      <c r="AB2184"/>
      <c r="AC2184"/>
      <c r="AD2184"/>
      <c r="AE2184"/>
      <c r="AF2184" s="143"/>
      <c r="AG2184"/>
      <c r="AH2184"/>
    </row>
    <row r="2185" spans="1:34" s="28" customFormat="1" ht="15">
      <c r="A2185"/>
      <c r="B2185" s="140"/>
      <c r="C2185" s="139"/>
      <c r="D2185" s="139"/>
      <c r="E2185"/>
      <c r="F2185"/>
      <c r="G2185"/>
      <c r="H2185"/>
      <c r="I2185"/>
      <c r="J2185"/>
      <c r="K2185"/>
      <c r="L2185"/>
      <c r="M2185"/>
      <c r="N2185"/>
      <c r="O2185"/>
      <c r="P2185"/>
      <c r="Q2185"/>
      <c r="R2185"/>
      <c r="S2185"/>
      <c r="T2185"/>
      <c r="U2185"/>
      <c r="V2185"/>
      <c r="W2185"/>
      <c r="X2185"/>
      <c r="Y2185"/>
      <c r="Z2185"/>
      <c r="AA2185" s="144"/>
      <c r="AB2185"/>
      <c r="AC2185"/>
      <c r="AD2185"/>
      <c r="AE2185"/>
      <c r="AF2185" s="143"/>
      <c r="AG2185"/>
      <c r="AH2185"/>
    </row>
    <row r="2186" spans="1:34" s="28" customFormat="1" ht="15">
      <c r="A2186"/>
      <c r="B2186" s="140"/>
      <c r="C2186" s="139"/>
      <c r="D2186" s="139"/>
      <c r="E2186"/>
      <c r="F2186"/>
      <c r="G2186"/>
      <c r="H2186"/>
      <c r="I2186"/>
      <c r="J2186"/>
      <c r="K2186"/>
      <c r="L2186"/>
      <c r="M2186"/>
      <c r="N2186"/>
      <c r="O2186"/>
      <c r="P2186"/>
      <c r="Q2186"/>
      <c r="R2186"/>
      <c r="S2186"/>
      <c r="T2186"/>
      <c r="U2186"/>
      <c r="V2186"/>
      <c r="W2186"/>
      <c r="X2186"/>
      <c r="Y2186"/>
      <c r="Z2186"/>
      <c r="AA2186" s="144"/>
      <c r="AB2186"/>
      <c r="AC2186"/>
      <c r="AD2186"/>
      <c r="AE2186"/>
      <c r="AF2186" s="143"/>
      <c r="AG2186"/>
      <c r="AH2186"/>
    </row>
    <row r="2187" spans="1:34" s="28" customFormat="1" ht="15">
      <c r="A2187"/>
      <c r="B2187" s="140"/>
      <c r="C2187" s="139"/>
      <c r="D2187" s="139"/>
      <c r="E2187"/>
      <c r="F2187"/>
      <c r="G2187"/>
      <c r="H2187"/>
      <c r="I2187"/>
      <c r="J2187"/>
      <c r="K2187"/>
      <c r="L2187"/>
      <c r="M2187"/>
      <c r="N2187"/>
      <c r="O2187"/>
      <c r="P2187"/>
      <c r="Q2187"/>
      <c r="R2187"/>
      <c r="S2187"/>
      <c r="T2187"/>
      <c r="U2187"/>
      <c r="V2187"/>
      <c r="W2187"/>
      <c r="X2187"/>
      <c r="Y2187"/>
      <c r="Z2187"/>
      <c r="AA2187" s="144"/>
      <c r="AB2187"/>
      <c r="AC2187"/>
      <c r="AD2187"/>
      <c r="AE2187"/>
      <c r="AF2187" s="143"/>
      <c r="AG2187"/>
      <c r="AH2187"/>
    </row>
    <row r="2188" spans="1:34" s="28" customFormat="1" ht="15">
      <c r="A2188"/>
      <c r="B2188" s="140"/>
      <c r="C2188" s="139"/>
      <c r="D2188" s="139"/>
      <c r="E2188"/>
      <c r="F2188"/>
      <c r="G2188"/>
      <c r="H2188"/>
      <c r="I2188"/>
      <c r="J2188"/>
      <c r="K2188"/>
      <c r="L2188"/>
      <c r="M2188"/>
      <c r="N2188"/>
      <c r="O2188"/>
      <c r="P2188"/>
      <c r="Q2188"/>
      <c r="R2188"/>
      <c r="S2188"/>
      <c r="T2188"/>
      <c r="U2188"/>
      <c r="V2188"/>
      <c r="W2188"/>
      <c r="X2188"/>
      <c r="Y2188"/>
      <c r="Z2188"/>
      <c r="AA2188" s="144"/>
      <c r="AB2188"/>
      <c r="AC2188"/>
      <c r="AD2188"/>
      <c r="AE2188"/>
      <c r="AF2188" s="143"/>
      <c r="AG2188"/>
      <c r="AH2188"/>
    </row>
    <row r="2189" spans="1:34" s="28" customFormat="1" ht="15">
      <c r="A2189"/>
      <c r="B2189" s="140"/>
      <c r="C2189" s="139"/>
      <c r="D2189" s="139"/>
      <c r="E2189"/>
      <c r="F2189"/>
      <c r="G2189"/>
      <c r="H2189"/>
      <c r="I2189"/>
      <c r="J2189"/>
      <c r="K2189"/>
      <c r="L2189"/>
      <c r="M2189"/>
      <c r="N2189"/>
      <c r="O2189"/>
      <c r="P2189"/>
      <c r="Q2189"/>
      <c r="R2189"/>
      <c r="S2189"/>
      <c r="T2189"/>
      <c r="U2189"/>
      <c r="V2189"/>
      <c r="W2189"/>
      <c r="X2189"/>
      <c r="Y2189"/>
      <c r="Z2189"/>
      <c r="AA2189" s="144"/>
      <c r="AB2189"/>
      <c r="AC2189"/>
      <c r="AD2189"/>
      <c r="AE2189"/>
      <c r="AF2189" s="143"/>
      <c r="AG2189"/>
      <c r="AH2189"/>
    </row>
    <row r="2190" spans="1:34" s="28" customFormat="1" ht="15">
      <c r="A2190"/>
      <c r="B2190" s="140"/>
      <c r="C2190" s="139"/>
      <c r="D2190" s="139"/>
      <c r="E2190"/>
      <c r="F2190"/>
      <c r="G2190"/>
      <c r="H2190"/>
      <c r="I2190"/>
      <c r="J2190"/>
      <c r="K2190"/>
      <c r="L2190"/>
      <c r="M2190"/>
      <c r="N2190"/>
      <c r="O2190"/>
      <c r="P2190"/>
      <c r="Q2190"/>
      <c r="R2190"/>
      <c r="S2190"/>
      <c r="T2190"/>
      <c r="U2190"/>
      <c r="V2190"/>
      <c r="W2190"/>
      <c r="X2190"/>
      <c r="Y2190"/>
      <c r="Z2190"/>
      <c r="AA2190" s="144"/>
      <c r="AB2190"/>
      <c r="AC2190"/>
      <c r="AD2190"/>
      <c r="AE2190"/>
      <c r="AF2190" s="143"/>
      <c r="AG2190"/>
      <c r="AH2190"/>
    </row>
    <row r="2191" spans="1:34" s="28" customFormat="1" ht="15">
      <c r="A2191"/>
      <c r="B2191" s="140"/>
      <c r="C2191" s="139"/>
      <c r="D2191" s="139"/>
      <c r="E2191"/>
      <c r="F2191"/>
      <c r="G2191"/>
      <c r="H2191"/>
      <c r="I2191"/>
      <c r="J2191"/>
      <c r="K2191"/>
      <c r="L2191"/>
      <c r="M2191"/>
      <c r="N2191"/>
      <c r="O2191"/>
      <c r="P2191"/>
      <c r="Q2191"/>
      <c r="R2191"/>
      <c r="S2191"/>
      <c r="T2191"/>
      <c r="U2191"/>
      <c r="V2191"/>
      <c r="W2191"/>
      <c r="X2191"/>
      <c r="Y2191"/>
      <c r="Z2191"/>
      <c r="AA2191" s="144"/>
      <c r="AB2191"/>
      <c r="AC2191"/>
      <c r="AD2191"/>
      <c r="AE2191"/>
      <c r="AF2191" s="143"/>
      <c r="AG2191"/>
      <c r="AH2191"/>
    </row>
    <row r="2192" spans="1:34" s="28" customFormat="1" ht="15">
      <c r="A2192"/>
      <c r="B2192" s="140"/>
      <c r="C2192" s="139"/>
      <c r="D2192" s="139"/>
      <c r="E2192"/>
      <c r="F2192"/>
      <c r="G2192"/>
      <c r="H2192"/>
      <c r="I2192"/>
      <c r="J2192"/>
      <c r="K2192"/>
      <c r="L2192"/>
      <c r="M2192"/>
      <c r="N2192"/>
      <c r="O2192"/>
      <c r="P2192"/>
      <c r="Q2192"/>
      <c r="R2192"/>
      <c r="S2192"/>
      <c r="T2192"/>
      <c r="U2192"/>
      <c r="V2192"/>
      <c r="W2192"/>
      <c r="X2192"/>
      <c r="Y2192"/>
      <c r="Z2192"/>
      <c r="AA2192" s="144"/>
      <c r="AB2192"/>
      <c r="AC2192"/>
      <c r="AD2192"/>
      <c r="AE2192"/>
      <c r="AF2192" s="143"/>
      <c r="AG2192"/>
      <c r="AH2192"/>
    </row>
    <row r="2193" spans="1:34" s="28" customFormat="1" ht="15">
      <c r="A2193"/>
      <c r="B2193" s="140"/>
      <c r="C2193" s="139"/>
      <c r="D2193" s="139"/>
      <c r="E2193"/>
      <c r="F2193"/>
      <c r="G2193"/>
      <c r="H2193"/>
      <c r="I2193"/>
      <c r="J2193"/>
      <c r="K2193"/>
      <c r="L2193"/>
      <c r="M2193"/>
      <c r="N2193"/>
      <c r="O2193"/>
      <c r="P2193"/>
      <c r="Q2193"/>
      <c r="R2193"/>
      <c r="S2193"/>
      <c r="T2193"/>
      <c r="U2193"/>
      <c r="V2193"/>
      <c r="W2193"/>
      <c r="X2193"/>
      <c r="Y2193"/>
      <c r="Z2193"/>
      <c r="AA2193" s="144"/>
      <c r="AB2193"/>
      <c r="AC2193"/>
      <c r="AD2193"/>
      <c r="AE2193"/>
      <c r="AF2193" s="143"/>
      <c r="AG2193"/>
      <c r="AH2193"/>
    </row>
    <row r="2194" spans="1:34" s="28" customFormat="1" ht="15">
      <c r="A2194"/>
      <c r="B2194" s="140"/>
      <c r="C2194" s="139"/>
      <c r="D2194" s="139"/>
      <c r="E2194"/>
      <c r="F2194"/>
      <c r="G2194"/>
      <c r="H2194"/>
      <c r="I2194"/>
      <c r="J2194"/>
      <c r="K2194"/>
      <c r="L2194"/>
      <c r="M2194"/>
      <c r="N2194"/>
      <c r="O2194"/>
      <c r="P2194"/>
      <c r="Q2194"/>
      <c r="R2194"/>
      <c r="S2194"/>
      <c r="T2194"/>
      <c r="U2194"/>
      <c r="V2194"/>
      <c r="W2194"/>
      <c r="X2194"/>
      <c r="Y2194"/>
      <c r="Z2194"/>
      <c r="AA2194" s="144"/>
      <c r="AB2194"/>
      <c r="AC2194"/>
      <c r="AD2194"/>
      <c r="AE2194"/>
      <c r="AF2194" s="143"/>
      <c r="AG2194"/>
      <c r="AH2194"/>
    </row>
    <row r="2195" spans="1:34" s="28" customFormat="1" ht="15">
      <c r="A2195"/>
      <c r="B2195" s="140"/>
      <c r="C2195" s="139"/>
      <c r="D2195" s="139"/>
      <c r="E2195"/>
      <c r="F2195"/>
      <c r="G2195"/>
      <c r="H2195"/>
      <c r="I2195"/>
      <c r="J2195"/>
      <c r="K2195"/>
      <c r="L2195"/>
      <c r="M2195"/>
      <c r="N2195"/>
      <c r="O2195"/>
      <c r="P2195"/>
      <c r="Q2195"/>
      <c r="R2195"/>
      <c r="S2195"/>
      <c r="T2195"/>
      <c r="U2195"/>
      <c r="V2195"/>
      <c r="W2195"/>
      <c r="X2195"/>
      <c r="Y2195"/>
      <c r="Z2195"/>
      <c r="AA2195" s="144"/>
      <c r="AB2195"/>
      <c r="AC2195"/>
      <c r="AD2195"/>
      <c r="AE2195"/>
      <c r="AF2195" s="143"/>
      <c r="AG2195"/>
      <c r="AH2195"/>
    </row>
    <row r="2196" spans="1:34" s="28" customFormat="1" ht="15">
      <c r="A2196"/>
      <c r="B2196" s="140"/>
      <c r="C2196" s="139"/>
      <c r="D2196" s="139"/>
      <c r="E2196"/>
      <c r="F2196"/>
      <c r="G2196"/>
      <c r="H2196"/>
      <c r="I2196"/>
      <c r="J2196"/>
      <c r="K2196"/>
      <c r="L2196"/>
      <c r="M2196"/>
      <c r="N2196"/>
      <c r="O2196"/>
      <c r="P2196"/>
      <c r="Q2196"/>
      <c r="R2196"/>
      <c r="S2196"/>
      <c r="T2196"/>
      <c r="U2196"/>
      <c r="V2196"/>
      <c r="W2196"/>
      <c r="X2196"/>
      <c r="Y2196"/>
      <c r="Z2196"/>
      <c r="AA2196" s="144"/>
      <c r="AB2196"/>
      <c r="AC2196"/>
      <c r="AD2196"/>
      <c r="AE2196"/>
      <c r="AF2196" s="143"/>
      <c r="AG2196"/>
      <c r="AH2196"/>
    </row>
    <row r="2197" spans="1:34" s="28" customFormat="1" ht="15">
      <c r="A2197"/>
      <c r="B2197" s="140"/>
      <c r="C2197" s="139"/>
      <c r="D2197" s="139"/>
      <c r="E2197"/>
      <c r="F2197"/>
      <c r="G2197"/>
      <c r="H2197"/>
      <c r="I2197"/>
      <c r="J2197"/>
      <c r="K2197"/>
      <c r="L2197"/>
      <c r="M2197"/>
      <c r="N2197"/>
      <c r="O2197"/>
      <c r="P2197"/>
      <c r="Q2197"/>
      <c r="R2197"/>
      <c r="S2197"/>
      <c r="T2197"/>
      <c r="U2197"/>
      <c r="V2197"/>
      <c r="W2197"/>
      <c r="X2197"/>
      <c r="Y2197"/>
      <c r="Z2197"/>
      <c r="AA2197" s="144"/>
      <c r="AB2197"/>
      <c r="AC2197"/>
      <c r="AD2197"/>
      <c r="AE2197"/>
      <c r="AF2197" s="143"/>
      <c r="AG2197"/>
      <c r="AH2197"/>
    </row>
    <row r="2198" spans="1:34" s="28" customFormat="1" ht="15">
      <c r="A2198"/>
      <c r="B2198" s="140"/>
      <c r="C2198" s="139"/>
      <c r="D2198" s="139"/>
      <c r="E2198"/>
      <c r="F2198"/>
      <c r="G2198"/>
      <c r="H2198"/>
      <c r="I2198"/>
      <c r="J2198"/>
      <c r="K2198"/>
      <c r="L2198"/>
      <c r="M2198"/>
      <c r="N2198"/>
      <c r="O2198"/>
      <c r="P2198"/>
      <c r="Q2198"/>
      <c r="R2198"/>
      <c r="S2198"/>
      <c r="T2198"/>
      <c r="U2198"/>
      <c r="V2198"/>
      <c r="W2198"/>
      <c r="X2198"/>
      <c r="Y2198"/>
      <c r="Z2198"/>
      <c r="AA2198" s="144"/>
      <c r="AB2198"/>
      <c r="AC2198"/>
      <c r="AD2198"/>
      <c r="AE2198"/>
      <c r="AF2198" s="143"/>
      <c r="AG2198"/>
      <c r="AH2198"/>
    </row>
    <row r="2199" spans="1:34" s="28" customFormat="1" ht="15">
      <c r="A2199"/>
      <c r="B2199" s="140"/>
      <c r="C2199" s="139"/>
      <c r="D2199" s="139"/>
      <c r="E2199"/>
      <c r="F2199"/>
      <c r="G2199"/>
      <c r="H2199"/>
      <c r="I2199"/>
      <c r="J2199"/>
      <c r="K2199"/>
      <c r="L2199"/>
      <c r="M2199"/>
      <c r="N2199"/>
      <c r="O2199"/>
      <c r="P2199"/>
      <c r="Q2199"/>
      <c r="R2199"/>
      <c r="S2199"/>
      <c r="T2199"/>
      <c r="U2199"/>
      <c r="V2199"/>
      <c r="W2199"/>
      <c r="X2199"/>
      <c r="Y2199"/>
      <c r="Z2199"/>
      <c r="AA2199" s="144"/>
      <c r="AB2199"/>
      <c r="AC2199"/>
      <c r="AD2199"/>
      <c r="AE2199"/>
      <c r="AF2199" s="143"/>
      <c r="AG2199"/>
      <c r="AH2199"/>
    </row>
    <row r="2200" spans="1:34" s="28" customFormat="1" ht="15">
      <c r="A2200"/>
      <c r="B2200" s="140"/>
      <c r="C2200" s="139"/>
      <c r="D2200" s="139"/>
      <c r="E2200"/>
      <c r="F2200"/>
      <c r="G2200"/>
      <c r="H2200"/>
      <c r="I2200"/>
      <c r="J2200"/>
      <c r="K2200"/>
      <c r="L2200"/>
      <c r="M2200"/>
      <c r="N2200"/>
      <c r="O2200"/>
      <c r="P2200"/>
      <c r="Q2200"/>
      <c r="R2200"/>
      <c r="S2200"/>
      <c r="T2200"/>
      <c r="U2200"/>
      <c r="V2200"/>
      <c r="W2200"/>
      <c r="X2200"/>
      <c r="Y2200"/>
      <c r="Z2200"/>
      <c r="AA2200" s="144"/>
      <c r="AB2200"/>
      <c r="AC2200"/>
      <c r="AD2200"/>
      <c r="AE2200"/>
      <c r="AF2200" s="143"/>
      <c r="AG2200"/>
      <c r="AH2200"/>
    </row>
    <row r="2201" spans="1:34" s="28" customFormat="1" ht="15">
      <c r="A2201"/>
      <c r="B2201" s="140"/>
      <c r="C2201" s="139"/>
      <c r="D2201" s="139"/>
      <c r="E2201"/>
      <c r="F2201"/>
      <c r="G2201"/>
      <c r="H2201"/>
      <c r="I2201"/>
      <c r="J2201"/>
      <c r="K2201"/>
      <c r="L2201"/>
      <c r="M2201"/>
      <c r="N2201"/>
      <c r="O2201"/>
      <c r="P2201"/>
      <c r="Q2201"/>
      <c r="R2201"/>
      <c r="S2201"/>
      <c r="T2201"/>
      <c r="U2201"/>
      <c r="V2201"/>
      <c r="W2201"/>
      <c r="X2201"/>
      <c r="Y2201"/>
      <c r="Z2201"/>
      <c r="AA2201" s="144"/>
      <c r="AB2201"/>
      <c r="AC2201"/>
      <c r="AD2201"/>
      <c r="AE2201"/>
      <c r="AF2201" s="143"/>
      <c r="AG2201"/>
      <c r="AH2201"/>
    </row>
    <row r="2202" spans="1:34" s="28" customFormat="1" ht="15">
      <c r="A2202"/>
      <c r="B2202" s="140"/>
      <c r="C2202" s="139"/>
      <c r="D2202" s="139"/>
      <c r="E2202"/>
      <c r="F2202"/>
      <c r="G2202"/>
      <c r="H2202"/>
      <c r="I2202"/>
      <c r="J2202"/>
      <c r="K2202"/>
      <c r="L2202"/>
      <c r="M2202"/>
      <c r="N2202"/>
      <c r="O2202"/>
      <c r="P2202"/>
      <c r="Q2202"/>
      <c r="R2202"/>
      <c r="S2202"/>
      <c r="T2202"/>
      <c r="U2202"/>
      <c r="V2202"/>
      <c r="W2202"/>
      <c r="X2202"/>
      <c r="Y2202"/>
      <c r="Z2202"/>
      <c r="AA2202" s="144"/>
      <c r="AB2202"/>
      <c r="AC2202"/>
      <c r="AD2202"/>
      <c r="AE2202"/>
      <c r="AF2202" s="143"/>
      <c r="AG2202"/>
      <c r="AH2202"/>
    </row>
    <row r="2203" spans="1:34" s="28" customFormat="1" ht="15">
      <c r="A2203"/>
      <c r="B2203" s="140"/>
      <c r="C2203" s="139"/>
      <c r="D2203" s="139"/>
      <c r="E2203"/>
      <c r="F2203"/>
      <c r="G2203"/>
      <c r="H2203"/>
      <c r="I2203"/>
      <c r="J2203"/>
      <c r="K2203"/>
      <c r="L2203"/>
      <c r="M2203"/>
      <c r="N2203"/>
      <c r="O2203"/>
      <c r="P2203"/>
      <c r="Q2203"/>
      <c r="R2203"/>
      <c r="S2203"/>
      <c r="T2203"/>
      <c r="U2203"/>
      <c r="V2203"/>
      <c r="W2203"/>
      <c r="X2203"/>
      <c r="Y2203"/>
      <c r="Z2203"/>
      <c r="AA2203" s="144"/>
      <c r="AB2203"/>
      <c r="AC2203"/>
      <c r="AD2203"/>
      <c r="AE2203"/>
      <c r="AF2203" s="143"/>
      <c r="AG2203"/>
      <c r="AH2203"/>
    </row>
    <row r="2204" spans="1:34" s="28" customFormat="1" ht="15">
      <c r="A2204"/>
      <c r="B2204" s="140"/>
      <c r="C2204" s="139"/>
      <c r="D2204" s="139"/>
      <c r="E2204"/>
      <c r="F2204"/>
      <c r="G2204"/>
      <c r="H2204"/>
      <c r="I2204"/>
      <c r="J2204"/>
      <c r="K2204"/>
      <c r="L2204"/>
      <c r="M2204"/>
      <c r="N2204"/>
      <c r="O2204"/>
      <c r="P2204"/>
      <c r="Q2204"/>
      <c r="R2204"/>
      <c r="S2204"/>
      <c r="T2204"/>
      <c r="U2204"/>
      <c r="V2204"/>
      <c r="W2204"/>
      <c r="X2204"/>
      <c r="Y2204"/>
      <c r="Z2204"/>
      <c r="AA2204" s="144"/>
      <c r="AB2204"/>
      <c r="AC2204"/>
      <c r="AD2204"/>
      <c r="AE2204"/>
      <c r="AF2204" s="143"/>
      <c r="AG2204"/>
      <c r="AH2204"/>
    </row>
    <row r="2205" spans="1:34" s="28" customFormat="1" ht="15">
      <c r="A2205"/>
      <c r="B2205" s="140"/>
      <c r="C2205" s="139"/>
      <c r="D2205" s="139"/>
      <c r="E2205"/>
      <c r="F2205"/>
      <c r="G2205"/>
      <c r="H2205"/>
      <c r="I2205"/>
      <c r="J2205"/>
      <c r="K2205"/>
      <c r="L2205"/>
      <c r="M2205"/>
      <c r="N2205"/>
      <c r="O2205"/>
      <c r="P2205"/>
      <c r="Q2205"/>
      <c r="R2205"/>
      <c r="S2205"/>
      <c r="T2205"/>
      <c r="U2205"/>
      <c r="V2205"/>
      <c r="W2205"/>
      <c r="X2205"/>
      <c r="Y2205"/>
      <c r="Z2205"/>
      <c r="AA2205" s="144"/>
      <c r="AB2205"/>
      <c r="AC2205"/>
      <c r="AD2205"/>
      <c r="AE2205"/>
      <c r="AF2205" s="143"/>
      <c r="AG2205"/>
      <c r="AH2205"/>
    </row>
    <row r="2206" spans="1:34" s="28" customFormat="1" ht="15">
      <c r="A2206"/>
      <c r="B2206" s="140"/>
      <c r="C2206" s="139"/>
      <c r="D2206" s="139"/>
      <c r="E2206"/>
      <c r="F2206"/>
      <c r="G2206"/>
      <c r="H2206"/>
      <c r="I2206"/>
      <c r="J2206"/>
      <c r="K2206"/>
      <c r="L2206"/>
      <c r="M2206"/>
      <c r="N2206"/>
      <c r="O2206"/>
      <c r="P2206"/>
      <c r="Q2206"/>
      <c r="R2206"/>
      <c r="S2206"/>
      <c r="T2206"/>
      <c r="U2206"/>
      <c r="V2206"/>
      <c r="W2206"/>
      <c r="X2206"/>
      <c r="Y2206"/>
      <c r="Z2206"/>
      <c r="AA2206" s="144"/>
      <c r="AB2206"/>
      <c r="AC2206"/>
      <c r="AD2206"/>
      <c r="AE2206"/>
      <c r="AF2206" s="143"/>
      <c r="AG2206"/>
      <c r="AH2206"/>
    </row>
    <row r="2207" spans="1:34" s="28" customFormat="1" ht="15">
      <c r="A2207"/>
      <c r="B2207" s="140"/>
      <c r="C2207" s="139"/>
      <c r="D2207" s="139"/>
      <c r="E2207"/>
      <c r="F2207"/>
      <c r="G2207"/>
      <c r="H2207"/>
      <c r="I2207"/>
      <c r="J2207"/>
      <c r="K2207"/>
      <c r="L2207"/>
      <c r="M2207"/>
      <c r="N2207"/>
      <c r="O2207"/>
      <c r="P2207"/>
      <c r="Q2207"/>
      <c r="R2207"/>
      <c r="S2207"/>
      <c r="T2207"/>
      <c r="U2207"/>
      <c r="V2207"/>
      <c r="W2207"/>
      <c r="X2207"/>
      <c r="Y2207"/>
      <c r="Z2207"/>
      <c r="AA2207" s="144"/>
      <c r="AB2207"/>
      <c r="AC2207"/>
      <c r="AD2207"/>
      <c r="AE2207"/>
      <c r="AF2207" s="143"/>
      <c r="AG2207"/>
      <c r="AH2207"/>
    </row>
    <row r="2208" spans="1:34" s="28" customFormat="1" ht="15">
      <c r="A2208"/>
      <c r="B2208" s="140"/>
      <c r="C2208" s="139"/>
      <c r="D2208" s="139"/>
      <c r="E2208"/>
      <c r="F2208"/>
      <c r="G2208"/>
      <c r="H2208"/>
      <c r="I2208"/>
      <c r="J2208"/>
      <c r="K2208"/>
      <c r="L2208"/>
      <c r="M2208"/>
      <c r="N2208"/>
      <c r="O2208"/>
      <c r="P2208"/>
      <c r="Q2208"/>
      <c r="R2208"/>
      <c r="S2208"/>
      <c r="T2208"/>
      <c r="U2208"/>
      <c r="V2208"/>
      <c r="W2208"/>
      <c r="X2208"/>
      <c r="Y2208"/>
      <c r="Z2208"/>
      <c r="AA2208" s="144"/>
      <c r="AB2208"/>
      <c r="AC2208"/>
      <c r="AD2208"/>
      <c r="AE2208"/>
      <c r="AF2208" s="143"/>
      <c r="AG2208"/>
      <c r="AH2208"/>
    </row>
    <row r="2209" spans="1:34" s="28" customFormat="1" ht="15">
      <c r="A2209"/>
      <c r="B2209" s="140"/>
      <c r="C2209" s="139"/>
      <c r="D2209" s="139"/>
      <c r="E2209"/>
      <c r="F2209"/>
      <c r="G2209"/>
      <c r="H2209"/>
      <c r="I2209"/>
      <c r="J2209"/>
      <c r="K2209"/>
      <c r="L2209"/>
      <c r="M2209"/>
      <c r="N2209"/>
      <c r="O2209"/>
      <c r="P2209"/>
      <c r="Q2209"/>
      <c r="R2209"/>
      <c r="S2209"/>
      <c r="T2209"/>
      <c r="U2209"/>
      <c r="V2209"/>
      <c r="W2209"/>
      <c r="X2209"/>
      <c r="Y2209"/>
      <c r="Z2209"/>
      <c r="AA2209" s="144"/>
      <c r="AB2209"/>
      <c r="AC2209"/>
      <c r="AD2209"/>
      <c r="AE2209"/>
      <c r="AF2209" s="143"/>
      <c r="AG2209"/>
      <c r="AH2209"/>
    </row>
    <row r="2210" spans="1:34" s="28" customFormat="1" ht="15">
      <c r="A2210"/>
      <c r="B2210" s="140"/>
      <c r="C2210" s="139"/>
      <c r="D2210" s="139"/>
      <c r="E2210"/>
      <c r="F2210"/>
      <c r="G2210"/>
      <c r="H2210"/>
      <c r="I2210"/>
      <c r="J2210"/>
      <c r="K2210"/>
      <c r="L2210"/>
      <c r="M2210"/>
      <c r="N2210"/>
      <c r="O2210"/>
      <c r="P2210"/>
      <c r="Q2210"/>
      <c r="R2210"/>
      <c r="S2210"/>
      <c r="T2210"/>
      <c r="U2210"/>
      <c r="V2210"/>
      <c r="W2210"/>
      <c r="X2210"/>
      <c r="Y2210"/>
      <c r="Z2210"/>
      <c r="AA2210" s="144"/>
      <c r="AB2210"/>
      <c r="AC2210"/>
      <c r="AD2210"/>
      <c r="AE2210"/>
      <c r="AF2210" s="143"/>
      <c r="AG2210"/>
      <c r="AH2210"/>
    </row>
    <row r="2211" spans="1:34" s="28" customFormat="1" ht="15">
      <c r="A2211"/>
      <c r="B2211" s="140"/>
      <c r="C2211" s="139"/>
      <c r="D2211" s="139"/>
      <c r="E2211"/>
      <c r="F2211"/>
      <c r="G2211"/>
      <c r="H2211"/>
      <c r="I2211"/>
      <c r="J2211"/>
      <c r="K2211"/>
      <c r="L2211"/>
      <c r="M2211"/>
      <c r="N2211"/>
      <c r="O2211"/>
      <c r="P2211"/>
      <c r="Q2211"/>
      <c r="R2211"/>
      <c r="S2211"/>
      <c r="T2211"/>
      <c r="U2211"/>
      <c r="V2211"/>
      <c r="W2211"/>
      <c r="X2211"/>
      <c r="Y2211"/>
      <c r="Z2211"/>
      <c r="AA2211" s="144"/>
      <c r="AB2211"/>
      <c r="AC2211"/>
      <c r="AD2211"/>
      <c r="AE2211"/>
      <c r="AF2211" s="143"/>
      <c r="AG2211"/>
      <c r="AH2211"/>
    </row>
    <row r="2212" spans="1:34" s="28" customFormat="1" ht="15">
      <c r="A2212"/>
      <c r="B2212" s="140"/>
      <c r="C2212" s="139"/>
      <c r="D2212" s="139"/>
      <c r="E2212"/>
      <c r="F2212"/>
      <c r="G2212"/>
      <c r="H2212"/>
      <c r="I2212"/>
      <c r="J2212"/>
      <c r="K2212"/>
      <c r="L2212"/>
      <c r="M2212"/>
      <c r="N2212"/>
      <c r="O2212"/>
      <c r="P2212"/>
      <c r="Q2212"/>
      <c r="R2212"/>
      <c r="S2212"/>
      <c r="T2212"/>
      <c r="U2212"/>
      <c r="V2212"/>
      <c r="W2212"/>
      <c r="X2212"/>
      <c r="Y2212"/>
      <c r="Z2212"/>
      <c r="AA2212" s="144"/>
      <c r="AB2212"/>
      <c r="AC2212"/>
      <c r="AD2212"/>
      <c r="AE2212"/>
      <c r="AF2212" s="143"/>
      <c r="AG2212"/>
      <c r="AH2212"/>
    </row>
    <row r="2213" spans="1:34" s="28" customFormat="1" ht="15">
      <c r="A2213"/>
      <c r="B2213" s="140"/>
      <c r="C2213" s="139"/>
      <c r="D2213" s="139"/>
      <c r="E2213"/>
      <c r="F2213"/>
      <c r="G2213"/>
      <c r="H2213"/>
      <c r="I2213"/>
      <c r="J2213"/>
      <c r="K2213"/>
      <c r="L2213"/>
      <c r="M2213"/>
      <c r="N2213"/>
      <c r="O2213"/>
      <c r="P2213"/>
      <c r="Q2213"/>
      <c r="R2213"/>
      <c r="S2213"/>
      <c r="T2213"/>
      <c r="U2213"/>
      <c r="V2213"/>
      <c r="W2213"/>
      <c r="X2213"/>
      <c r="Y2213"/>
      <c r="Z2213"/>
      <c r="AA2213" s="144"/>
      <c r="AB2213"/>
      <c r="AC2213"/>
      <c r="AD2213"/>
      <c r="AE2213"/>
      <c r="AF2213" s="143"/>
      <c r="AG2213"/>
      <c r="AH2213"/>
    </row>
    <row r="2214" spans="1:34" s="28" customFormat="1" ht="15">
      <c r="A2214"/>
      <c r="B2214" s="140"/>
      <c r="C2214" s="139"/>
      <c r="D2214" s="139"/>
      <c r="E2214"/>
      <c r="F2214"/>
      <c r="G2214"/>
      <c r="H2214"/>
      <c r="I2214"/>
      <c r="J2214"/>
      <c r="K2214"/>
      <c r="L2214"/>
      <c r="M2214"/>
      <c r="N2214"/>
      <c r="O2214"/>
      <c r="P2214"/>
      <c r="Q2214"/>
      <c r="R2214"/>
      <c r="S2214"/>
      <c r="T2214"/>
      <c r="U2214"/>
      <c r="V2214"/>
      <c r="W2214"/>
      <c r="X2214"/>
      <c r="Y2214"/>
      <c r="Z2214"/>
      <c r="AA2214" s="144"/>
      <c r="AB2214"/>
      <c r="AC2214"/>
      <c r="AD2214"/>
      <c r="AE2214"/>
      <c r="AF2214" s="143"/>
      <c r="AG2214"/>
      <c r="AH2214"/>
    </row>
    <row r="2215" spans="1:34" s="28" customFormat="1" ht="15">
      <c r="A2215"/>
      <c r="B2215" s="140"/>
      <c r="C2215" s="139"/>
      <c r="D2215" s="139"/>
      <c r="E2215"/>
      <c r="F2215"/>
      <c r="G2215"/>
      <c r="H2215"/>
      <c r="I2215"/>
      <c r="J2215"/>
      <c r="K2215"/>
      <c r="L2215"/>
      <c r="M2215"/>
      <c r="N2215"/>
      <c r="O2215"/>
      <c r="P2215"/>
      <c r="Q2215"/>
      <c r="R2215"/>
      <c r="S2215"/>
      <c r="T2215"/>
      <c r="U2215"/>
      <c r="V2215"/>
      <c r="W2215"/>
      <c r="X2215"/>
      <c r="Y2215"/>
      <c r="Z2215"/>
      <c r="AA2215" s="144"/>
      <c r="AB2215"/>
      <c r="AC2215"/>
      <c r="AD2215"/>
      <c r="AE2215"/>
      <c r="AF2215" s="143"/>
      <c r="AG2215"/>
      <c r="AH2215"/>
    </row>
    <row r="2216" spans="1:34" s="28" customFormat="1" ht="15">
      <c r="A2216"/>
      <c r="B2216" s="140"/>
      <c r="C2216" s="139"/>
      <c r="D2216" s="139"/>
      <c r="E2216"/>
      <c r="F2216"/>
      <c r="G2216"/>
      <c r="H2216"/>
      <c r="I2216"/>
      <c r="J2216"/>
      <c r="K2216"/>
      <c r="L2216"/>
      <c r="M2216"/>
      <c r="N2216"/>
      <c r="O2216"/>
      <c r="P2216"/>
      <c r="Q2216"/>
      <c r="R2216"/>
      <c r="S2216"/>
      <c r="T2216"/>
      <c r="U2216"/>
      <c r="V2216"/>
      <c r="W2216"/>
      <c r="X2216"/>
      <c r="Y2216"/>
      <c r="Z2216"/>
      <c r="AA2216" s="144"/>
      <c r="AB2216"/>
      <c r="AC2216"/>
      <c r="AD2216"/>
      <c r="AE2216"/>
      <c r="AF2216" s="143"/>
      <c r="AG2216"/>
      <c r="AH2216"/>
    </row>
    <row r="2217" spans="1:34" s="28" customFormat="1" ht="15">
      <c r="A2217"/>
      <c r="B2217" s="140"/>
      <c r="C2217" s="139"/>
      <c r="D2217" s="139"/>
      <c r="E2217"/>
      <c r="F2217"/>
      <c r="G2217"/>
      <c r="H2217"/>
      <c r="I2217"/>
      <c r="J2217"/>
      <c r="K2217"/>
      <c r="L2217"/>
      <c r="M2217"/>
      <c r="N2217"/>
      <c r="O2217"/>
      <c r="P2217"/>
      <c r="Q2217"/>
      <c r="R2217"/>
      <c r="S2217"/>
      <c r="T2217"/>
      <c r="U2217"/>
      <c r="V2217"/>
      <c r="W2217"/>
      <c r="X2217"/>
      <c r="Y2217"/>
      <c r="Z2217"/>
      <c r="AA2217" s="144"/>
      <c r="AB2217"/>
      <c r="AC2217"/>
      <c r="AD2217"/>
      <c r="AE2217"/>
      <c r="AF2217" s="143"/>
      <c r="AG2217"/>
      <c r="AH2217"/>
    </row>
    <row r="2218" spans="1:34" s="28" customFormat="1" ht="15">
      <c r="A2218"/>
      <c r="B2218" s="140"/>
      <c r="C2218" s="139"/>
      <c r="D2218" s="139"/>
      <c r="E2218"/>
      <c r="F2218"/>
      <c r="G2218"/>
      <c r="H2218"/>
      <c r="I2218"/>
      <c r="J2218"/>
      <c r="K2218"/>
      <c r="L2218"/>
      <c r="M2218"/>
      <c r="N2218"/>
      <c r="O2218"/>
      <c r="P2218"/>
      <c r="Q2218"/>
      <c r="R2218"/>
      <c r="S2218"/>
      <c r="T2218"/>
      <c r="U2218"/>
      <c r="V2218"/>
      <c r="W2218"/>
      <c r="X2218"/>
      <c r="Y2218"/>
      <c r="Z2218"/>
      <c r="AA2218" s="144"/>
      <c r="AB2218"/>
      <c r="AC2218"/>
      <c r="AD2218"/>
      <c r="AE2218"/>
      <c r="AF2218" s="143"/>
      <c r="AG2218"/>
      <c r="AH2218"/>
    </row>
    <row r="2219" spans="1:34" s="28" customFormat="1" ht="15">
      <c r="A2219"/>
      <c r="B2219" s="140"/>
      <c r="C2219" s="139"/>
      <c r="D2219" s="139"/>
      <c r="E2219"/>
      <c r="F2219"/>
      <c r="G2219"/>
      <c r="H2219"/>
      <c r="I2219"/>
      <c r="J2219"/>
      <c r="K2219"/>
      <c r="L2219"/>
      <c r="M2219"/>
      <c r="N2219"/>
      <c r="O2219"/>
      <c r="P2219"/>
      <c r="Q2219"/>
      <c r="R2219"/>
      <c r="S2219"/>
      <c r="T2219"/>
      <c r="U2219"/>
      <c r="V2219"/>
      <c r="W2219"/>
      <c r="X2219"/>
      <c r="Y2219"/>
      <c r="Z2219"/>
      <c r="AA2219" s="144"/>
      <c r="AB2219"/>
      <c r="AC2219"/>
      <c r="AD2219"/>
      <c r="AE2219"/>
      <c r="AF2219" s="143"/>
      <c r="AG2219"/>
      <c r="AH2219"/>
    </row>
    <row r="2220" spans="1:34" s="28" customFormat="1" ht="15">
      <c r="A2220"/>
      <c r="B2220" s="140"/>
      <c r="C2220" s="139"/>
      <c r="D2220" s="139"/>
      <c r="E2220"/>
      <c r="F2220"/>
      <c r="G2220"/>
      <c r="H2220"/>
      <c r="I2220"/>
      <c r="J2220"/>
      <c r="K2220"/>
      <c r="L2220"/>
      <c r="M2220"/>
      <c r="N2220"/>
      <c r="O2220"/>
      <c r="P2220"/>
      <c r="Q2220"/>
      <c r="R2220"/>
      <c r="S2220"/>
      <c r="T2220"/>
      <c r="U2220"/>
      <c r="V2220"/>
      <c r="W2220"/>
      <c r="X2220"/>
      <c r="Y2220"/>
      <c r="Z2220"/>
      <c r="AA2220" s="144"/>
      <c r="AB2220"/>
      <c r="AC2220"/>
      <c r="AD2220"/>
      <c r="AE2220"/>
      <c r="AF2220" s="143"/>
      <c r="AG2220"/>
      <c r="AH2220"/>
    </row>
    <row r="2221" spans="1:34" s="28" customFormat="1" ht="15">
      <c r="A2221"/>
      <c r="B2221" s="140"/>
      <c r="C2221" s="139"/>
      <c r="D2221" s="139"/>
      <c r="E2221"/>
      <c r="F2221"/>
      <c r="G2221"/>
      <c r="H2221"/>
      <c r="I2221"/>
      <c r="J2221"/>
      <c r="K2221"/>
      <c r="L2221"/>
      <c r="M2221"/>
      <c r="N2221"/>
      <c r="O2221"/>
      <c r="P2221"/>
      <c r="Q2221"/>
      <c r="R2221"/>
      <c r="S2221"/>
      <c r="T2221"/>
      <c r="U2221"/>
      <c r="V2221"/>
      <c r="W2221"/>
      <c r="X2221"/>
      <c r="Y2221"/>
      <c r="Z2221"/>
      <c r="AA2221" s="144"/>
      <c r="AB2221"/>
      <c r="AC2221"/>
      <c r="AD2221"/>
      <c r="AE2221"/>
      <c r="AF2221" s="143"/>
      <c r="AG2221"/>
      <c r="AH2221"/>
    </row>
    <row r="2222" spans="1:34" s="28" customFormat="1" ht="15">
      <c r="A2222"/>
      <c r="B2222" s="140"/>
      <c r="C2222" s="139"/>
      <c r="D2222" s="139"/>
      <c r="E2222"/>
      <c r="F2222"/>
      <c r="G2222"/>
      <c r="H2222"/>
      <c r="I2222"/>
      <c r="J2222"/>
      <c r="K2222"/>
      <c r="L2222"/>
      <c r="M2222"/>
      <c r="N2222"/>
      <c r="O2222"/>
      <c r="P2222"/>
      <c r="Q2222"/>
      <c r="R2222"/>
      <c r="S2222"/>
      <c r="T2222"/>
      <c r="U2222"/>
      <c r="V2222"/>
      <c r="W2222"/>
      <c r="X2222"/>
      <c r="Y2222"/>
      <c r="Z2222"/>
      <c r="AA2222" s="144"/>
      <c r="AB2222"/>
      <c r="AC2222"/>
      <c r="AD2222"/>
      <c r="AE2222"/>
      <c r="AF2222" s="143"/>
      <c r="AG2222"/>
      <c r="AH2222"/>
    </row>
    <row r="2223" spans="1:34" s="28" customFormat="1" ht="15">
      <c r="A2223"/>
      <c r="B2223" s="140"/>
      <c r="C2223" s="139"/>
      <c r="D2223" s="139"/>
      <c r="E2223"/>
      <c r="F2223"/>
      <c r="G2223"/>
      <c r="H2223"/>
      <c r="I2223"/>
      <c r="J2223"/>
      <c r="K2223"/>
      <c r="L2223"/>
      <c r="M2223"/>
      <c r="N2223"/>
      <c r="O2223"/>
      <c r="P2223"/>
      <c r="Q2223"/>
      <c r="R2223"/>
      <c r="S2223"/>
      <c r="T2223"/>
      <c r="U2223"/>
      <c r="V2223"/>
      <c r="W2223"/>
      <c r="X2223"/>
      <c r="Y2223"/>
      <c r="Z2223"/>
      <c r="AA2223" s="144"/>
      <c r="AB2223"/>
      <c r="AC2223"/>
      <c r="AD2223"/>
      <c r="AE2223"/>
      <c r="AF2223" s="143"/>
      <c r="AG2223"/>
      <c r="AH2223"/>
    </row>
    <row r="2224" spans="1:34" s="28" customFormat="1" ht="15">
      <c r="A2224"/>
      <c r="B2224" s="140"/>
      <c r="C2224" s="139"/>
      <c r="D2224" s="139"/>
      <c r="E2224"/>
      <c r="F2224"/>
      <c r="G2224"/>
      <c r="H2224"/>
      <c r="I2224"/>
      <c r="J2224"/>
      <c r="K2224"/>
      <c r="L2224"/>
      <c r="M2224"/>
      <c r="N2224"/>
      <c r="O2224"/>
      <c r="P2224"/>
      <c r="Q2224"/>
      <c r="R2224"/>
      <c r="S2224"/>
      <c r="T2224"/>
      <c r="U2224"/>
      <c r="V2224"/>
      <c r="W2224"/>
      <c r="X2224"/>
      <c r="Y2224"/>
      <c r="Z2224"/>
      <c r="AA2224" s="144"/>
      <c r="AB2224"/>
      <c r="AC2224"/>
      <c r="AD2224"/>
      <c r="AE2224"/>
      <c r="AF2224" s="143"/>
      <c r="AG2224"/>
      <c r="AH2224"/>
    </row>
    <row r="2225" spans="1:34" s="28" customFormat="1" ht="15">
      <c r="A2225"/>
      <c r="B2225" s="140"/>
      <c r="C2225" s="139"/>
      <c r="D2225" s="139"/>
      <c r="E2225"/>
      <c r="F2225"/>
      <c r="G2225"/>
      <c r="H2225"/>
      <c r="I2225"/>
      <c r="J2225"/>
      <c r="K2225"/>
      <c r="L2225"/>
      <c r="M2225"/>
      <c r="N2225"/>
      <c r="O2225"/>
      <c r="P2225"/>
      <c r="Q2225"/>
      <c r="R2225"/>
      <c r="S2225"/>
      <c r="T2225"/>
      <c r="U2225"/>
      <c r="V2225"/>
      <c r="W2225"/>
      <c r="X2225"/>
      <c r="Y2225"/>
      <c r="Z2225"/>
      <c r="AA2225" s="144"/>
      <c r="AB2225"/>
      <c r="AC2225"/>
      <c r="AD2225"/>
      <c r="AE2225"/>
      <c r="AF2225" s="143"/>
      <c r="AG2225"/>
      <c r="AH2225"/>
    </row>
    <row r="2226" spans="1:34" s="28" customFormat="1" ht="15">
      <c r="A2226"/>
      <c r="B2226" s="140"/>
      <c r="C2226" s="139"/>
      <c r="D2226" s="139"/>
      <c r="E2226"/>
      <c r="F2226"/>
      <c r="G2226"/>
      <c r="H2226"/>
      <c r="I2226"/>
      <c r="J2226"/>
      <c r="K2226"/>
      <c r="L2226"/>
      <c r="M2226"/>
      <c r="N2226"/>
      <c r="O2226"/>
      <c r="P2226"/>
      <c r="Q2226"/>
      <c r="R2226"/>
      <c r="S2226"/>
      <c r="T2226"/>
      <c r="U2226"/>
      <c r="V2226"/>
      <c r="W2226"/>
      <c r="X2226"/>
      <c r="Y2226"/>
      <c r="Z2226"/>
      <c r="AA2226" s="144"/>
      <c r="AB2226"/>
      <c r="AC2226"/>
      <c r="AD2226"/>
      <c r="AE2226"/>
      <c r="AF2226" s="143"/>
      <c r="AG2226"/>
      <c r="AH2226"/>
    </row>
    <row r="2227" spans="1:34" s="28" customFormat="1" ht="15">
      <c r="A2227"/>
      <c r="B2227" s="140"/>
      <c r="C2227" s="139"/>
      <c r="D2227" s="139"/>
      <c r="E2227"/>
      <c r="F2227"/>
      <c r="G2227"/>
      <c r="H2227"/>
      <c r="I2227"/>
      <c r="J2227"/>
      <c r="K2227"/>
      <c r="L2227"/>
      <c r="M2227"/>
      <c r="N2227"/>
      <c r="O2227"/>
      <c r="P2227"/>
      <c r="Q2227"/>
      <c r="R2227"/>
      <c r="S2227"/>
      <c r="T2227"/>
      <c r="U2227"/>
      <c r="V2227"/>
      <c r="W2227"/>
      <c r="X2227"/>
      <c r="Y2227"/>
      <c r="Z2227"/>
      <c r="AA2227" s="144"/>
      <c r="AB2227"/>
      <c r="AC2227"/>
      <c r="AD2227"/>
      <c r="AE2227"/>
      <c r="AF2227" s="143"/>
      <c r="AG2227"/>
      <c r="AH2227"/>
    </row>
    <row r="2228" spans="1:34" s="28" customFormat="1" ht="15">
      <c r="A2228"/>
      <c r="B2228" s="140"/>
      <c r="C2228" s="139"/>
      <c r="D2228" s="139"/>
      <c r="E2228"/>
      <c r="F2228"/>
      <c r="G2228"/>
      <c r="H2228"/>
      <c r="I2228"/>
      <c r="J2228"/>
      <c r="K2228"/>
      <c r="L2228"/>
      <c r="M2228"/>
      <c r="N2228"/>
      <c r="O2228"/>
      <c r="P2228"/>
      <c r="Q2228"/>
      <c r="R2228"/>
      <c r="S2228"/>
      <c r="T2228"/>
      <c r="U2228"/>
      <c r="V2228"/>
      <c r="W2228"/>
      <c r="X2228"/>
      <c r="Y2228"/>
      <c r="Z2228"/>
      <c r="AA2228" s="144"/>
      <c r="AB2228"/>
      <c r="AC2228"/>
      <c r="AD2228"/>
      <c r="AE2228"/>
      <c r="AF2228" s="143"/>
      <c r="AG2228"/>
      <c r="AH2228"/>
    </row>
    <row r="2229" spans="1:34" s="28" customFormat="1" ht="15">
      <c r="A2229"/>
      <c r="B2229" s="140"/>
      <c r="C2229" s="139"/>
      <c r="D2229" s="139"/>
      <c r="E2229"/>
      <c r="F2229"/>
      <c r="G2229"/>
      <c r="H2229"/>
      <c r="I2229"/>
      <c r="J2229"/>
      <c r="K2229"/>
      <c r="L2229"/>
      <c r="M2229"/>
      <c r="N2229"/>
      <c r="O2229"/>
      <c r="P2229"/>
      <c r="Q2229"/>
      <c r="R2229"/>
      <c r="S2229"/>
      <c r="T2229"/>
      <c r="U2229"/>
      <c r="V2229"/>
      <c r="W2229"/>
      <c r="X2229"/>
      <c r="Y2229"/>
      <c r="Z2229"/>
      <c r="AA2229" s="144"/>
      <c r="AB2229"/>
      <c r="AC2229"/>
      <c r="AD2229"/>
      <c r="AE2229"/>
      <c r="AF2229" s="143"/>
      <c r="AG2229"/>
      <c r="AH2229"/>
    </row>
    <row r="2230" spans="1:34" s="28" customFormat="1" ht="15">
      <c r="A2230"/>
      <c r="B2230" s="140"/>
      <c r="C2230" s="139"/>
      <c r="D2230" s="139"/>
      <c r="E2230"/>
      <c r="F2230"/>
      <c r="G2230"/>
      <c r="H2230"/>
      <c r="I2230"/>
      <c r="J2230"/>
      <c r="K2230"/>
      <c r="L2230"/>
      <c r="M2230"/>
      <c r="N2230"/>
      <c r="O2230"/>
      <c r="P2230"/>
      <c r="Q2230"/>
      <c r="R2230"/>
      <c r="S2230"/>
      <c r="T2230"/>
      <c r="U2230"/>
      <c r="V2230"/>
      <c r="W2230"/>
      <c r="X2230"/>
      <c r="Y2230"/>
      <c r="Z2230"/>
      <c r="AA2230" s="144"/>
      <c r="AB2230"/>
      <c r="AC2230"/>
      <c r="AD2230"/>
      <c r="AE2230"/>
      <c r="AF2230" s="143"/>
      <c r="AG2230"/>
      <c r="AH2230"/>
    </row>
    <row r="2231" spans="1:34" s="28" customFormat="1" ht="15">
      <c r="A2231"/>
      <c r="B2231" s="140"/>
      <c r="C2231" s="139"/>
      <c r="D2231" s="139"/>
      <c r="E2231"/>
      <c r="F2231"/>
      <c r="G2231"/>
      <c r="H2231"/>
      <c r="I2231"/>
      <c r="J2231"/>
      <c r="K2231"/>
      <c r="L2231"/>
      <c r="M2231"/>
      <c r="N2231"/>
      <c r="O2231"/>
      <c r="P2231"/>
      <c r="Q2231"/>
      <c r="R2231"/>
      <c r="S2231"/>
      <c r="T2231"/>
      <c r="U2231"/>
      <c r="V2231"/>
      <c r="W2231"/>
      <c r="X2231"/>
      <c r="Y2231"/>
      <c r="Z2231"/>
      <c r="AA2231" s="144"/>
      <c r="AB2231"/>
      <c r="AC2231"/>
      <c r="AD2231"/>
      <c r="AE2231"/>
      <c r="AF2231" s="143"/>
      <c r="AG2231"/>
      <c r="AH2231"/>
    </row>
    <row r="2232" spans="1:34" s="28" customFormat="1" ht="15">
      <c r="A2232"/>
      <c r="B2232" s="140"/>
      <c r="C2232" s="139"/>
      <c r="D2232" s="139"/>
      <c r="E2232"/>
      <c r="F2232"/>
      <c r="G2232"/>
      <c r="H2232"/>
      <c r="I2232"/>
      <c r="J2232"/>
      <c r="K2232"/>
      <c r="L2232"/>
      <c r="M2232"/>
      <c r="N2232"/>
      <c r="O2232"/>
      <c r="P2232"/>
      <c r="Q2232"/>
      <c r="R2232"/>
      <c r="S2232"/>
      <c r="T2232"/>
      <c r="U2232"/>
      <c r="V2232"/>
      <c r="W2232"/>
      <c r="X2232"/>
      <c r="Y2232"/>
      <c r="Z2232"/>
      <c r="AA2232" s="144"/>
      <c r="AB2232"/>
      <c r="AC2232"/>
      <c r="AD2232"/>
      <c r="AE2232"/>
      <c r="AF2232" s="143"/>
      <c r="AG2232"/>
      <c r="AH2232"/>
    </row>
    <row r="2233" spans="1:34" s="28" customFormat="1" ht="15">
      <c r="A2233"/>
      <c r="B2233" s="140"/>
      <c r="C2233" s="139"/>
      <c r="D2233" s="139"/>
      <c r="E2233"/>
      <c r="F2233"/>
      <c r="G2233"/>
      <c r="H2233"/>
      <c r="I2233"/>
      <c r="J2233"/>
      <c r="K2233"/>
      <c r="L2233"/>
      <c r="M2233"/>
      <c r="N2233"/>
      <c r="O2233"/>
      <c r="P2233"/>
      <c r="Q2233"/>
      <c r="R2233"/>
      <c r="S2233"/>
      <c r="T2233"/>
      <c r="U2233"/>
      <c r="V2233"/>
      <c r="W2233"/>
      <c r="X2233"/>
      <c r="Y2233"/>
      <c r="Z2233"/>
      <c r="AA2233" s="144"/>
      <c r="AB2233"/>
      <c r="AC2233"/>
      <c r="AD2233"/>
      <c r="AE2233"/>
      <c r="AF2233" s="143"/>
      <c r="AG2233"/>
      <c r="AH2233"/>
    </row>
    <row r="2234" spans="1:34" s="28" customFormat="1" ht="15">
      <c r="A2234"/>
      <c r="B2234" s="140"/>
      <c r="C2234" s="139"/>
      <c r="D2234" s="139"/>
      <c r="E2234"/>
      <c r="F2234"/>
      <c r="G2234"/>
      <c r="H2234"/>
      <c r="I2234"/>
      <c r="J2234"/>
      <c r="K2234"/>
      <c r="L2234"/>
      <c r="M2234"/>
      <c r="N2234"/>
      <c r="O2234"/>
      <c r="P2234"/>
      <c r="Q2234"/>
      <c r="R2234"/>
      <c r="S2234"/>
      <c r="T2234"/>
      <c r="U2234"/>
      <c r="V2234"/>
      <c r="W2234"/>
      <c r="X2234"/>
      <c r="Y2234"/>
      <c r="Z2234"/>
      <c r="AA2234" s="144"/>
      <c r="AB2234"/>
      <c r="AC2234"/>
      <c r="AD2234"/>
      <c r="AE2234"/>
      <c r="AF2234" s="143"/>
      <c r="AG2234"/>
      <c r="AH2234"/>
    </row>
    <row r="2235" spans="1:34" s="28" customFormat="1" ht="15">
      <c r="A2235"/>
      <c r="B2235" s="140"/>
      <c r="C2235" s="139"/>
      <c r="D2235" s="139"/>
      <c r="E2235"/>
      <c r="F2235"/>
      <c r="G2235"/>
      <c r="H2235"/>
      <c r="I2235"/>
      <c r="J2235"/>
      <c r="K2235"/>
      <c r="L2235"/>
      <c r="M2235"/>
      <c r="N2235"/>
      <c r="O2235"/>
      <c r="P2235"/>
      <c r="Q2235"/>
      <c r="R2235"/>
      <c r="S2235"/>
      <c r="T2235"/>
      <c r="U2235"/>
      <c r="V2235"/>
      <c r="W2235"/>
      <c r="X2235"/>
      <c r="Y2235"/>
      <c r="Z2235"/>
      <c r="AA2235" s="144"/>
      <c r="AB2235"/>
      <c r="AC2235"/>
      <c r="AD2235"/>
      <c r="AE2235"/>
      <c r="AF2235" s="143"/>
      <c r="AG2235"/>
      <c r="AH2235"/>
    </row>
    <row r="2236" spans="1:34" s="28" customFormat="1" ht="15">
      <c r="A2236"/>
      <c r="B2236" s="140"/>
      <c r="C2236" s="139"/>
      <c r="D2236" s="139"/>
      <c r="E2236"/>
      <c r="F2236"/>
      <c r="G2236"/>
      <c r="H2236"/>
      <c r="I2236"/>
      <c r="J2236"/>
      <c r="K2236"/>
      <c r="L2236"/>
      <c r="M2236"/>
      <c r="N2236"/>
      <c r="O2236"/>
      <c r="P2236"/>
      <c r="Q2236"/>
      <c r="R2236"/>
      <c r="S2236"/>
      <c r="T2236"/>
      <c r="U2236"/>
      <c r="V2236"/>
      <c r="W2236"/>
      <c r="X2236"/>
      <c r="Y2236"/>
      <c r="Z2236"/>
      <c r="AA2236" s="144"/>
      <c r="AB2236"/>
      <c r="AC2236"/>
      <c r="AD2236"/>
      <c r="AE2236"/>
      <c r="AF2236" s="143"/>
      <c r="AG2236"/>
      <c r="AH2236"/>
    </row>
    <row r="2237" spans="1:34" s="28" customFormat="1" ht="15">
      <c r="A2237"/>
      <c r="B2237" s="140"/>
      <c r="C2237" s="139"/>
      <c r="D2237" s="139"/>
      <c r="E2237"/>
      <c r="F2237"/>
      <c r="G2237"/>
      <c r="H2237"/>
      <c r="I2237"/>
      <c r="J2237"/>
      <c r="K2237"/>
      <c r="L2237"/>
      <c r="M2237"/>
      <c r="N2237"/>
      <c r="O2237"/>
      <c r="P2237"/>
      <c r="Q2237"/>
      <c r="R2237"/>
      <c r="S2237"/>
      <c r="T2237"/>
      <c r="U2237"/>
      <c r="V2237"/>
      <c r="W2237"/>
      <c r="X2237"/>
      <c r="Y2237"/>
      <c r="Z2237"/>
      <c r="AA2237" s="144"/>
      <c r="AB2237"/>
      <c r="AC2237"/>
      <c r="AD2237"/>
      <c r="AE2237"/>
      <c r="AF2237" s="143"/>
      <c r="AG2237"/>
      <c r="AH2237"/>
    </row>
    <row r="2238" spans="1:34" s="28" customFormat="1" ht="15">
      <c r="A2238"/>
      <c r="B2238" s="140"/>
      <c r="C2238" s="139"/>
      <c r="D2238" s="139"/>
      <c r="E2238"/>
      <c r="F2238"/>
      <c r="G2238"/>
      <c r="H2238"/>
      <c r="I2238"/>
      <c r="J2238"/>
      <c r="K2238"/>
      <c r="L2238"/>
      <c r="M2238"/>
      <c r="N2238"/>
      <c r="O2238"/>
      <c r="P2238"/>
      <c r="Q2238"/>
      <c r="R2238"/>
      <c r="S2238"/>
      <c r="T2238"/>
      <c r="U2238"/>
      <c r="V2238"/>
      <c r="W2238"/>
      <c r="X2238"/>
      <c r="Y2238"/>
      <c r="Z2238"/>
      <c r="AA2238" s="144"/>
      <c r="AB2238"/>
      <c r="AC2238"/>
      <c r="AD2238"/>
      <c r="AE2238"/>
      <c r="AF2238" s="143"/>
      <c r="AG2238"/>
      <c r="AH2238"/>
    </row>
    <row r="2239" spans="1:34" s="28" customFormat="1" ht="15">
      <c r="A2239"/>
      <c r="B2239" s="140"/>
      <c r="C2239" s="139"/>
      <c r="D2239" s="139"/>
      <c r="E2239"/>
      <c r="F2239"/>
      <c r="G2239"/>
      <c r="H2239"/>
      <c r="I2239"/>
      <c r="J2239"/>
      <c r="K2239"/>
      <c r="L2239"/>
      <c r="M2239"/>
      <c r="N2239"/>
      <c r="O2239"/>
      <c r="P2239"/>
      <c r="Q2239"/>
      <c r="R2239"/>
      <c r="S2239"/>
      <c r="T2239"/>
      <c r="U2239"/>
      <c r="V2239"/>
      <c r="W2239"/>
      <c r="X2239"/>
      <c r="Y2239"/>
      <c r="Z2239"/>
      <c r="AA2239" s="144"/>
      <c r="AB2239"/>
      <c r="AC2239"/>
      <c r="AD2239"/>
      <c r="AE2239"/>
      <c r="AF2239" s="143"/>
      <c r="AG2239"/>
      <c r="AH2239"/>
    </row>
    <row r="2240" spans="1:34" s="28" customFormat="1" ht="15">
      <c r="A2240"/>
      <c r="B2240" s="140"/>
      <c r="C2240" s="139"/>
      <c r="D2240" s="139"/>
      <c r="E2240"/>
      <c r="F2240"/>
      <c r="G2240"/>
      <c r="H2240"/>
      <c r="I2240"/>
      <c r="J2240"/>
      <c r="K2240"/>
      <c r="L2240"/>
      <c r="M2240"/>
      <c r="N2240"/>
      <c r="O2240"/>
      <c r="P2240"/>
      <c r="Q2240"/>
      <c r="R2240"/>
      <c r="S2240"/>
      <c r="T2240"/>
      <c r="U2240"/>
      <c r="V2240"/>
      <c r="W2240"/>
      <c r="X2240"/>
      <c r="Y2240"/>
      <c r="Z2240"/>
      <c r="AA2240" s="144"/>
      <c r="AB2240"/>
      <c r="AC2240"/>
      <c r="AD2240"/>
      <c r="AE2240"/>
      <c r="AF2240" s="143"/>
      <c r="AG2240"/>
      <c r="AH2240"/>
    </row>
    <row r="2241" spans="1:34" s="28" customFormat="1" ht="15">
      <c r="A2241"/>
      <c r="B2241" s="140"/>
      <c r="C2241" s="139"/>
      <c r="D2241" s="139"/>
      <c r="E2241"/>
      <c r="F2241"/>
      <c r="G2241"/>
      <c r="H2241"/>
      <c r="I2241"/>
      <c r="J2241"/>
      <c r="K2241"/>
      <c r="L2241"/>
      <c r="M2241"/>
      <c r="N2241"/>
      <c r="O2241"/>
      <c r="P2241"/>
      <c r="Q2241"/>
      <c r="R2241"/>
      <c r="S2241"/>
      <c r="T2241"/>
      <c r="U2241"/>
      <c r="V2241"/>
      <c r="W2241"/>
      <c r="X2241"/>
      <c r="Y2241"/>
      <c r="Z2241"/>
      <c r="AA2241" s="144"/>
      <c r="AB2241"/>
      <c r="AC2241"/>
      <c r="AD2241"/>
      <c r="AE2241"/>
      <c r="AF2241" s="143"/>
      <c r="AG2241"/>
      <c r="AH2241"/>
    </row>
    <row r="2242" spans="1:34" s="28" customFormat="1" ht="15">
      <c r="A2242"/>
      <c r="B2242" s="140"/>
      <c r="C2242" s="139"/>
      <c r="D2242" s="139"/>
      <c r="E2242"/>
      <c r="F2242"/>
      <c r="G2242"/>
      <c r="H2242"/>
      <c r="I2242"/>
      <c r="J2242"/>
      <c r="K2242"/>
      <c r="L2242"/>
      <c r="M2242"/>
      <c r="N2242"/>
      <c r="O2242"/>
      <c r="P2242"/>
      <c r="Q2242"/>
      <c r="R2242"/>
      <c r="S2242"/>
      <c r="T2242"/>
      <c r="U2242"/>
      <c r="V2242"/>
      <c r="W2242"/>
      <c r="X2242"/>
      <c r="Y2242"/>
      <c r="Z2242"/>
      <c r="AA2242" s="144"/>
      <c r="AB2242"/>
      <c r="AC2242"/>
      <c r="AD2242"/>
      <c r="AE2242"/>
      <c r="AF2242" s="143"/>
      <c r="AG2242"/>
      <c r="AH2242"/>
    </row>
    <row r="2243" spans="1:34" s="28" customFormat="1" ht="15">
      <c r="A2243"/>
      <c r="B2243" s="140"/>
      <c r="C2243" s="139"/>
      <c r="D2243" s="139"/>
      <c r="E2243"/>
      <c r="F2243"/>
      <c r="G2243"/>
      <c r="H2243"/>
      <c r="I2243"/>
      <c r="J2243"/>
      <c r="K2243"/>
      <c r="L2243"/>
      <c r="M2243"/>
      <c r="N2243"/>
      <c r="O2243"/>
      <c r="P2243"/>
      <c r="Q2243"/>
      <c r="R2243"/>
      <c r="S2243"/>
      <c r="T2243"/>
      <c r="U2243"/>
      <c r="V2243"/>
      <c r="W2243"/>
      <c r="X2243"/>
      <c r="Y2243"/>
      <c r="Z2243"/>
      <c r="AA2243" s="144"/>
      <c r="AB2243"/>
      <c r="AC2243"/>
      <c r="AD2243"/>
      <c r="AE2243"/>
      <c r="AF2243" s="143"/>
      <c r="AG2243"/>
      <c r="AH2243"/>
    </row>
    <row r="2244" spans="1:34" s="28" customFormat="1" ht="15">
      <c r="A2244"/>
      <c r="B2244" s="140"/>
      <c r="C2244" s="139"/>
      <c r="D2244" s="139"/>
      <c r="E2244"/>
      <c r="F2244"/>
      <c r="G2244"/>
      <c r="H2244"/>
      <c r="I2244"/>
      <c r="J2244"/>
      <c r="K2244"/>
      <c r="L2244"/>
      <c r="M2244"/>
      <c r="N2244"/>
      <c r="O2244"/>
      <c r="P2244"/>
      <c r="Q2244"/>
      <c r="R2244"/>
      <c r="S2244"/>
      <c r="T2244"/>
      <c r="U2244"/>
      <c r="V2244"/>
      <c r="W2244"/>
      <c r="X2244"/>
      <c r="Y2244"/>
      <c r="Z2244"/>
      <c r="AA2244" s="144"/>
      <c r="AB2244"/>
      <c r="AC2244"/>
      <c r="AD2244"/>
      <c r="AE2244"/>
      <c r="AF2244" s="143"/>
      <c r="AG2244"/>
      <c r="AH2244"/>
    </row>
    <row r="2245" spans="1:34" s="28" customFormat="1" ht="15">
      <c r="A2245"/>
      <c r="B2245" s="140"/>
      <c r="C2245" s="139"/>
      <c r="D2245" s="139"/>
      <c r="E2245"/>
      <c r="F2245"/>
      <c r="G2245"/>
      <c r="H2245"/>
      <c r="I2245"/>
      <c r="J2245"/>
      <c r="K2245"/>
      <c r="L2245"/>
      <c r="M2245"/>
      <c r="N2245"/>
      <c r="O2245"/>
      <c r="P2245"/>
      <c r="Q2245"/>
      <c r="R2245"/>
      <c r="S2245"/>
      <c r="T2245"/>
      <c r="U2245"/>
      <c r="V2245"/>
      <c r="W2245"/>
      <c r="X2245"/>
      <c r="Y2245"/>
      <c r="Z2245"/>
      <c r="AA2245" s="144"/>
      <c r="AB2245"/>
      <c r="AC2245"/>
      <c r="AD2245"/>
      <c r="AE2245"/>
      <c r="AF2245" s="143"/>
      <c r="AG2245"/>
      <c r="AH2245"/>
    </row>
    <row r="2246" spans="1:34" s="28" customFormat="1" ht="15">
      <c r="A2246"/>
      <c r="B2246" s="140"/>
      <c r="C2246" s="139"/>
      <c r="D2246" s="139"/>
      <c r="E2246"/>
      <c r="F2246"/>
      <c r="G2246"/>
      <c r="H2246"/>
      <c r="I2246"/>
      <c r="J2246"/>
      <c r="K2246"/>
      <c r="L2246"/>
      <c r="M2246"/>
      <c r="N2246"/>
      <c r="O2246"/>
      <c r="P2246"/>
      <c r="Q2246"/>
      <c r="R2246"/>
      <c r="S2246"/>
      <c r="T2246"/>
      <c r="U2246"/>
      <c r="V2246"/>
      <c r="W2246"/>
      <c r="X2246"/>
      <c r="Y2246"/>
      <c r="Z2246"/>
      <c r="AA2246" s="144"/>
      <c r="AB2246"/>
      <c r="AC2246"/>
      <c r="AD2246"/>
      <c r="AE2246"/>
      <c r="AF2246" s="143"/>
      <c r="AG2246"/>
      <c r="AH2246"/>
    </row>
    <row r="2247" spans="1:34" s="28" customFormat="1" ht="15">
      <c r="A2247"/>
      <c r="B2247" s="140"/>
      <c r="C2247" s="139"/>
      <c r="D2247" s="139"/>
      <c r="E2247"/>
      <c r="F2247"/>
      <c r="G2247"/>
      <c r="H2247"/>
      <c r="I2247"/>
      <c r="J2247"/>
      <c r="K2247"/>
      <c r="L2247"/>
      <c r="M2247"/>
      <c r="N2247"/>
      <c r="O2247"/>
      <c r="P2247"/>
      <c r="Q2247"/>
      <c r="R2247"/>
      <c r="S2247"/>
      <c r="T2247"/>
      <c r="U2247"/>
      <c r="V2247"/>
      <c r="W2247"/>
      <c r="X2247"/>
      <c r="Y2247"/>
      <c r="Z2247"/>
      <c r="AA2247" s="144"/>
      <c r="AB2247"/>
      <c r="AC2247"/>
      <c r="AD2247"/>
      <c r="AE2247"/>
      <c r="AF2247" s="143"/>
      <c r="AG2247"/>
      <c r="AH2247"/>
    </row>
    <row r="2248" spans="1:34" s="28" customFormat="1" ht="15">
      <c r="A2248"/>
      <c r="B2248" s="140"/>
      <c r="C2248" s="139"/>
      <c r="D2248" s="139"/>
      <c r="E2248"/>
      <c r="F2248"/>
      <c r="G2248"/>
      <c r="H2248"/>
      <c r="I2248"/>
      <c r="J2248"/>
      <c r="K2248"/>
      <c r="L2248"/>
      <c r="M2248"/>
      <c r="N2248"/>
      <c r="O2248"/>
      <c r="P2248"/>
      <c r="Q2248"/>
      <c r="R2248"/>
      <c r="S2248"/>
      <c r="T2248"/>
      <c r="U2248"/>
      <c r="V2248"/>
      <c r="W2248"/>
      <c r="X2248"/>
      <c r="Y2248"/>
      <c r="Z2248"/>
      <c r="AA2248" s="144"/>
      <c r="AB2248"/>
      <c r="AC2248"/>
      <c r="AD2248"/>
      <c r="AE2248"/>
      <c r="AF2248" s="143"/>
      <c r="AG2248"/>
      <c r="AH2248"/>
    </row>
    <row r="2249" spans="1:34" s="28" customFormat="1" ht="15">
      <c r="A2249"/>
      <c r="B2249" s="140"/>
      <c r="C2249" s="139"/>
      <c r="D2249" s="139"/>
      <c r="E2249"/>
      <c r="F2249"/>
      <c r="G2249"/>
      <c r="H2249"/>
      <c r="I2249"/>
      <c r="J2249"/>
      <c r="K2249"/>
      <c r="L2249"/>
      <c r="M2249"/>
      <c r="N2249"/>
      <c r="O2249"/>
      <c r="P2249"/>
      <c r="Q2249"/>
      <c r="R2249"/>
      <c r="S2249"/>
      <c r="T2249"/>
      <c r="U2249"/>
      <c r="V2249"/>
      <c r="W2249"/>
      <c r="X2249"/>
      <c r="Y2249"/>
      <c r="Z2249"/>
      <c r="AA2249" s="144"/>
      <c r="AB2249"/>
      <c r="AC2249"/>
      <c r="AD2249"/>
      <c r="AE2249"/>
      <c r="AF2249" s="143"/>
      <c r="AG2249"/>
      <c r="AH2249"/>
    </row>
    <row r="2250" spans="1:34" s="28" customFormat="1" ht="15">
      <c r="A2250"/>
      <c r="B2250" s="140"/>
      <c r="C2250" s="139"/>
      <c r="D2250" s="139"/>
      <c r="E2250"/>
      <c r="F2250"/>
      <c r="G2250"/>
      <c r="H2250"/>
      <c r="I2250"/>
      <c r="J2250"/>
      <c r="K2250"/>
      <c r="L2250"/>
      <c r="M2250"/>
      <c r="N2250"/>
      <c r="O2250"/>
      <c r="P2250"/>
      <c r="Q2250"/>
      <c r="R2250"/>
      <c r="S2250"/>
      <c r="T2250"/>
      <c r="U2250"/>
      <c r="V2250"/>
      <c r="W2250"/>
      <c r="X2250"/>
      <c r="Y2250"/>
      <c r="Z2250"/>
      <c r="AA2250" s="144"/>
      <c r="AB2250"/>
      <c r="AC2250"/>
      <c r="AD2250"/>
      <c r="AE2250"/>
      <c r="AF2250" s="143"/>
      <c r="AG2250"/>
      <c r="AH2250"/>
    </row>
    <row r="2251" spans="1:34" s="28" customFormat="1" ht="15">
      <c r="A2251"/>
      <c r="B2251" s="140"/>
      <c r="C2251" s="139"/>
      <c r="D2251" s="139"/>
      <c r="E2251"/>
      <c r="F2251"/>
      <c r="G2251"/>
      <c r="H2251"/>
      <c r="I2251"/>
      <c r="J2251"/>
      <c r="K2251"/>
      <c r="L2251"/>
      <c r="M2251"/>
      <c r="N2251"/>
      <c r="O2251"/>
      <c r="P2251"/>
      <c r="Q2251"/>
      <c r="R2251"/>
      <c r="S2251"/>
      <c r="T2251"/>
      <c r="U2251"/>
      <c r="V2251"/>
      <c r="W2251"/>
      <c r="X2251"/>
      <c r="Y2251"/>
      <c r="Z2251"/>
      <c r="AA2251" s="144"/>
      <c r="AB2251"/>
      <c r="AC2251"/>
      <c r="AD2251"/>
      <c r="AE2251"/>
      <c r="AF2251" s="143"/>
      <c r="AG2251"/>
      <c r="AH2251"/>
    </row>
    <row r="2252" spans="1:34" s="28" customFormat="1" ht="15">
      <c r="A2252"/>
      <c r="B2252" s="140"/>
      <c r="C2252" s="139"/>
      <c r="D2252" s="139"/>
      <c r="E2252"/>
      <c r="F2252"/>
      <c r="G2252"/>
      <c r="H2252"/>
      <c r="I2252"/>
      <c r="J2252"/>
      <c r="K2252"/>
      <c r="L2252"/>
      <c r="M2252"/>
      <c r="N2252"/>
      <c r="O2252"/>
      <c r="P2252"/>
      <c r="Q2252"/>
      <c r="R2252"/>
      <c r="S2252"/>
      <c r="T2252"/>
      <c r="U2252"/>
      <c r="V2252"/>
      <c r="W2252"/>
      <c r="X2252"/>
      <c r="Y2252"/>
      <c r="Z2252"/>
      <c r="AA2252" s="144"/>
      <c r="AB2252"/>
      <c r="AC2252"/>
      <c r="AD2252"/>
      <c r="AE2252"/>
      <c r="AF2252" s="143"/>
      <c r="AG2252"/>
      <c r="AH2252"/>
    </row>
    <row r="2253" spans="1:34" s="28" customFormat="1" ht="15">
      <c r="A2253"/>
      <c r="B2253" s="140"/>
      <c r="C2253" s="139"/>
      <c r="D2253" s="139"/>
      <c r="E2253"/>
      <c r="F2253"/>
      <c r="G2253"/>
      <c r="H2253"/>
      <c r="I2253"/>
      <c r="J2253"/>
      <c r="K2253"/>
      <c r="L2253"/>
      <c r="M2253"/>
      <c r="N2253"/>
      <c r="O2253"/>
      <c r="P2253"/>
      <c r="Q2253"/>
      <c r="R2253"/>
      <c r="S2253"/>
      <c r="T2253"/>
      <c r="U2253"/>
      <c r="V2253"/>
      <c r="W2253"/>
      <c r="X2253"/>
      <c r="Y2253"/>
      <c r="Z2253"/>
      <c r="AA2253" s="144"/>
      <c r="AB2253"/>
      <c r="AC2253"/>
      <c r="AD2253"/>
      <c r="AE2253"/>
      <c r="AF2253" s="143"/>
      <c r="AG2253"/>
      <c r="AH2253"/>
    </row>
    <row r="2254" spans="1:34" s="28" customFormat="1" ht="15">
      <c r="A2254"/>
      <c r="B2254" s="140"/>
      <c r="C2254" s="139"/>
      <c r="D2254" s="139"/>
      <c r="E2254"/>
      <c r="F2254"/>
      <c r="G2254"/>
      <c r="H2254"/>
      <c r="I2254"/>
      <c r="J2254"/>
      <c r="K2254"/>
      <c r="L2254"/>
      <c r="M2254"/>
      <c r="N2254"/>
      <c r="O2254"/>
      <c r="P2254"/>
      <c r="Q2254"/>
      <c r="R2254"/>
      <c r="S2254"/>
      <c r="T2254"/>
      <c r="U2254"/>
      <c r="V2254"/>
      <c r="W2254"/>
      <c r="X2254"/>
      <c r="Y2254"/>
      <c r="Z2254"/>
      <c r="AA2254" s="144"/>
      <c r="AB2254"/>
      <c r="AC2254"/>
      <c r="AD2254"/>
      <c r="AE2254"/>
      <c r="AF2254" s="143"/>
      <c r="AG2254"/>
      <c r="AH2254"/>
    </row>
    <row r="2255" spans="1:34" s="28" customFormat="1" ht="15">
      <c r="A2255"/>
      <c r="B2255" s="140"/>
      <c r="C2255" s="139"/>
      <c r="D2255" s="139"/>
      <c r="E2255"/>
      <c r="F2255"/>
      <c r="G2255"/>
      <c r="H2255"/>
      <c r="I2255"/>
      <c r="J2255"/>
      <c r="K2255"/>
      <c r="L2255"/>
      <c r="M2255"/>
      <c r="N2255"/>
      <c r="O2255"/>
      <c r="P2255"/>
      <c r="Q2255"/>
      <c r="R2255"/>
      <c r="S2255"/>
      <c r="T2255"/>
      <c r="U2255"/>
      <c r="V2255"/>
      <c r="W2255"/>
      <c r="X2255"/>
      <c r="Y2255"/>
      <c r="Z2255"/>
      <c r="AA2255" s="144"/>
      <c r="AB2255"/>
      <c r="AC2255"/>
      <c r="AD2255"/>
      <c r="AE2255"/>
      <c r="AF2255" s="143"/>
      <c r="AG2255"/>
      <c r="AH2255"/>
    </row>
    <row r="2256" spans="1:34" s="28" customFormat="1" ht="15">
      <c r="A2256"/>
      <c r="B2256" s="140"/>
      <c r="C2256" s="139"/>
      <c r="D2256" s="139"/>
      <c r="E2256"/>
      <c r="F2256"/>
      <c r="G2256"/>
      <c r="H2256"/>
      <c r="I2256"/>
      <c r="J2256"/>
      <c r="K2256"/>
      <c r="L2256"/>
      <c r="M2256"/>
      <c r="N2256"/>
      <c r="O2256"/>
      <c r="P2256"/>
      <c r="Q2256"/>
      <c r="R2256"/>
      <c r="S2256"/>
      <c r="T2256"/>
      <c r="U2256"/>
      <c r="V2256"/>
      <c r="W2256"/>
      <c r="X2256"/>
      <c r="Y2256"/>
      <c r="Z2256"/>
      <c r="AA2256" s="144"/>
      <c r="AB2256"/>
      <c r="AC2256"/>
      <c r="AD2256"/>
      <c r="AE2256"/>
      <c r="AF2256" s="143"/>
      <c r="AG2256"/>
      <c r="AH2256"/>
    </row>
    <row r="2257" spans="1:34" s="28" customFormat="1" ht="15">
      <c r="A2257"/>
      <c r="B2257" s="140"/>
      <c r="C2257" s="139"/>
      <c r="D2257" s="139"/>
      <c r="E2257"/>
      <c r="F2257"/>
      <c r="G2257"/>
      <c r="H2257"/>
      <c r="I2257"/>
      <c r="J2257"/>
      <c r="K2257"/>
      <c r="L2257"/>
      <c r="M2257"/>
      <c r="N2257"/>
      <c r="O2257"/>
      <c r="P2257"/>
      <c r="Q2257"/>
      <c r="R2257"/>
      <c r="S2257"/>
      <c r="T2257"/>
      <c r="U2257"/>
      <c r="V2257"/>
      <c r="W2257"/>
      <c r="X2257"/>
      <c r="Y2257"/>
      <c r="Z2257"/>
      <c r="AA2257" s="144"/>
      <c r="AB2257"/>
      <c r="AC2257"/>
      <c r="AD2257"/>
      <c r="AE2257"/>
      <c r="AF2257" s="143"/>
      <c r="AG2257"/>
      <c r="AH2257"/>
    </row>
    <row r="2258" spans="1:34" s="28" customFormat="1" ht="15">
      <c r="A2258"/>
      <c r="B2258" s="140"/>
      <c r="C2258" s="139"/>
      <c r="D2258" s="139"/>
      <c r="E2258"/>
      <c r="F2258"/>
      <c r="G2258"/>
      <c r="H2258"/>
      <c r="I2258"/>
      <c r="J2258"/>
      <c r="K2258"/>
      <c r="L2258"/>
      <c r="M2258"/>
      <c r="N2258"/>
      <c r="O2258"/>
      <c r="P2258"/>
      <c r="Q2258"/>
      <c r="R2258"/>
      <c r="S2258"/>
      <c r="T2258"/>
      <c r="U2258"/>
      <c r="V2258"/>
      <c r="W2258"/>
      <c r="X2258"/>
      <c r="Y2258"/>
      <c r="Z2258"/>
      <c r="AA2258" s="144"/>
      <c r="AB2258"/>
      <c r="AC2258"/>
      <c r="AD2258"/>
      <c r="AE2258"/>
      <c r="AF2258" s="143"/>
      <c r="AG2258"/>
      <c r="AH2258"/>
    </row>
    <row r="2259" spans="1:34" s="28" customFormat="1" ht="15">
      <c r="A2259"/>
      <c r="B2259" s="140"/>
      <c r="C2259" s="139"/>
      <c r="D2259" s="139"/>
      <c r="E2259"/>
      <c r="F2259"/>
      <c r="G2259"/>
      <c r="H2259"/>
      <c r="I2259"/>
      <c r="J2259"/>
      <c r="K2259"/>
      <c r="L2259"/>
      <c r="M2259"/>
      <c r="N2259"/>
      <c r="O2259"/>
      <c r="P2259"/>
      <c r="Q2259"/>
      <c r="R2259"/>
      <c r="S2259"/>
      <c r="T2259"/>
      <c r="U2259"/>
      <c r="V2259"/>
      <c r="W2259"/>
      <c r="X2259"/>
      <c r="Y2259"/>
      <c r="Z2259"/>
      <c r="AA2259" s="144"/>
      <c r="AB2259"/>
      <c r="AC2259"/>
      <c r="AD2259"/>
      <c r="AE2259"/>
      <c r="AF2259" s="143"/>
      <c r="AG2259"/>
      <c r="AH2259"/>
    </row>
    <row r="2260" spans="1:34" s="28" customFormat="1" ht="15">
      <c r="A2260"/>
      <c r="B2260" s="140"/>
      <c r="C2260" s="139"/>
      <c r="D2260" s="139"/>
      <c r="E2260"/>
      <c r="F2260"/>
      <c r="G2260"/>
      <c r="H2260"/>
      <c r="I2260"/>
      <c r="J2260"/>
      <c r="K2260"/>
      <c r="L2260"/>
      <c r="M2260"/>
      <c r="N2260"/>
      <c r="O2260"/>
      <c r="P2260"/>
      <c r="Q2260"/>
      <c r="R2260"/>
      <c r="S2260"/>
      <c r="T2260"/>
      <c r="U2260"/>
      <c r="V2260"/>
      <c r="W2260"/>
      <c r="X2260"/>
      <c r="Y2260"/>
      <c r="Z2260"/>
      <c r="AA2260" s="144"/>
      <c r="AB2260"/>
      <c r="AC2260"/>
      <c r="AD2260"/>
      <c r="AE2260"/>
      <c r="AF2260" s="143"/>
      <c r="AG2260"/>
      <c r="AH2260"/>
    </row>
    <row r="2261" spans="1:34" s="28" customFormat="1" ht="15">
      <c r="A2261"/>
      <c r="B2261" s="140"/>
      <c r="C2261" s="139"/>
      <c r="D2261" s="139"/>
      <c r="E2261"/>
      <c r="F2261"/>
      <c r="G2261"/>
      <c r="H2261"/>
      <c r="I2261"/>
      <c r="J2261"/>
      <c r="K2261"/>
      <c r="L2261"/>
      <c r="M2261"/>
      <c r="N2261"/>
      <c r="O2261"/>
      <c r="P2261"/>
      <c r="Q2261"/>
      <c r="R2261"/>
      <c r="S2261"/>
      <c r="T2261"/>
      <c r="U2261"/>
      <c r="V2261"/>
      <c r="W2261"/>
      <c r="X2261"/>
      <c r="Y2261"/>
      <c r="Z2261"/>
      <c r="AA2261" s="144"/>
      <c r="AB2261"/>
      <c r="AC2261"/>
      <c r="AD2261"/>
      <c r="AE2261"/>
      <c r="AF2261" s="143"/>
      <c r="AG2261"/>
      <c r="AH2261"/>
    </row>
    <row r="2262" spans="1:34" s="28" customFormat="1" ht="15">
      <c r="A2262"/>
      <c r="B2262" s="140"/>
      <c r="C2262" s="139"/>
      <c r="D2262" s="139"/>
      <c r="E2262"/>
      <c r="F2262"/>
      <c r="G2262"/>
      <c r="H2262"/>
      <c r="I2262"/>
      <c r="J2262"/>
      <c r="K2262"/>
      <c r="L2262"/>
      <c r="M2262"/>
      <c r="N2262"/>
      <c r="O2262"/>
      <c r="P2262"/>
      <c r="Q2262"/>
      <c r="R2262"/>
      <c r="S2262"/>
      <c r="T2262"/>
      <c r="U2262"/>
      <c r="V2262"/>
      <c r="W2262"/>
      <c r="X2262"/>
      <c r="Y2262"/>
      <c r="Z2262"/>
      <c r="AA2262" s="144"/>
      <c r="AB2262"/>
      <c r="AC2262"/>
      <c r="AD2262"/>
      <c r="AE2262"/>
      <c r="AF2262" s="143"/>
      <c r="AG2262"/>
      <c r="AH2262"/>
    </row>
    <row r="2263" spans="1:34" s="28" customFormat="1" ht="15">
      <c r="A2263"/>
      <c r="B2263" s="140"/>
      <c r="C2263" s="139"/>
      <c r="D2263" s="139"/>
      <c r="E2263"/>
      <c r="F2263"/>
      <c r="G2263"/>
      <c r="H2263"/>
      <c r="I2263"/>
      <c r="J2263"/>
      <c r="K2263"/>
      <c r="L2263"/>
      <c r="M2263"/>
      <c r="N2263"/>
      <c r="O2263"/>
      <c r="P2263"/>
      <c r="Q2263"/>
      <c r="R2263"/>
      <c r="S2263"/>
      <c r="T2263"/>
      <c r="U2263"/>
      <c r="V2263"/>
      <c r="W2263"/>
      <c r="X2263"/>
      <c r="Y2263"/>
      <c r="Z2263"/>
      <c r="AA2263" s="144"/>
      <c r="AB2263"/>
      <c r="AC2263"/>
      <c r="AD2263"/>
      <c r="AE2263"/>
      <c r="AF2263" s="143"/>
      <c r="AG2263"/>
      <c r="AH2263"/>
    </row>
    <row r="2264" spans="1:34" s="28" customFormat="1" ht="15">
      <c r="A2264"/>
      <c r="B2264" s="140"/>
      <c r="C2264" s="139"/>
      <c r="D2264" s="139"/>
      <c r="E2264"/>
      <c r="F2264"/>
      <c r="G2264"/>
      <c r="H2264"/>
      <c r="I2264"/>
      <c r="J2264"/>
      <c r="K2264"/>
      <c r="L2264"/>
      <c r="M2264"/>
      <c r="N2264"/>
      <c r="O2264"/>
      <c r="P2264"/>
      <c r="Q2264"/>
      <c r="R2264"/>
      <c r="S2264"/>
      <c r="T2264"/>
      <c r="U2264"/>
      <c r="V2264"/>
      <c r="W2264"/>
      <c r="X2264"/>
      <c r="Y2264"/>
      <c r="Z2264"/>
      <c r="AA2264" s="144"/>
      <c r="AB2264"/>
      <c r="AC2264"/>
      <c r="AD2264"/>
      <c r="AE2264"/>
      <c r="AF2264" s="143"/>
      <c r="AG2264"/>
      <c r="AH2264"/>
    </row>
    <row r="2265" spans="1:34" s="28" customFormat="1" ht="15">
      <c r="A2265"/>
      <c r="B2265" s="140"/>
      <c r="C2265" s="139"/>
      <c r="D2265" s="139"/>
      <c r="E2265"/>
      <c r="F2265"/>
      <c r="G2265"/>
      <c r="H2265"/>
      <c r="I2265"/>
      <c r="J2265"/>
      <c r="K2265"/>
      <c r="L2265"/>
      <c r="M2265"/>
      <c r="N2265"/>
      <c r="O2265"/>
      <c r="P2265"/>
      <c r="Q2265"/>
      <c r="R2265"/>
      <c r="S2265"/>
      <c r="T2265"/>
      <c r="U2265"/>
      <c r="V2265"/>
      <c r="W2265"/>
      <c r="X2265"/>
      <c r="Y2265"/>
      <c r="Z2265"/>
      <c r="AA2265" s="144"/>
      <c r="AB2265"/>
      <c r="AC2265"/>
      <c r="AD2265"/>
      <c r="AE2265"/>
      <c r="AF2265" s="143"/>
      <c r="AG2265"/>
      <c r="AH2265"/>
    </row>
    <row r="2266" spans="1:34" s="28" customFormat="1" ht="15">
      <c r="A2266"/>
      <c r="B2266" s="140"/>
      <c r="C2266" s="139"/>
      <c r="D2266" s="139"/>
      <c r="E2266"/>
      <c r="F2266"/>
      <c r="G2266"/>
      <c r="H2266"/>
      <c r="I2266"/>
      <c r="J2266"/>
      <c r="K2266"/>
      <c r="L2266"/>
      <c r="M2266"/>
      <c r="N2266"/>
      <c r="O2266"/>
      <c r="P2266"/>
      <c r="Q2266"/>
      <c r="R2266"/>
      <c r="S2266"/>
      <c r="T2266"/>
      <c r="U2266"/>
      <c r="V2266"/>
      <c r="W2266"/>
      <c r="X2266"/>
      <c r="Y2266"/>
      <c r="Z2266"/>
      <c r="AA2266" s="144"/>
      <c r="AB2266"/>
      <c r="AC2266"/>
      <c r="AD2266"/>
      <c r="AE2266"/>
      <c r="AF2266" s="143"/>
      <c r="AG2266"/>
      <c r="AH2266"/>
    </row>
    <row r="2267" spans="1:34" s="28" customFormat="1" ht="15">
      <c r="A2267"/>
      <c r="B2267" s="140"/>
      <c r="C2267" s="139"/>
      <c r="D2267" s="139"/>
      <c r="E2267"/>
      <c r="F2267"/>
      <c r="G2267"/>
      <c r="H2267"/>
      <c r="I2267"/>
      <c r="J2267"/>
      <c r="K2267"/>
      <c r="L2267"/>
      <c r="M2267"/>
      <c r="N2267"/>
      <c r="O2267"/>
      <c r="P2267"/>
      <c r="Q2267"/>
      <c r="R2267"/>
      <c r="S2267"/>
      <c r="T2267"/>
      <c r="U2267"/>
      <c r="V2267"/>
      <c r="W2267"/>
      <c r="X2267"/>
      <c r="Y2267"/>
      <c r="Z2267"/>
      <c r="AA2267" s="144"/>
      <c r="AB2267"/>
      <c r="AC2267"/>
      <c r="AD2267"/>
      <c r="AE2267"/>
      <c r="AF2267" s="143"/>
      <c r="AG2267"/>
      <c r="AH2267"/>
    </row>
    <row r="2268" spans="1:34" s="28" customFormat="1" ht="15">
      <c r="A2268"/>
      <c r="B2268" s="140"/>
      <c r="C2268" s="139"/>
      <c r="D2268" s="139"/>
      <c r="E2268"/>
      <c r="F2268"/>
      <c r="G2268"/>
      <c r="H2268"/>
      <c r="I2268"/>
      <c r="J2268"/>
      <c r="K2268"/>
      <c r="L2268"/>
      <c r="M2268"/>
      <c r="N2268"/>
      <c r="O2268"/>
      <c r="P2268"/>
      <c r="Q2268"/>
      <c r="R2268"/>
      <c r="S2268"/>
      <c r="T2268"/>
      <c r="U2268"/>
      <c r="V2268"/>
      <c r="W2268"/>
      <c r="X2268"/>
      <c r="Y2268"/>
      <c r="Z2268"/>
      <c r="AA2268" s="144"/>
      <c r="AB2268"/>
      <c r="AC2268"/>
      <c r="AD2268"/>
      <c r="AE2268"/>
      <c r="AF2268" s="143"/>
      <c r="AG2268"/>
      <c r="AH2268"/>
    </row>
    <row r="2269" spans="1:34" s="28" customFormat="1" ht="15">
      <c r="A2269"/>
      <c r="B2269" s="140"/>
      <c r="C2269" s="139"/>
      <c r="D2269" s="139"/>
      <c r="E2269"/>
      <c r="F2269"/>
      <c r="G2269"/>
      <c r="H2269"/>
      <c r="I2269"/>
      <c r="J2269"/>
      <c r="K2269"/>
      <c r="L2269"/>
      <c r="M2269"/>
      <c r="N2269"/>
      <c r="O2269"/>
      <c r="P2269"/>
      <c r="Q2269"/>
      <c r="R2269"/>
      <c r="S2269"/>
      <c r="T2269"/>
      <c r="U2269"/>
      <c r="V2269"/>
      <c r="W2269"/>
      <c r="X2269"/>
      <c r="Y2269"/>
      <c r="Z2269"/>
      <c r="AA2269" s="144"/>
      <c r="AB2269"/>
      <c r="AC2269"/>
      <c r="AD2269"/>
      <c r="AE2269"/>
      <c r="AF2269" s="143"/>
      <c r="AG2269"/>
      <c r="AH2269"/>
    </row>
    <row r="2270" spans="1:34" s="28" customFormat="1" ht="15">
      <c r="A2270"/>
      <c r="B2270" s="140"/>
      <c r="C2270" s="139"/>
      <c r="D2270" s="139"/>
      <c r="E2270"/>
      <c r="F2270"/>
      <c r="G2270"/>
      <c r="H2270"/>
      <c r="I2270"/>
      <c r="J2270"/>
      <c r="K2270"/>
      <c r="L2270"/>
      <c r="M2270"/>
      <c r="N2270"/>
      <c r="O2270"/>
      <c r="P2270"/>
      <c r="Q2270"/>
      <c r="R2270"/>
      <c r="S2270"/>
      <c r="T2270"/>
      <c r="U2270"/>
      <c r="V2270"/>
      <c r="W2270"/>
      <c r="X2270"/>
      <c r="Y2270"/>
      <c r="Z2270"/>
      <c r="AA2270" s="144"/>
      <c r="AB2270"/>
      <c r="AC2270"/>
      <c r="AD2270"/>
      <c r="AE2270"/>
      <c r="AF2270" s="143"/>
      <c r="AG2270"/>
      <c r="AH2270"/>
    </row>
    <row r="2271" spans="1:34" s="28" customFormat="1" ht="15">
      <c r="A2271"/>
      <c r="B2271" s="140"/>
      <c r="C2271" s="139"/>
      <c r="D2271" s="139"/>
      <c r="E2271"/>
      <c r="F2271"/>
      <c r="G2271"/>
      <c r="H2271"/>
      <c r="I2271"/>
      <c r="J2271"/>
      <c r="K2271"/>
      <c r="L2271"/>
      <c r="M2271"/>
      <c r="N2271"/>
      <c r="O2271"/>
      <c r="P2271"/>
      <c r="Q2271"/>
      <c r="R2271"/>
      <c r="S2271"/>
      <c r="T2271"/>
      <c r="U2271"/>
      <c r="V2271"/>
      <c r="W2271"/>
      <c r="X2271"/>
      <c r="Y2271"/>
      <c r="Z2271"/>
      <c r="AA2271" s="144"/>
      <c r="AB2271"/>
      <c r="AC2271"/>
      <c r="AD2271"/>
      <c r="AE2271"/>
      <c r="AF2271" s="143"/>
      <c r="AG2271"/>
      <c r="AH2271"/>
    </row>
    <row r="2272" spans="1:34" s="28" customFormat="1" ht="15">
      <c r="A2272"/>
      <c r="B2272" s="140"/>
      <c r="C2272" s="139"/>
      <c r="D2272" s="139"/>
      <c r="E2272"/>
      <c r="F2272"/>
      <c r="G2272"/>
      <c r="H2272"/>
      <c r="I2272"/>
      <c r="J2272"/>
      <c r="K2272"/>
      <c r="L2272"/>
      <c r="M2272"/>
      <c r="N2272"/>
      <c r="O2272"/>
      <c r="P2272"/>
      <c r="Q2272"/>
      <c r="R2272"/>
      <c r="S2272"/>
      <c r="T2272"/>
      <c r="U2272"/>
      <c r="V2272"/>
      <c r="W2272"/>
      <c r="X2272"/>
      <c r="Y2272"/>
      <c r="Z2272"/>
      <c r="AA2272" s="144"/>
      <c r="AB2272"/>
      <c r="AC2272"/>
      <c r="AD2272"/>
      <c r="AE2272"/>
      <c r="AF2272" s="143"/>
      <c r="AG2272"/>
      <c r="AH2272"/>
    </row>
    <row r="2273" spans="1:34" s="28" customFormat="1" ht="15">
      <c r="A2273"/>
      <c r="B2273" s="140"/>
      <c r="C2273" s="139"/>
      <c r="D2273" s="139"/>
      <c r="E2273"/>
      <c r="F2273"/>
      <c r="G2273"/>
      <c r="H2273"/>
      <c r="I2273"/>
      <c r="J2273"/>
      <c r="K2273"/>
      <c r="L2273"/>
      <c r="M2273"/>
      <c r="N2273"/>
      <c r="O2273"/>
      <c r="P2273"/>
      <c r="Q2273"/>
      <c r="R2273"/>
      <c r="S2273"/>
      <c r="T2273"/>
      <c r="U2273"/>
      <c r="V2273"/>
      <c r="W2273"/>
      <c r="X2273"/>
      <c r="Y2273"/>
      <c r="Z2273"/>
      <c r="AA2273" s="144"/>
      <c r="AB2273"/>
      <c r="AC2273"/>
      <c r="AD2273"/>
      <c r="AE2273"/>
      <c r="AF2273" s="143"/>
      <c r="AG2273"/>
      <c r="AH2273"/>
    </row>
    <row r="2274" spans="1:34" s="28" customFormat="1" ht="15">
      <c r="A2274"/>
      <c r="B2274" s="140"/>
      <c r="C2274" s="139"/>
      <c r="D2274" s="139"/>
      <c r="E2274"/>
      <c r="F2274"/>
      <c r="G2274"/>
      <c r="H2274"/>
      <c r="I2274"/>
      <c r="J2274"/>
      <c r="K2274"/>
      <c r="L2274"/>
      <c r="M2274"/>
      <c r="N2274"/>
      <c r="O2274"/>
      <c r="P2274"/>
      <c r="Q2274"/>
      <c r="R2274"/>
      <c r="S2274"/>
      <c r="T2274"/>
      <c r="U2274"/>
      <c r="V2274"/>
      <c r="W2274"/>
      <c r="X2274"/>
      <c r="Y2274"/>
      <c r="Z2274"/>
      <c r="AA2274" s="144"/>
      <c r="AB2274"/>
      <c r="AC2274"/>
      <c r="AD2274"/>
      <c r="AE2274"/>
      <c r="AF2274" s="143"/>
      <c r="AG2274"/>
      <c r="AH2274"/>
    </row>
    <row r="2275" spans="1:34" s="28" customFormat="1" ht="15">
      <c r="A2275"/>
      <c r="B2275" s="140"/>
      <c r="C2275" s="139"/>
      <c r="D2275" s="139"/>
      <c r="E2275"/>
      <c r="F2275"/>
      <c r="G2275"/>
      <c r="H2275"/>
      <c r="I2275"/>
      <c r="J2275"/>
      <c r="K2275"/>
      <c r="L2275"/>
      <c r="M2275"/>
      <c r="N2275"/>
      <c r="O2275"/>
      <c r="P2275"/>
      <c r="Q2275"/>
      <c r="R2275"/>
      <c r="S2275"/>
      <c r="T2275"/>
      <c r="U2275"/>
      <c r="V2275"/>
      <c r="W2275"/>
      <c r="X2275"/>
      <c r="Y2275"/>
      <c r="Z2275"/>
      <c r="AA2275" s="144"/>
      <c r="AB2275"/>
      <c r="AC2275"/>
      <c r="AD2275"/>
      <c r="AE2275"/>
      <c r="AF2275" s="143"/>
      <c r="AG2275"/>
      <c r="AH2275"/>
    </row>
    <row r="2276" spans="1:34" s="28" customFormat="1" ht="15">
      <c r="A2276"/>
      <c r="B2276" s="140"/>
      <c r="C2276" s="139"/>
      <c r="D2276" s="139"/>
      <c r="E2276"/>
      <c r="F2276"/>
      <c r="G2276"/>
      <c r="H2276"/>
      <c r="I2276"/>
      <c r="J2276"/>
      <c r="K2276"/>
      <c r="L2276"/>
      <c r="M2276"/>
      <c r="N2276"/>
      <c r="O2276"/>
      <c r="P2276"/>
      <c r="Q2276"/>
      <c r="R2276"/>
      <c r="S2276"/>
      <c r="T2276"/>
      <c r="U2276"/>
      <c r="V2276"/>
      <c r="W2276"/>
      <c r="X2276"/>
      <c r="Y2276"/>
      <c r="Z2276"/>
      <c r="AA2276" s="144"/>
      <c r="AB2276"/>
      <c r="AC2276"/>
      <c r="AD2276"/>
      <c r="AE2276"/>
      <c r="AF2276" s="143"/>
      <c r="AG2276"/>
      <c r="AH2276"/>
    </row>
    <row r="2277" spans="1:34" s="28" customFormat="1" ht="15">
      <c r="A2277"/>
      <c r="B2277" s="140"/>
      <c r="C2277" s="139"/>
      <c r="D2277" s="139"/>
      <c r="E2277"/>
      <c r="F2277"/>
      <c r="G2277"/>
      <c r="H2277"/>
      <c r="I2277"/>
      <c r="J2277"/>
      <c r="K2277"/>
      <c r="L2277"/>
      <c r="M2277"/>
      <c r="N2277"/>
      <c r="O2277"/>
      <c r="P2277"/>
      <c r="Q2277"/>
      <c r="R2277"/>
      <c r="S2277"/>
      <c r="T2277"/>
      <c r="U2277"/>
      <c r="V2277"/>
      <c r="W2277"/>
      <c r="X2277"/>
      <c r="Y2277"/>
      <c r="Z2277"/>
      <c r="AA2277" s="144"/>
      <c r="AB2277"/>
      <c r="AC2277"/>
      <c r="AD2277"/>
      <c r="AE2277"/>
      <c r="AF2277" s="143"/>
      <c r="AG2277"/>
      <c r="AH2277"/>
    </row>
    <row r="2278" spans="1:34" s="28" customFormat="1" ht="15">
      <c r="A2278"/>
      <c r="B2278" s="140"/>
      <c r="C2278" s="139"/>
      <c r="D2278" s="139"/>
      <c r="E2278"/>
      <c r="F2278"/>
      <c r="G2278"/>
      <c r="H2278"/>
      <c r="I2278"/>
      <c r="J2278"/>
      <c r="K2278"/>
      <c r="L2278"/>
      <c r="M2278"/>
      <c r="N2278"/>
      <c r="O2278"/>
      <c r="P2278"/>
      <c r="Q2278"/>
      <c r="R2278"/>
      <c r="S2278"/>
      <c r="T2278"/>
      <c r="U2278"/>
      <c r="V2278"/>
      <c r="W2278"/>
      <c r="X2278"/>
      <c r="Y2278"/>
      <c r="Z2278"/>
      <c r="AA2278" s="144"/>
      <c r="AB2278"/>
      <c r="AC2278"/>
      <c r="AD2278"/>
      <c r="AE2278"/>
      <c r="AF2278" s="143"/>
      <c r="AG2278"/>
      <c r="AH2278"/>
    </row>
    <row r="2279" spans="1:34" s="28" customFormat="1" ht="15">
      <c r="A2279"/>
      <c r="B2279" s="140"/>
      <c r="C2279" s="139"/>
      <c r="D2279" s="139"/>
      <c r="E2279"/>
      <c r="F2279"/>
      <c r="G2279"/>
      <c r="H2279"/>
      <c r="I2279"/>
      <c r="J2279"/>
      <c r="K2279"/>
      <c r="L2279"/>
      <c r="M2279"/>
      <c r="N2279"/>
      <c r="O2279"/>
      <c r="P2279"/>
      <c r="Q2279"/>
      <c r="R2279"/>
      <c r="S2279"/>
      <c r="T2279"/>
      <c r="U2279"/>
      <c r="V2279"/>
      <c r="W2279"/>
      <c r="X2279"/>
      <c r="Y2279"/>
      <c r="Z2279"/>
      <c r="AA2279" s="144"/>
      <c r="AB2279"/>
      <c r="AC2279"/>
      <c r="AD2279"/>
      <c r="AE2279"/>
      <c r="AF2279" s="143"/>
      <c r="AG2279"/>
      <c r="AH2279"/>
    </row>
    <row r="2280" spans="1:34" s="28" customFormat="1" ht="15">
      <c r="A2280"/>
      <c r="B2280" s="140"/>
      <c r="C2280" s="139"/>
      <c r="D2280" s="139"/>
      <c r="E2280"/>
      <c r="F2280"/>
      <c r="G2280"/>
      <c r="H2280"/>
      <c r="I2280"/>
      <c r="J2280"/>
      <c r="K2280"/>
      <c r="L2280"/>
      <c r="M2280"/>
      <c r="N2280"/>
      <c r="O2280"/>
      <c r="P2280"/>
      <c r="Q2280"/>
      <c r="R2280"/>
      <c r="S2280"/>
      <c r="T2280"/>
      <c r="U2280"/>
      <c r="V2280"/>
      <c r="W2280"/>
      <c r="X2280"/>
      <c r="Y2280"/>
      <c r="Z2280"/>
      <c r="AA2280" s="144"/>
      <c r="AB2280"/>
      <c r="AC2280"/>
      <c r="AD2280"/>
      <c r="AE2280"/>
      <c r="AF2280" s="143"/>
      <c r="AG2280"/>
      <c r="AH2280"/>
    </row>
    <row r="2281" spans="1:34" s="28" customFormat="1" ht="15">
      <c r="A2281"/>
      <c r="B2281" s="140"/>
      <c r="C2281" s="139"/>
      <c r="D2281" s="139"/>
      <c r="E2281"/>
      <c r="F2281"/>
      <c r="G2281"/>
      <c r="H2281"/>
      <c r="I2281"/>
      <c r="J2281"/>
      <c r="K2281"/>
      <c r="L2281"/>
      <c r="M2281"/>
      <c r="N2281"/>
      <c r="O2281"/>
      <c r="P2281"/>
      <c r="Q2281"/>
      <c r="R2281"/>
      <c r="S2281"/>
      <c r="T2281"/>
      <c r="U2281"/>
      <c r="V2281"/>
      <c r="W2281"/>
      <c r="X2281"/>
      <c r="Y2281"/>
      <c r="Z2281"/>
      <c r="AA2281" s="144"/>
      <c r="AB2281"/>
      <c r="AC2281"/>
      <c r="AD2281"/>
      <c r="AE2281"/>
      <c r="AF2281" s="143"/>
      <c r="AG2281"/>
      <c r="AH2281"/>
    </row>
    <row r="2282" spans="1:34" s="28" customFormat="1" ht="15">
      <c r="A2282"/>
      <c r="B2282" s="140"/>
      <c r="C2282" s="139"/>
      <c r="D2282" s="139"/>
      <c r="E2282"/>
      <c r="F2282"/>
      <c r="G2282"/>
      <c r="H2282"/>
      <c r="I2282"/>
      <c r="J2282"/>
      <c r="K2282"/>
      <c r="L2282"/>
      <c r="M2282"/>
      <c r="N2282"/>
      <c r="O2282"/>
      <c r="P2282"/>
      <c r="Q2282"/>
      <c r="R2282"/>
      <c r="S2282"/>
      <c r="T2282"/>
      <c r="U2282"/>
      <c r="V2282"/>
      <c r="W2282"/>
      <c r="X2282"/>
      <c r="Y2282"/>
      <c r="Z2282"/>
      <c r="AA2282" s="144"/>
      <c r="AB2282"/>
      <c r="AC2282"/>
      <c r="AD2282"/>
      <c r="AE2282"/>
      <c r="AF2282" s="143"/>
      <c r="AG2282"/>
      <c r="AH2282"/>
    </row>
    <row r="2283" spans="1:34" s="28" customFormat="1" ht="15">
      <c r="A2283"/>
      <c r="B2283" s="140"/>
      <c r="C2283" s="139"/>
      <c r="D2283" s="139"/>
      <c r="E2283"/>
      <c r="F2283"/>
      <c r="G2283"/>
      <c r="H2283"/>
      <c r="I2283"/>
      <c r="J2283"/>
      <c r="K2283"/>
      <c r="L2283"/>
      <c r="M2283"/>
      <c r="N2283"/>
      <c r="O2283"/>
      <c r="P2283"/>
      <c r="Q2283"/>
      <c r="R2283"/>
      <c r="S2283"/>
      <c r="T2283"/>
      <c r="U2283"/>
      <c r="V2283"/>
      <c r="W2283"/>
      <c r="X2283"/>
      <c r="Y2283"/>
      <c r="Z2283"/>
      <c r="AA2283" s="144"/>
      <c r="AB2283"/>
      <c r="AC2283"/>
      <c r="AD2283"/>
      <c r="AE2283"/>
      <c r="AF2283" s="143"/>
      <c r="AG2283"/>
      <c r="AH2283"/>
    </row>
    <row r="2284" spans="1:34" s="28" customFormat="1" ht="15">
      <c r="A2284"/>
      <c r="B2284" s="140"/>
      <c r="C2284" s="139"/>
      <c r="D2284" s="139"/>
      <c r="E2284"/>
      <c r="F2284"/>
      <c r="G2284"/>
      <c r="H2284"/>
      <c r="I2284"/>
      <c r="J2284"/>
      <c r="K2284"/>
      <c r="L2284"/>
      <c r="M2284"/>
      <c r="N2284"/>
      <c r="O2284"/>
      <c r="P2284"/>
      <c r="Q2284"/>
      <c r="R2284"/>
      <c r="S2284"/>
      <c r="T2284"/>
      <c r="U2284"/>
      <c r="V2284"/>
      <c r="W2284"/>
      <c r="X2284"/>
      <c r="Y2284"/>
      <c r="Z2284"/>
      <c r="AA2284" s="144"/>
      <c r="AB2284"/>
      <c r="AC2284"/>
      <c r="AD2284"/>
      <c r="AE2284"/>
      <c r="AF2284" s="143"/>
      <c r="AG2284"/>
      <c r="AH2284"/>
    </row>
    <row r="2285" spans="1:34" s="28" customFormat="1" ht="15">
      <c r="A2285"/>
      <c r="B2285" s="140"/>
      <c r="C2285" s="139"/>
      <c r="D2285" s="139"/>
      <c r="E2285"/>
      <c r="F2285"/>
      <c r="G2285"/>
      <c r="H2285"/>
      <c r="I2285"/>
      <c r="J2285"/>
      <c r="K2285"/>
      <c r="L2285"/>
      <c r="M2285"/>
      <c r="N2285"/>
      <c r="O2285"/>
      <c r="P2285"/>
      <c r="Q2285"/>
      <c r="R2285"/>
      <c r="S2285"/>
      <c r="T2285"/>
      <c r="U2285"/>
      <c r="V2285"/>
      <c r="W2285"/>
      <c r="X2285"/>
      <c r="Y2285"/>
      <c r="Z2285"/>
      <c r="AA2285" s="144"/>
      <c r="AB2285"/>
      <c r="AC2285"/>
      <c r="AD2285"/>
      <c r="AE2285"/>
      <c r="AF2285" s="143"/>
      <c r="AG2285"/>
      <c r="AH2285"/>
    </row>
    <row r="2286" spans="1:34" s="28" customFormat="1" ht="15">
      <c r="A2286"/>
      <c r="B2286" s="140"/>
      <c r="C2286" s="139"/>
      <c r="D2286" s="139"/>
      <c r="E2286"/>
      <c r="F2286"/>
      <c r="G2286"/>
      <c r="H2286"/>
      <c r="I2286"/>
      <c r="J2286"/>
      <c r="K2286"/>
      <c r="L2286"/>
      <c r="M2286"/>
      <c r="N2286"/>
      <c r="O2286"/>
      <c r="P2286"/>
      <c r="Q2286"/>
      <c r="R2286"/>
      <c r="S2286"/>
      <c r="T2286"/>
      <c r="U2286"/>
      <c r="V2286"/>
      <c r="W2286"/>
      <c r="X2286"/>
      <c r="Y2286"/>
      <c r="Z2286"/>
      <c r="AA2286" s="144"/>
      <c r="AB2286"/>
      <c r="AC2286"/>
      <c r="AD2286"/>
      <c r="AE2286"/>
      <c r="AF2286" s="143"/>
      <c r="AG2286"/>
      <c r="AH2286"/>
    </row>
    <row r="2287" spans="1:34" s="28" customFormat="1" ht="15">
      <c r="A2287"/>
      <c r="B2287" s="140"/>
      <c r="C2287" s="139"/>
      <c r="D2287" s="139"/>
      <c r="E2287"/>
      <c r="F2287"/>
      <c r="G2287"/>
      <c r="H2287"/>
      <c r="I2287"/>
      <c r="J2287"/>
      <c r="K2287"/>
      <c r="L2287"/>
      <c r="M2287"/>
      <c r="N2287"/>
      <c r="O2287"/>
      <c r="P2287"/>
      <c r="Q2287"/>
      <c r="R2287"/>
      <c r="S2287"/>
      <c r="T2287"/>
      <c r="U2287"/>
      <c r="V2287"/>
      <c r="W2287"/>
      <c r="X2287"/>
      <c r="Y2287"/>
      <c r="Z2287"/>
      <c r="AA2287" s="144"/>
      <c r="AB2287"/>
      <c r="AC2287"/>
      <c r="AD2287"/>
      <c r="AE2287"/>
      <c r="AF2287" s="143"/>
      <c r="AG2287"/>
      <c r="AH2287"/>
    </row>
    <row r="2288" spans="1:34" s="28" customFormat="1" ht="15">
      <c r="A2288"/>
      <c r="B2288" s="140"/>
      <c r="C2288" s="139"/>
      <c r="D2288" s="139"/>
      <c r="E2288"/>
      <c r="F2288"/>
      <c r="G2288"/>
      <c r="H2288"/>
      <c r="I2288"/>
      <c r="J2288"/>
      <c r="K2288"/>
      <c r="L2288"/>
      <c r="M2288"/>
      <c r="N2288"/>
      <c r="O2288"/>
      <c r="P2288"/>
      <c r="Q2288"/>
      <c r="R2288"/>
      <c r="S2288"/>
      <c r="T2288"/>
      <c r="U2288"/>
      <c r="V2288"/>
      <c r="W2288"/>
      <c r="X2288"/>
      <c r="Y2288"/>
      <c r="Z2288"/>
      <c r="AA2288" s="144"/>
      <c r="AB2288"/>
      <c r="AC2288"/>
      <c r="AD2288"/>
      <c r="AE2288"/>
      <c r="AF2288" s="143"/>
      <c r="AG2288"/>
      <c r="AH2288"/>
    </row>
    <row r="2289" spans="1:34" s="28" customFormat="1" ht="15">
      <c r="A2289"/>
      <c r="B2289" s="140"/>
      <c r="C2289" s="139"/>
      <c r="D2289" s="139"/>
      <c r="E2289"/>
      <c r="F2289"/>
      <c r="G2289"/>
      <c r="H2289"/>
      <c r="I2289"/>
      <c r="J2289"/>
      <c r="K2289"/>
      <c r="L2289"/>
      <c r="M2289"/>
      <c r="N2289"/>
      <c r="O2289"/>
      <c r="P2289"/>
      <c r="Q2289"/>
      <c r="R2289"/>
      <c r="S2289"/>
      <c r="T2289"/>
      <c r="U2289"/>
      <c r="V2289"/>
      <c r="W2289"/>
      <c r="X2289"/>
      <c r="Y2289"/>
      <c r="Z2289"/>
      <c r="AA2289" s="144"/>
      <c r="AB2289"/>
      <c r="AC2289"/>
      <c r="AD2289"/>
      <c r="AE2289"/>
      <c r="AF2289" s="143"/>
      <c r="AG2289"/>
      <c r="AH2289"/>
    </row>
    <row r="2290" spans="1:34" s="28" customFormat="1" ht="15">
      <c r="A2290"/>
      <c r="B2290" s="140"/>
      <c r="C2290" s="139"/>
      <c r="D2290" s="139"/>
      <c r="E2290"/>
      <c r="F2290"/>
      <c r="G2290"/>
      <c r="H2290"/>
      <c r="I2290"/>
      <c r="J2290"/>
      <c r="K2290"/>
      <c r="L2290"/>
      <c r="M2290"/>
      <c r="N2290"/>
      <c r="O2290"/>
      <c r="P2290"/>
      <c r="Q2290"/>
      <c r="R2290"/>
      <c r="S2290"/>
      <c r="T2290"/>
      <c r="U2290"/>
      <c r="V2290"/>
      <c r="W2290"/>
      <c r="X2290"/>
      <c r="Y2290"/>
      <c r="Z2290"/>
      <c r="AA2290" s="144"/>
      <c r="AB2290"/>
      <c r="AC2290"/>
      <c r="AD2290"/>
      <c r="AE2290"/>
      <c r="AF2290" s="143"/>
      <c r="AG2290"/>
      <c r="AH2290"/>
    </row>
    <row r="2291" spans="1:34" s="28" customFormat="1" ht="15">
      <c r="A2291"/>
      <c r="B2291" s="140"/>
      <c r="C2291" s="139"/>
      <c r="D2291" s="139"/>
      <c r="E2291"/>
      <c r="F2291"/>
      <c r="G2291"/>
      <c r="H2291"/>
      <c r="I2291"/>
      <c r="J2291"/>
      <c r="K2291"/>
      <c r="L2291"/>
      <c r="M2291"/>
      <c r="N2291"/>
      <c r="O2291"/>
      <c r="P2291"/>
      <c r="Q2291"/>
      <c r="R2291"/>
      <c r="S2291"/>
      <c r="T2291"/>
      <c r="U2291"/>
      <c r="V2291"/>
      <c r="W2291"/>
      <c r="X2291"/>
      <c r="Y2291"/>
      <c r="Z2291"/>
      <c r="AA2291" s="144"/>
      <c r="AB2291"/>
      <c r="AC2291"/>
      <c r="AD2291"/>
      <c r="AE2291"/>
      <c r="AF2291" s="143"/>
      <c r="AG2291"/>
      <c r="AH2291"/>
    </row>
    <row r="2292" spans="1:34" s="28" customFormat="1" ht="15">
      <c r="A2292"/>
      <c r="B2292" s="140"/>
      <c r="C2292" s="139"/>
      <c r="D2292" s="139"/>
      <c r="E2292"/>
      <c r="F2292"/>
      <c r="G2292"/>
      <c r="H2292"/>
      <c r="I2292"/>
      <c r="J2292"/>
      <c r="K2292"/>
      <c r="L2292"/>
      <c r="M2292"/>
      <c r="N2292"/>
      <c r="O2292"/>
      <c r="P2292"/>
      <c r="Q2292"/>
      <c r="R2292"/>
      <c r="S2292"/>
      <c r="T2292"/>
      <c r="U2292"/>
      <c r="V2292"/>
      <c r="W2292"/>
      <c r="X2292"/>
      <c r="Y2292"/>
      <c r="Z2292"/>
      <c r="AA2292" s="144"/>
      <c r="AB2292"/>
      <c r="AC2292"/>
      <c r="AD2292"/>
      <c r="AE2292"/>
      <c r="AF2292" s="143"/>
      <c r="AG2292"/>
      <c r="AH2292"/>
    </row>
    <row r="2293" spans="1:34" s="28" customFormat="1" ht="15">
      <c r="A2293"/>
      <c r="B2293" s="140"/>
      <c r="C2293" s="139"/>
      <c r="D2293" s="139"/>
      <c r="E2293"/>
      <c r="F2293"/>
      <c r="G2293"/>
      <c r="H2293"/>
      <c r="I2293"/>
      <c r="J2293"/>
      <c r="K2293"/>
      <c r="L2293"/>
      <c r="M2293"/>
      <c r="N2293"/>
      <c r="O2293"/>
      <c r="P2293"/>
      <c r="Q2293"/>
      <c r="R2293"/>
      <c r="S2293"/>
      <c r="T2293"/>
      <c r="U2293"/>
      <c r="V2293"/>
      <c r="W2293"/>
      <c r="X2293"/>
      <c r="Y2293"/>
      <c r="Z2293"/>
      <c r="AA2293" s="144"/>
      <c r="AB2293"/>
      <c r="AC2293"/>
      <c r="AD2293"/>
      <c r="AE2293"/>
      <c r="AF2293" s="143"/>
      <c r="AG2293"/>
      <c r="AH2293"/>
    </row>
    <row r="2294" spans="1:34" s="28" customFormat="1" ht="15">
      <c r="A2294"/>
      <c r="B2294" s="140"/>
      <c r="C2294" s="139"/>
      <c r="D2294" s="139"/>
      <c r="E2294"/>
      <c r="F2294"/>
      <c r="G2294"/>
      <c r="H2294"/>
      <c r="I2294"/>
      <c r="J2294"/>
      <c r="K2294"/>
      <c r="L2294"/>
      <c r="M2294"/>
      <c r="N2294"/>
      <c r="O2294"/>
      <c r="P2294"/>
      <c r="Q2294"/>
      <c r="R2294"/>
      <c r="S2294"/>
      <c r="T2294"/>
      <c r="U2294"/>
      <c r="V2294"/>
      <c r="W2294"/>
      <c r="X2294"/>
      <c r="Y2294"/>
      <c r="Z2294"/>
      <c r="AA2294" s="144"/>
      <c r="AB2294"/>
      <c r="AC2294"/>
      <c r="AD2294"/>
      <c r="AE2294"/>
      <c r="AF2294" s="143"/>
      <c r="AG2294"/>
      <c r="AH2294"/>
    </row>
    <row r="2295" spans="1:34" s="28" customFormat="1" ht="15">
      <c r="A2295"/>
      <c r="B2295" s="140"/>
      <c r="C2295" s="139"/>
      <c r="D2295" s="139"/>
      <c r="E2295"/>
      <c r="F2295"/>
      <c r="G2295"/>
      <c r="H2295"/>
      <c r="I2295"/>
      <c r="J2295"/>
      <c r="K2295"/>
      <c r="L2295"/>
      <c r="M2295"/>
      <c r="N2295"/>
      <c r="O2295"/>
      <c r="P2295"/>
      <c r="Q2295"/>
      <c r="R2295"/>
      <c r="S2295"/>
      <c r="T2295"/>
      <c r="U2295"/>
      <c r="V2295"/>
      <c r="W2295"/>
      <c r="X2295"/>
      <c r="Y2295"/>
      <c r="Z2295"/>
      <c r="AA2295" s="144"/>
      <c r="AB2295"/>
      <c r="AC2295"/>
      <c r="AD2295"/>
      <c r="AE2295"/>
      <c r="AF2295" s="143"/>
      <c r="AG2295"/>
      <c r="AH2295"/>
    </row>
    <row r="2296" spans="1:34" s="28" customFormat="1" ht="15">
      <c r="A2296"/>
      <c r="B2296" s="140"/>
      <c r="C2296" s="139"/>
      <c r="D2296" s="139"/>
      <c r="E2296"/>
      <c r="F2296"/>
      <c r="G2296"/>
      <c r="H2296"/>
      <c r="I2296"/>
      <c r="J2296"/>
      <c r="K2296"/>
      <c r="L2296"/>
      <c r="M2296"/>
      <c r="N2296"/>
      <c r="O2296"/>
      <c r="P2296"/>
      <c r="Q2296"/>
      <c r="R2296"/>
      <c r="S2296"/>
      <c r="T2296"/>
      <c r="U2296"/>
      <c r="V2296"/>
      <c r="W2296"/>
      <c r="X2296"/>
      <c r="Y2296"/>
      <c r="Z2296"/>
      <c r="AA2296" s="144"/>
      <c r="AB2296"/>
      <c r="AC2296"/>
      <c r="AD2296"/>
      <c r="AE2296"/>
      <c r="AF2296" s="143"/>
      <c r="AG2296"/>
      <c r="AH2296"/>
    </row>
    <row r="2297" spans="1:34" s="28" customFormat="1" ht="15">
      <c r="A2297"/>
      <c r="B2297" s="140"/>
      <c r="C2297" s="139"/>
      <c r="D2297" s="139"/>
      <c r="E2297"/>
      <c r="F2297"/>
      <c r="G2297"/>
      <c r="H2297"/>
      <c r="I2297"/>
      <c r="J2297"/>
      <c r="K2297"/>
      <c r="L2297"/>
      <c r="M2297"/>
      <c r="N2297"/>
      <c r="O2297"/>
      <c r="P2297"/>
      <c r="Q2297"/>
      <c r="R2297"/>
      <c r="S2297"/>
      <c r="T2297"/>
      <c r="U2297"/>
      <c r="V2297"/>
      <c r="W2297"/>
      <c r="X2297"/>
      <c r="Y2297"/>
      <c r="Z2297"/>
      <c r="AA2297" s="144"/>
      <c r="AB2297"/>
      <c r="AC2297"/>
      <c r="AD2297"/>
      <c r="AE2297"/>
      <c r="AF2297" s="143"/>
      <c r="AG2297"/>
      <c r="AH2297"/>
    </row>
    <row r="2298" spans="1:34" s="28" customFormat="1" ht="15">
      <c r="A2298"/>
      <c r="B2298" s="140"/>
      <c r="C2298" s="139"/>
      <c r="D2298" s="139"/>
      <c r="E2298"/>
      <c r="F2298"/>
      <c r="G2298"/>
      <c r="H2298"/>
      <c r="I2298"/>
      <c r="J2298"/>
      <c r="K2298"/>
      <c r="L2298"/>
      <c r="M2298"/>
      <c r="N2298"/>
      <c r="O2298"/>
      <c r="P2298"/>
      <c r="Q2298"/>
      <c r="R2298"/>
      <c r="S2298"/>
      <c r="T2298"/>
      <c r="U2298"/>
      <c r="V2298"/>
      <c r="W2298"/>
      <c r="X2298"/>
      <c r="Y2298"/>
      <c r="Z2298"/>
      <c r="AA2298" s="144"/>
      <c r="AB2298"/>
      <c r="AC2298"/>
      <c r="AD2298"/>
      <c r="AE2298"/>
      <c r="AF2298" s="143"/>
      <c r="AG2298"/>
      <c r="AH2298"/>
    </row>
    <row r="2299" spans="1:34" s="28" customFormat="1" ht="15">
      <c r="A2299"/>
      <c r="B2299" s="140"/>
      <c r="C2299" s="139"/>
      <c r="D2299" s="139"/>
      <c r="E2299"/>
      <c r="F2299"/>
      <c r="G2299"/>
      <c r="H2299"/>
      <c r="I2299"/>
      <c r="J2299"/>
      <c r="K2299"/>
      <c r="L2299"/>
      <c r="M2299"/>
      <c r="N2299"/>
      <c r="O2299"/>
      <c r="P2299"/>
      <c r="Q2299"/>
      <c r="R2299"/>
      <c r="S2299"/>
      <c r="T2299"/>
      <c r="U2299"/>
      <c r="V2299"/>
      <c r="W2299"/>
      <c r="X2299"/>
      <c r="Y2299"/>
      <c r="Z2299"/>
      <c r="AA2299" s="144"/>
      <c r="AB2299"/>
      <c r="AC2299"/>
      <c r="AD2299"/>
      <c r="AE2299"/>
      <c r="AF2299" s="143"/>
      <c r="AG2299"/>
      <c r="AH2299"/>
    </row>
    <row r="2300" spans="1:34" s="28" customFormat="1" ht="15">
      <c r="A2300"/>
      <c r="B2300" s="140"/>
      <c r="C2300" s="139"/>
      <c r="D2300" s="139"/>
      <c r="E2300"/>
      <c r="F2300"/>
      <c r="G2300"/>
      <c r="H2300"/>
      <c r="I2300"/>
      <c r="J2300"/>
      <c r="K2300"/>
      <c r="L2300"/>
      <c r="M2300"/>
      <c r="N2300"/>
      <c r="O2300"/>
      <c r="P2300"/>
      <c r="Q2300"/>
      <c r="R2300"/>
      <c r="S2300"/>
      <c r="T2300"/>
      <c r="U2300"/>
      <c r="V2300"/>
      <c r="W2300"/>
      <c r="X2300"/>
      <c r="Y2300"/>
      <c r="Z2300"/>
      <c r="AA2300" s="144"/>
      <c r="AB2300"/>
      <c r="AC2300"/>
      <c r="AD2300"/>
      <c r="AE2300"/>
      <c r="AF2300" s="143"/>
      <c r="AG2300"/>
      <c r="AH2300"/>
    </row>
    <row r="2301" spans="1:34" s="28" customFormat="1" ht="15">
      <c r="A2301"/>
      <c r="B2301" s="140"/>
      <c r="C2301" s="139"/>
      <c r="D2301" s="139"/>
      <c r="E2301"/>
      <c r="F2301"/>
      <c r="G2301"/>
      <c r="H2301"/>
      <c r="I2301"/>
      <c r="J2301"/>
      <c r="K2301"/>
      <c r="L2301"/>
      <c r="M2301"/>
      <c r="N2301"/>
      <c r="O2301"/>
      <c r="P2301"/>
      <c r="Q2301"/>
      <c r="R2301"/>
      <c r="S2301"/>
      <c r="T2301"/>
      <c r="U2301"/>
      <c r="V2301"/>
      <c r="W2301"/>
      <c r="X2301"/>
      <c r="Y2301"/>
      <c r="Z2301"/>
      <c r="AA2301" s="144"/>
      <c r="AB2301"/>
      <c r="AC2301"/>
      <c r="AD2301"/>
      <c r="AE2301"/>
      <c r="AF2301" s="143"/>
      <c r="AG2301"/>
      <c r="AH2301"/>
    </row>
    <row r="2302" spans="1:34" s="28" customFormat="1" ht="15">
      <c r="A2302"/>
      <c r="B2302" s="140"/>
      <c r="C2302" s="139"/>
      <c r="D2302" s="139"/>
      <c r="E2302"/>
      <c r="F2302"/>
      <c r="G2302"/>
      <c r="H2302"/>
      <c r="I2302"/>
      <c r="J2302"/>
      <c r="K2302"/>
      <c r="L2302"/>
      <c r="M2302"/>
      <c r="N2302"/>
      <c r="O2302"/>
      <c r="P2302"/>
      <c r="Q2302"/>
      <c r="R2302"/>
      <c r="S2302"/>
      <c r="T2302"/>
      <c r="U2302"/>
      <c r="V2302"/>
      <c r="W2302"/>
      <c r="X2302"/>
      <c r="Y2302"/>
      <c r="Z2302"/>
      <c r="AA2302" s="144"/>
      <c r="AB2302"/>
      <c r="AC2302"/>
      <c r="AD2302"/>
      <c r="AE2302"/>
      <c r="AF2302" s="143"/>
      <c r="AG2302"/>
      <c r="AH2302"/>
    </row>
    <row r="2303" spans="1:34" s="28" customFormat="1" ht="15">
      <c r="A2303"/>
      <c r="B2303" s="140"/>
      <c r="C2303" s="139"/>
      <c r="D2303" s="139"/>
      <c r="E2303"/>
      <c r="F2303"/>
      <c r="G2303"/>
      <c r="H2303"/>
      <c r="I2303"/>
      <c r="J2303"/>
      <c r="K2303"/>
      <c r="L2303"/>
      <c r="M2303"/>
      <c r="N2303"/>
      <c r="O2303"/>
      <c r="P2303"/>
      <c r="Q2303"/>
      <c r="R2303"/>
      <c r="S2303"/>
      <c r="T2303"/>
      <c r="U2303"/>
      <c r="V2303"/>
      <c r="W2303"/>
      <c r="X2303"/>
      <c r="Y2303"/>
      <c r="Z2303"/>
      <c r="AA2303" s="144"/>
      <c r="AB2303"/>
      <c r="AC2303"/>
      <c r="AD2303"/>
      <c r="AE2303"/>
      <c r="AF2303" s="143"/>
      <c r="AG2303"/>
      <c r="AH2303"/>
    </row>
    <row r="2304" spans="1:34" s="28" customFormat="1" ht="15">
      <c r="A2304"/>
      <c r="B2304" s="140"/>
      <c r="C2304" s="139"/>
      <c r="D2304" s="139"/>
      <c r="E2304"/>
      <c r="F2304"/>
      <c r="G2304"/>
      <c r="H2304"/>
      <c r="I2304"/>
      <c r="J2304"/>
      <c r="K2304"/>
      <c r="L2304"/>
      <c r="M2304"/>
      <c r="N2304"/>
      <c r="O2304"/>
      <c r="P2304"/>
      <c r="Q2304"/>
      <c r="R2304"/>
      <c r="S2304"/>
      <c r="T2304"/>
      <c r="U2304"/>
      <c r="V2304"/>
      <c r="W2304"/>
      <c r="X2304"/>
      <c r="Y2304"/>
      <c r="Z2304"/>
      <c r="AA2304" s="144"/>
      <c r="AB2304"/>
      <c r="AC2304"/>
      <c r="AD2304"/>
      <c r="AE2304"/>
      <c r="AF2304" s="143"/>
      <c r="AG2304"/>
      <c r="AH2304"/>
    </row>
    <row r="2305" spans="1:34" s="28" customFormat="1" ht="15">
      <c r="A2305"/>
      <c r="B2305" s="140"/>
      <c r="C2305" s="139"/>
      <c r="D2305" s="139"/>
      <c r="E2305"/>
      <c r="F2305"/>
      <c r="G2305"/>
      <c r="H2305"/>
      <c r="I2305"/>
      <c r="J2305"/>
      <c r="K2305"/>
      <c r="L2305"/>
      <c r="M2305"/>
      <c r="N2305"/>
      <c r="O2305"/>
      <c r="P2305"/>
      <c r="Q2305"/>
      <c r="R2305"/>
      <c r="S2305"/>
      <c r="T2305"/>
      <c r="U2305"/>
      <c r="V2305"/>
      <c r="W2305"/>
      <c r="X2305"/>
      <c r="Y2305"/>
      <c r="Z2305"/>
      <c r="AA2305" s="144"/>
      <c r="AB2305"/>
      <c r="AC2305"/>
      <c r="AD2305"/>
      <c r="AE2305"/>
      <c r="AF2305" s="143"/>
      <c r="AG2305"/>
      <c r="AH2305"/>
    </row>
    <row r="2306" spans="1:34" s="28" customFormat="1" ht="15">
      <c r="A2306"/>
      <c r="B2306" s="140"/>
      <c r="C2306" s="139"/>
      <c r="D2306" s="139"/>
      <c r="E2306"/>
      <c r="F2306"/>
      <c r="G2306"/>
      <c r="H2306"/>
      <c r="I2306"/>
      <c r="J2306"/>
      <c r="K2306"/>
      <c r="L2306"/>
      <c r="M2306"/>
      <c r="N2306"/>
      <c r="O2306"/>
      <c r="P2306"/>
      <c r="Q2306"/>
      <c r="R2306"/>
      <c r="S2306"/>
      <c r="T2306"/>
      <c r="U2306"/>
      <c r="V2306"/>
      <c r="W2306"/>
      <c r="X2306"/>
      <c r="Y2306"/>
      <c r="Z2306"/>
      <c r="AA2306" s="144"/>
      <c r="AB2306"/>
      <c r="AC2306"/>
      <c r="AD2306"/>
      <c r="AE2306"/>
      <c r="AF2306" s="143"/>
      <c r="AG2306"/>
      <c r="AH2306"/>
    </row>
    <row r="2307" spans="1:34" s="28" customFormat="1" ht="15">
      <c r="A2307"/>
      <c r="B2307" s="140"/>
      <c r="C2307" s="139"/>
      <c r="D2307" s="139"/>
      <c r="E2307"/>
      <c r="F2307"/>
      <c r="G2307"/>
      <c r="H2307"/>
      <c r="I2307"/>
      <c r="J2307"/>
      <c r="K2307"/>
      <c r="L2307"/>
      <c r="M2307"/>
      <c r="N2307"/>
      <c r="O2307"/>
      <c r="P2307"/>
      <c r="Q2307"/>
      <c r="R2307"/>
      <c r="S2307"/>
      <c r="T2307"/>
      <c r="U2307"/>
      <c r="V2307"/>
      <c r="W2307"/>
      <c r="X2307"/>
      <c r="Y2307"/>
      <c r="Z2307"/>
      <c r="AA2307" s="144"/>
      <c r="AB2307"/>
      <c r="AC2307"/>
      <c r="AD2307"/>
      <c r="AE2307"/>
      <c r="AF2307" s="143"/>
      <c r="AG2307"/>
      <c r="AH2307"/>
    </row>
    <row r="2308" spans="1:34" s="28" customFormat="1" ht="15">
      <c r="A2308"/>
      <c r="B2308" s="140"/>
      <c r="C2308" s="139"/>
      <c r="D2308" s="139"/>
      <c r="E2308"/>
      <c r="F2308"/>
      <c r="G2308"/>
      <c r="H2308"/>
      <c r="I2308"/>
      <c r="J2308"/>
      <c r="K2308"/>
      <c r="L2308"/>
      <c r="M2308"/>
      <c r="N2308"/>
      <c r="O2308"/>
      <c r="P2308"/>
      <c r="Q2308"/>
      <c r="R2308"/>
      <c r="S2308"/>
      <c r="T2308"/>
      <c r="U2308"/>
      <c r="V2308"/>
      <c r="W2308"/>
      <c r="X2308"/>
      <c r="Y2308"/>
      <c r="Z2308"/>
      <c r="AA2308" s="144"/>
      <c r="AB2308"/>
      <c r="AC2308"/>
      <c r="AD2308"/>
      <c r="AE2308"/>
      <c r="AF2308" s="143"/>
      <c r="AG2308"/>
      <c r="AH2308"/>
    </row>
    <row r="2309" spans="1:34" s="28" customFormat="1" ht="15">
      <c r="A2309"/>
      <c r="B2309" s="140"/>
      <c r="C2309" s="139"/>
      <c r="D2309" s="139"/>
      <c r="E2309"/>
      <c r="F2309"/>
      <c r="G2309"/>
      <c r="H2309"/>
      <c r="I2309"/>
      <c r="J2309"/>
      <c r="K2309"/>
      <c r="L2309"/>
      <c r="M2309"/>
      <c r="N2309"/>
      <c r="O2309"/>
      <c r="P2309"/>
      <c r="Q2309"/>
      <c r="R2309"/>
      <c r="S2309"/>
      <c r="T2309"/>
      <c r="U2309"/>
      <c r="V2309"/>
      <c r="W2309"/>
      <c r="X2309"/>
      <c r="Y2309"/>
      <c r="Z2309"/>
      <c r="AA2309" s="144"/>
      <c r="AB2309"/>
      <c r="AC2309"/>
      <c r="AD2309"/>
      <c r="AE2309"/>
      <c r="AF2309" s="143"/>
      <c r="AG2309"/>
      <c r="AH2309"/>
    </row>
    <row r="2310" spans="1:34" s="28" customFormat="1" ht="15">
      <c r="A2310"/>
      <c r="B2310" s="140"/>
      <c r="C2310" s="139"/>
      <c r="D2310" s="139"/>
      <c r="E2310"/>
      <c r="F2310"/>
      <c r="G2310"/>
      <c r="H2310"/>
      <c r="I2310"/>
      <c r="J2310"/>
      <c r="K2310"/>
      <c r="L2310"/>
      <c r="M2310"/>
      <c r="N2310"/>
      <c r="O2310"/>
      <c r="P2310"/>
      <c r="Q2310"/>
      <c r="R2310"/>
      <c r="S2310"/>
      <c r="T2310"/>
      <c r="U2310"/>
      <c r="V2310"/>
      <c r="W2310"/>
      <c r="X2310"/>
      <c r="Y2310"/>
      <c r="Z2310"/>
      <c r="AA2310" s="144"/>
      <c r="AB2310"/>
      <c r="AC2310"/>
      <c r="AD2310"/>
      <c r="AE2310"/>
      <c r="AF2310" s="143"/>
      <c r="AG2310"/>
      <c r="AH2310"/>
    </row>
    <row r="2311" spans="1:34" s="28" customFormat="1" ht="15">
      <c r="A2311"/>
      <c r="B2311" s="140"/>
      <c r="C2311" s="139"/>
      <c r="D2311" s="139"/>
      <c r="E2311"/>
      <c r="F2311"/>
      <c r="G2311"/>
      <c r="H2311"/>
      <c r="I2311"/>
      <c r="J2311"/>
      <c r="K2311"/>
      <c r="L2311"/>
      <c r="M2311"/>
      <c r="N2311"/>
      <c r="O2311"/>
      <c r="P2311"/>
      <c r="Q2311"/>
      <c r="R2311"/>
      <c r="S2311"/>
      <c r="T2311"/>
      <c r="U2311"/>
      <c r="V2311"/>
      <c r="W2311"/>
      <c r="X2311"/>
      <c r="Y2311"/>
      <c r="Z2311"/>
      <c r="AA2311" s="144"/>
      <c r="AB2311"/>
      <c r="AC2311"/>
      <c r="AD2311"/>
      <c r="AE2311"/>
      <c r="AF2311" s="143"/>
      <c r="AG2311"/>
      <c r="AH2311"/>
    </row>
    <row r="2312" spans="1:34" s="28" customFormat="1" ht="15">
      <c r="A2312"/>
      <c r="B2312" s="140"/>
      <c r="C2312" s="139"/>
      <c r="D2312" s="139"/>
      <c r="E2312"/>
      <c r="F2312"/>
      <c r="G2312"/>
      <c r="H2312"/>
      <c r="I2312"/>
      <c r="J2312"/>
      <c r="K2312"/>
      <c r="L2312"/>
      <c r="M2312"/>
      <c r="N2312"/>
      <c r="O2312"/>
      <c r="P2312"/>
      <c r="Q2312"/>
      <c r="R2312"/>
      <c r="S2312"/>
      <c r="T2312"/>
      <c r="U2312"/>
      <c r="V2312"/>
      <c r="W2312"/>
      <c r="X2312"/>
      <c r="Y2312"/>
      <c r="Z2312"/>
      <c r="AA2312" s="144"/>
      <c r="AB2312"/>
      <c r="AC2312"/>
      <c r="AD2312"/>
      <c r="AE2312"/>
      <c r="AF2312" s="143"/>
      <c r="AG2312"/>
      <c r="AH2312"/>
    </row>
    <row r="2313" spans="1:34" s="28" customFormat="1" ht="15">
      <c r="A2313"/>
      <c r="B2313" s="140"/>
      <c r="C2313" s="139"/>
      <c r="D2313" s="139"/>
      <c r="E2313"/>
      <c r="F2313"/>
      <c r="G2313"/>
      <c r="H2313"/>
      <c r="I2313"/>
      <c r="J2313"/>
      <c r="K2313"/>
      <c r="L2313"/>
      <c r="M2313"/>
      <c r="N2313"/>
      <c r="O2313"/>
      <c r="P2313"/>
      <c r="Q2313"/>
      <c r="R2313"/>
      <c r="S2313"/>
      <c r="T2313"/>
      <c r="U2313"/>
      <c r="V2313"/>
      <c r="W2313"/>
      <c r="X2313"/>
      <c r="Y2313"/>
      <c r="Z2313"/>
      <c r="AA2313" s="144"/>
      <c r="AB2313"/>
      <c r="AC2313"/>
      <c r="AD2313"/>
      <c r="AE2313"/>
      <c r="AF2313" s="143"/>
      <c r="AG2313"/>
      <c r="AH2313"/>
    </row>
    <row r="2314" spans="1:34" s="28" customFormat="1" ht="15">
      <c r="A2314"/>
      <c r="B2314" s="140"/>
      <c r="C2314" s="139"/>
      <c r="D2314" s="139"/>
      <c r="E2314"/>
      <c r="F2314"/>
      <c r="G2314"/>
      <c r="H2314"/>
      <c r="I2314"/>
      <c r="J2314"/>
      <c r="K2314"/>
      <c r="L2314"/>
      <c r="M2314"/>
      <c r="N2314"/>
      <c r="O2314"/>
      <c r="P2314"/>
      <c r="Q2314"/>
      <c r="R2314"/>
      <c r="S2314"/>
      <c r="T2314"/>
      <c r="U2314"/>
      <c r="V2314"/>
      <c r="W2314"/>
      <c r="X2314"/>
      <c r="Y2314"/>
      <c r="Z2314"/>
      <c r="AA2314" s="144"/>
      <c r="AB2314"/>
      <c r="AC2314"/>
      <c r="AD2314"/>
      <c r="AE2314"/>
      <c r="AF2314" s="143"/>
      <c r="AG2314"/>
      <c r="AH2314"/>
    </row>
    <row r="2315" spans="1:34" s="28" customFormat="1" ht="15">
      <c r="A2315"/>
      <c r="B2315" s="140"/>
      <c r="C2315" s="139"/>
      <c r="D2315" s="139"/>
      <c r="E2315"/>
      <c r="F2315"/>
      <c r="G2315"/>
      <c r="H2315"/>
      <c r="I2315"/>
      <c r="J2315"/>
      <c r="K2315"/>
      <c r="L2315"/>
      <c r="M2315"/>
      <c r="N2315"/>
      <c r="O2315"/>
      <c r="P2315"/>
      <c r="Q2315"/>
      <c r="R2315"/>
      <c r="S2315"/>
      <c r="T2315"/>
      <c r="U2315"/>
      <c r="V2315"/>
      <c r="W2315"/>
      <c r="X2315"/>
      <c r="Y2315"/>
      <c r="Z2315"/>
      <c r="AA2315" s="144"/>
      <c r="AB2315"/>
      <c r="AC2315"/>
      <c r="AD2315"/>
      <c r="AE2315"/>
      <c r="AF2315" s="143"/>
      <c r="AG2315"/>
      <c r="AH2315"/>
    </row>
    <row r="2316" spans="1:34" s="28" customFormat="1" ht="15">
      <c r="A2316"/>
      <c r="B2316" s="140"/>
      <c r="C2316" s="139"/>
      <c r="D2316" s="139"/>
      <c r="E2316"/>
      <c r="F2316"/>
      <c r="G2316"/>
      <c r="H2316"/>
      <c r="I2316"/>
      <c r="J2316"/>
      <c r="K2316"/>
      <c r="L2316"/>
      <c r="M2316"/>
      <c r="N2316"/>
      <c r="O2316"/>
      <c r="P2316"/>
      <c r="Q2316"/>
      <c r="R2316"/>
      <c r="S2316"/>
      <c r="T2316"/>
      <c r="U2316"/>
      <c r="V2316"/>
      <c r="W2316"/>
      <c r="X2316"/>
      <c r="Y2316"/>
      <c r="Z2316"/>
      <c r="AA2316" s="144"/>
      <c r="AB2316"/>
      <c r="AC2316"/>
      <c r="AD2316"/>
      <c r="AE2316"/>
      <c r="AF2316" s="143"/>
      <c r="AG2316"/>
      <c r="AH2316"/>
    </row>
    <row r="2317" spans="1:34" s="28" customFormat="1" ht="15">
      <c r="A2317"/>
      <c r="B2317" s="140"/>
      <c r="C2317" s="139"/>
      <c r="D2317" s="139"/>
      <c r="E2317"/>
      <c r="F2317"/>
      <c r="G2317"/>
      <c r="H2317"/>
      <c r="I2317"/>
      <c r="J2317"/>
      <c r="K2317"/>
      <c r="L2317"/>
      <c r="M2317"/>
      <c r="N2317"/>
      <c r="O2317"/>
      <c r="P2317"/>
      <c r="Q2317"/>
      <c r="R2317"/>
      <c r="S2317"/>
      <c r="T2317"/>
      <c r="U2317"/>
      <c r="V2317"/>
      <c r="W2317"/>
      <c r="X2317"/>
      <c r="Y2317"/>
      <c r="Z2317"/>
      <c r="AA2317" s="144"/>
      <c r="AB2317"/>
      <c r="AC2317"/>
      <c r="AD2317"/>
      <c r="AE2317"/>
      <c r="AF2317" s="143"/>
      <c r="AG2317"/>
      <c r="AH2317"/>
    </row>
    <row r="2318" spans="1:34" s="28" customFormat="1" ht="15">
      <c r="A2318"/>
      <c r="B2318" s="140"/>
      <c r="C2318" s="139"/>
      <c r="D2318" s="139"/>
      <c r="E2318"/>
      <c r="F2318"/>
      <c r="G2318"/>
      <c r="H2318"/>
      <c r="I2318"/>
      <c r="J2318"/>
      <c r="K2318"/>
      <c r="L2318"/>
      <c r="M2318"/>
      <c r="N2318"/>
      <c r="O2318"/>
      <c r="P2318"/>
      <c r="Q2318"/>
      <c r="R2318"/>
      <c r="S2318"/>
      <c r="T2318"/>
      <c r="U2318"/>
      <c r="V2318"/>
      <c r="W2318"/>
      <c r="X2318"/>
      <c r="Y2318"/>
      <c r="Z2318"/>
      <c r="AA2318" s="144"/>
      <c r="AB2318"/>
      <c r="AC2318"/>
      <c r="AD2318"/>
      <c r="AE2318"/>
      <c r="AF2318" s="143"/>
      <c r="AG2318"/>
      <c r="AH2318"/>
    </row>
    <row r="2319" spans="1:34" s="28" customFormat="1" ht="15">
      <c r="A2319"/>
      <c r="B2319" s="140"/>
      <c r="C2319" s="139"/>
      <c r="D2319" s="139"/>
      <c r="E2319"/>
      <c r="F2319"/>
      <c r="G2319"/>
      <c r="H2319"/>
      <c r="I2319"/>
      <c r="J2319"/>
      <c r="K2319"/>
      <c r="L2319"/>
      <c r="M2319"/>
      <c r="N2319"/>
      <c r="O2319"/>
      <c r="P2319"/>
      <c r="Q2319"/>
      <c r="R2319"/>
      <c r="S2319"/>
      <c r="T2319"/>
      <c r="U2319"/>
      <c r="V2319"/>
      <c r="W2319"/>
      <c r="X2319"/>
      <c r="Y2319"/>
      <c r="Z2319"/>
      <c r="AA2319" s="144"/>
      <c r="AB2319"/>
      <c r="AC2319"/>
      <c r="AD2319"/>
      <c r="AE2319"/>
      <c r="AF2319" s="143"/>
      <c r="AG2319"/>
      <c r="AH2319"/>
    </row>
    <row r="2320" spans="1:34" s="28" customFormat="1" ht="15">
      <c r="A2320"/>
      <c r="B2320" s="140"/>
      <c r="C2320" s="139"/>
      <c r="D2320" s="139"/>
      <c r="E2320"/>
      <c r="F2320"/>
      <c r="G2320"/>
      <c r="H2320"/>
      <c r="I2320"/>
      <c r="J2320"/>
      <c r="K2320"/>
      <c r="L2320"/>
      <c r="M2320"/>
      <c r="N2320"/>
      <c r="O2320"/>
      <c r="P2320"/>
      <c r="Q2320"/>
      <c r="R2320"/>
      <c r="S2320"/>
      <c r="T2320"/>
      <c r="U2320"/>
      <c r="V2320"/>
      <c r="W2320"/>
      <c r="X2320"/>
      <c r="Y2320"/>
      <c r="Z2320"/>
      <c r="AA2320" s="144"/>
      <c r="AB2320"/>
      <c r="AC2320"/>
      <c r="AD2320"/>
      <c r="AE2320"/>
      <c r="AF2320" s="143"/>
      <c r="AG2320"/>
      <c r="AH2320"/>
    </row>
    <row r="2321" spans="1:34" s="28" customFormat="1" ht="15">
      <c r="A2321"/>
      <c r="B2321" s="140"/>
      <c r="C2321" s="139"/>
      <c r="D2321" s="139"/>
      <c r="E2321"/>
      <c r="F2321"/>
      <c r="G2321"/>
      <c r="H2321"/>
      <c r="I2321"/>
      <c r="J2321"/>
      <c r="K2321"/>
      <c r="L2321"/>
      <c r="M2321"/>
      <c r="N2321"/>
      <c r="O2321"/>
      <c r="P2321"/>
      <c r="Q2321"/>
      <c r="R2321"/>
      <c r="S2321"/>
      <c r="T2321"/>
      <c r="U2321"/>
      <c r="V2321"/>
      <c r="W2321"/>
      <c r="X2321"/>
      <c r="Y2321"/>
      <c r="Z2321"/>
      <c r="AA2321" s="144"/>
      <c r="AB2321"/>
      <c r="AC2321"/>
      <c r="AD2321"/>
      <c r="AE2321"/>
      <c r="AF2321" s="143"/>
      <c r="AG2321"/>
      <c r="AH2321"/>
    </row>
    <row r="2322" spans="1:34" s="28" customFormat="1" ht="15">
      <c r="A2322"/>
      <c r="B2322" s="140"/>
      <c r="C2322" s="139"/>
      <c r="D2322" s="139"/>
      <c r="E2322"/>
      <c r="F2322"/>
      <c r="G2322"/>
      <c r="H2322"/>
      <c r="I2322"/>
      <c r="J2322"/>
      <c r="K2322"/>
      <c r="L2322"/>
      <c r="M2322"/>
      <c r="N2322"/>
      <c r="O2322"/>
      <c r="P2322"/>
      <c r="Q2322"/>
      <c r="R2322"/>
      <c r="S2322"/>
      <c r="T2322"/>
      <c r="U2322"/>
      <c r="V2322"/>
      <c r="W2322"/>
      <c r="X2322"/>
      <c r="Y2322"/>
      <c r="Z2322"/>
      <c r="AA2322" s="144"/>
      <c r="AB2322"/>
      <c r="AC2322"/>
      <c r="AD2322"/>
      <c r="AE2322"/>
      <c r="AF2322" s="143"/>
      <c r="AG2322"/>
      <c r="AH2322"/>
    </row>
    <row r="2323" spans="1:34" s="28" customFormat="1" ht="15">
      <c r="A2323"/>
      <c r="B2323" s="140"/>
      <c r="C2323" s="139"/>
      <c r="D2323" s="139"/>
      <c r="E2323"/>
      <c r="F2323"/>
      <c r="G2323"/>
      <c r="H2323"/>
      <c r="I2323"/>
      <c r="J2323"/>
      <c r="K2323"/>
      <c r="L2323"/>
      <c r="M2323"/>
      <c r="N2323"/>
      <c r="O2323"/>
      <c r="P2323"/>
      <c r="Q2323"/>
      <c r="R2323"/>
      <c r="S2323"/>
      <c r="T2323"/>
      <c r="U2323"/>
      <c r="V2323"/>
      <c r="W2323"/>
      <c r="X2323"/>
      <c r="Y2323"/>
      <c r="Z2323"/>
      <c r="AA2323" s="144"/>
      <c r="AB2323"/>
      <c r="AC2323"/>
      <c r="AD2323"/>
      <c r="AE2323"/>
      <c r="AF2323" s="143"/>
      <c r="AG2323"/>
      <c r="AH2323"/>
    </row>
    <row r="2324" spans="1:34" s="28" customFormat="1" ht="15">
      <c r="A2324"/>
      <c r="B2324" s="140"/>
      <c r="C2324" s="139"/>
      <c r="D2324" s="139"/>
      <c r="E2324"/>
      <c r="F2324"/>
      <c r="G2324"/>
      <c r="H2324"/>
      <c r="I2324"/>
      <c r="J2324"/>
      <c r="K2324"/>
      <c r="L2324"/>
      <c r="M2324"/>
      <c r="N2324"/>
      <c r="O2324"/>
      <c r="P2324"/>
      <c r="Q2324"/>
      <c r="R2324"/>
      <c r="S2324"/>
      <c r="T2324"/>
      <c r="U2324"/>
      <c r="V2324"/>
      <c r="W2324"/>
      <c r="X2324"/>
      <c r="Y2324"/>
      <c r="Z2324"/>
      <c r="AA2324" s="144"/>
      <c r="AB2324"/>
      <c r="AC2324"/>
      <c r="AD2324"/>
      <c r="AE2324"/>
      <c r="AF2324" s="143"/>
      <c r="AG2324"/>
      <c r="AH2324"/>
    </row>
    <row r="2325" spans="1:34" s="28" customFormat="1" ht="15">
      <c r="A2325"/>
      <c r="B2325" s="140"/>
      <c r="C2325" s="139"/>
      <c r="D2325" s="139"/>
      <c r="E2325"/>
      <c r="F2325"/>
      <c r="G2325"/>
      <c r="H2325"/>
      <c r="I2325"/>
      <c r="J2325"/>
      <c r="K2325"/>
      <c r="L2325"/>
      <c r="M2325"/>
      <c r="N2325"/>
      <c r="O2325"/>
      <c r="P2325"/>
      <c r="Q2325"/>
      <c r="R2325"/>
      <c r="S2325"/>
      <c r="T2325"/>
      <c r="U2325"/>
      <c r="V2325"/>
      <c r="W2325"/>
      <c r="X2325"/>
      <c r="Y2325"/>
      <c r="Z2325"/>
      <c r="AA2325" s="144"/>
      <c r="AB2325"/>
      <c r="AC2325"/>
      <c r="AD2325"/>
      <c r="AE2325"/>
      <c r="AF2325" s="143"/>
      <c r="AG2325"/>
      <c r="AH2325"/>
    </row>
    <row r="2326" spans="1:34" s="28" customFormat="1" ht="15">
      <c r="A2326"/>
      <c r="B2326" s="140"/>
      <c r="C2326" s="139"/>
      <c r="D2326" s="139"/>
      <c r="E2326"/>
      <c r="F2326"/>
      <c r="G2326"/>
      <c r="H2326"/>
      <c r="I2326"/>
      <c r="J2326"/>
      <c r="K2326"/>
      <c r="L2326"/>
      <c r="M2326"/>
      <c r="N2326"/>
      <c r="O2326"/>
      <c r="P2326"/>
      <c r="Q2326"/>
      <c r="R2326"/>
      <c r="S2326"/>
      <c r="T2326"/>
      <c r="U2326"/>
      <c r="V2326"/>
      <c r="W2326"/>
      <c r="X2326"/>
      <c r="Y2326"/>
      <c r="Z2326"/>
      <c r="AA2326" s="144"/>
      <c r="AB2326"/>
      <c r="AC2326"/>
      <c r="AD2326"/>
      <c r="AE2326"/>
      <c r="AF2326" s="143"/>
      <c r="AG2326"/>
      <c r="AH2326"/>
    </row>
    <row r="2327" spans="1:34" s="28" customFormat="1" ht="15">
      <c r="A2327"/>
      <c r="B2327" s="140"/>
      <c r="C2327" s="139"/>
      <c r="D2327" s="139"/>
      <c r="E2327"/>
      <c r="F2327"/>
      <c r="G2327"/>
      <c r="H2327"/>
      <c r="I2327"/>
      <c r="J2327"/>
      <c r="K2327"/>
      <c r="L2327"/>
      <c r="M2327"/>
      <c r="N2327"/>
      <c r="O2327"/>
      <c r="P2327"/>
      <c r="Q2327"/>
      <c r="R2327"/>
      <c r="S2327"/>
      <c r="T2327"/>
      <c r="U2327"/>
      <c r="V2327"/>
      <c r="W2327"/>
      <c r="X2327"/>
      <c r="Y2327"/>
      <c r="Z2327"/>
      <c r="AA2327" s="144"/>
      <c r="AB2327"/>
      <c r="AC2327"/>
      <c r="AD2327"/>
      <c r="AE2327"/>
      <c r="AF2327" s="143"/>
      <c r="AG2327"/>
      <c r="AH2327"/>
    </row>
    <row r="2328" spans="1:34" s="28" customFormat="1" ht="15">
      <c r="A2328"/>
      <c r="B2328" s="140"/>
      <c r="C2328" s="139"/>
      <c r="D2328" s="139"/>
      <c r="E2328"/>
      <c r="F2328"/>
      <c r="G2328"/>
      <c r="H2328"/>
      <c r="I2328"/>
      <c r="J2328"/>
      <c r="K2328"/>
      <c r="L2328"/>
      <c r="M2328"/>
      <c r="N2328"/>
      <c r="O2328"/>
      <c r="P2328"/>
      <c r="Q2328"/>
      <c r="R2328"/>
      <c r="S2328"/>
      <c r="T2328"/>
      <c r="U2328"/>
      <c r="V2328"/>
      <c r="W2328"/>
      <c r="X2328"/>
      <c r="Y2328"/>
      <c r="Z2328"/>
      <c r="AA2328" s="144"/>
      <c r="AB2328"/>
      <c r="AC2328"/>
      <c r="AD2328"/>
      <c r="AE2328"/>
      <c r="AF2328" s="143"/>
      <c r="AG2328"/>
      <c r="AH2328"/>
    </row>
    <row r="2329" spans="1:34" s="28" customFormat="1" ht="15">
      <c r="A2329"/>
      <c r="B2329" s="140"/>
      <c r="C2329" s="139"/>
      <c r="D2329" s="139"/>
      <c r="E2329"/>
      <c r="F2329"/>
      <c r="G2329"/>
      <c r="H2329"/>
      <c r="I2329"/>
      <c r="J2329"/>
      <c r="K2329"/>
      <c r="L2329"/>
      <c r="M2329"/>
      <c r="N2329"/>
      <c r="O2329"/>
      <c r="P2329"/>
      <c r="Q2329"/>
      <c r="R2329"/>
      <c r="S2329"/>
      <c r="T2329"/>
      <c r="U2329"/>
      <c r="V2329"/>
      <c r="W2329"/>
      <c r="X2329"/>
      <c r="Y2329"/>
      <c r="Z2329"/>
      <c r="AA2329" s="144"/>
      <c r="AB2329"/>
      <c r="AC2329"/>
      <c r="AD2329"/>
      <c r="AE2329"/>
      <c r="AF2329" s="143"/>
      <c r="AG2329"/>
      <c r="AH2329"/>
    </row>
    <row r="2330" spans="1:34" s="28" customFormat="1" ht="15">
      <c r="A2330"/>
      <c r="B2330" s="140"/>
      <c r="C2330" s="139"/>
      <c r="D2330" s="139"/>
      <c r="E2330"/>
      <c r="F2330"/>
      <c r="G2330"/>
      <c r="H2330"/>
      <c r="I2330"/>
      <c r="J2330"/>
      <c r="K2330"/>
      <c r="L2330"/>
      <c r="M2330"/>
      <c r="N2330"/>
      <c r="O2330"/>
      <c r="P2330"/>
      <c r="Q2330"/>
      <c r="R2330"/>
      <c r="S2330"/>
      <c r="T2330"/>
      <c r="U2330"/>
      <c r="V2330"/>
      <c r="W2330"/>
      <c r="X2330"/>
      <c r="Y2330"/>
      <c r="Z2330"/>
      <c r="AA2330" s="144"/>
      <c r="AB2330"/>
      <c r="AC2330"/>
      <c r="AD2330"/>
      <c r="AE2330"/>
      <c r="AF2330" s="143"/>
      <c r="AG2330"/>
      <c r="AH2330"/>
    </row>
    <row r="2331" spans="1:34" s="28" customFormat="1" ht="15">
      <c r="A2331"/>
      <c r="B2331" s="140"/>
      <c r="C2331" s="139"/>
      <c r="D2331" s="139"/>
      <c r="E2331"/>
      <c r="F2331"/>
      <c r="G2331"/>
      <c r="H2331"/>
      <c r="I2331"/>
      <c r="J2331"/>
      <c r="K2331"/>
      <c r="L2331"/>
      <c r="M2331"/>
      <c r="N2331"/>
      <c r="O2331"/>
      <c r="P2331"/>
      <c r="Q2331"/>
      <c r="R2331"/>
      <c r="S2331"/>
      <c r="T2331"/>
      <c r="U2331"/>
      <c r="V2331"/>
      <c r="W2331"/>
      <c r="X2331"/>
      <c r="Y2331"/>
      <c r="Z2331"/>
      <c r="AA2331" s="144"/>
      <c r="AB2331"/>
      <c r="AC2331"/>
      <c r="AD2331"/>
      <c r="AE2331"/>
      <c r="AF2331" s="143"/>
      <c r="AG2331"/>
      <c r="AH2331"/>
    </row>
    <row r="2332" spans="1:34" s="28" customFormat="1" ht="15">
      <c r="A2332"/>
      <c r="B2332" s="140"/>
      <c r="C2332" s="139"/>
      <c r="D2332" s="139"/>
      <c r="E2332"/>
      <c r="F2332"/>
      <c r="G2332"/>
      <c r="H2332"/>
      <c r="I2332"/>
      <c r="J2332"/>
      <c r="K2332"/>
      <c r="L2332"/>
      <c r="M2332"/>
      <c r="N2332"/>
      <c r="O2332"/>
      <c r="P2332"/>
      <c r="Q2332"/>
      <c r="R2332"/>
      <c r="S2332"/>
      <c r="T2332"/>
      <c r="U2332"/>
      <c r="V2332"/>
      <c r="W2332"/>
      <c r="X2332"/>
      <c r="Y2332"/>
      <c r="Z2332"/>
      <c r="AA2332" s="144"/>
      <c r="AB2332"/>
      <c r="AC2332"/>
      <c r="AD2332"/>
      <c r="AE2332"/>
      <c r="AF2332" s="143"/>
      <c r="AG2332"/>
      <c r="AH2332"/>
    </row>
    <row r="2333" spans="1:34" s="28" customFormat="1" ht="15">
      <c r="A2333"/>
      <c r="B2333" s="140"/>
      <c r="C2333" s="139"/>
      <c r="D2333" s="139"/>
      <c r="E2333"/>
      <c r="F2333"/>
      <c r="G2333"/>
      <c r="H2333"/>
      <c r="I2333"/>
      <c r="J2333"/>
      <c r="K2333"/>
      <c r="L2333"/>
      <c r="M2333"/>
      <c r="N2333"/>
      <c r="O2333"/>
      <c r="P2333"/>
      <c r="Q2333"/>
      <c r="R2333"/>
      <c r="S2333"/>
      <c r="T2333"/>
      <c r="U2333"/>
      <c r="V2333"/>
      <c r="W2333"/>
      <c r="X2333"/>
      <c r="Y2333"/>
      <c r="Z2333"/>
      <c r="AA2333" s="144"/>
      <c r="AB2333"/>
      <c r="AC2333"/>
      <c r="AD2333"/>
      <c r="AE2333"/>
      <c r="AF2333" s="143"/>
      <c r="AG2333"/>
      <c r="AH2333"/>
    </row>
    <row r="2334" spans="1:34" s="28" customFormat="1" ht="15">
      <c r="A2334"/>
      <c r="B2334" s="140"/>
      <c r="C2334" s="139"/>
      <c r="D2334" s="139"/>
      <c r="E2334"/>
      <c r="F2334"/>
      <c r="G2334"/>
      <c r="H2334"/>
      <c r="I2334"/>
      <c r="J2334"/>
      <c r="K2334"/>
      <c r="L2334"/>
      <c r="M2334"/>
      <c r="N2334"/>
      <c r="O2334"/>
      <c r="P2334"/>
      <c r="Q2334"/>
      <c r="R2334"/>
      <c r="S2334"/>
      <c r="T2334"/>
      <c r="U2334"/>
      <c r="V2334"/>
      <c r="W2334"/>
      <c r="X2334"/>
      <c r="Y2334"/>
      <c r="Z2334"/>
      <c r="AA2334" s="144"/>
      <c r="AB2334"/>
      <c r="AC2334"/>
      <c r="AD2334"/>
      <c r="AE2334"/>
      <c r="AF2334" s="143"/>
      <c r="AG2334"/>
      <c r="AH2334"/>
    </row>
    <row r="2335" spans="1:34" s="28" customFormat="1" ht="15">
      <c r="A2335"/>
      <c r="B2335" s="140"/>
      <c r="C2335" s="139"/>
      <c r="D2335" s="139"/>
      <c r="E2335"/>
      <c r="F2335"/>
      <c r="G2335"/>
      <c r="H2335"/>
      <c r="I2335"/>
      <c r="J2335"/>
      <c r="K2335"/>
      <c r="L2335"/>
      <c r="M2335"/>
      <c r="N2335"/>
      <c r="O2335"/>
      <c r="P2335"/>
      <c r="Q2335"/>
      <c r="R2335"/>
      <c r="S2335"/>
      <c r="T2335"/>
      <c r="U2335"/>
      <c r="V2335"/>
      <c r="W2335"/>
      <c r="X2335"/>
      <c r="Y2335"/>
      <c r="Z2335"/>
      <c r="AA2335" s="144"/>
      <c r="AB2335"/>
      <c r="AC2335"/>
      <c r="AD2335"/>
      <c r="AE2335"/>
      <c r="AF2335" s="143"/>
      <c r="AG2335"/>
      <c r="AH2335"/>
    </row>
    <row r="2336" spans="1:34" s="28" customFormat="1" ht="15">
      <c r="A2336"/>
      <c r="B2336" s="140"/>
      <c r="C2336" s="139"/>
      <c r="D2336" s="139"/>
      <c r="E2336"/>
      <c r="F2336"/>
      <c r="G2336"/>
      <c r="H2336"/>
      <c r="I2336"/>
      <c r="J2336"/>
      <c r="K2336"/>
      <c r="L2336"/>
      <c r="M2336"/>
      <c r="N2336"/>
      <c r="O2336"/>
      <c r="P2336"/>
      <c r="Q2336"/>
      <c r="R2336"/>
      <c r="S2336"/>
      <c r="T2336"/>
      <c r="U2336"/>
      <c r="V2336"/>
      <c r="W2336"/>
      <c r="X2336"/>
      <c r="Y2336"/>
      <c r="Z2336"/>
      <c r="AA2336" s="144"/>
      <c r="AB2336"/>
      <c r="AC2336"/>
      <c r="AD2336"/>
      <c r="AE2336"/>
      <c r="AF2336" s="143"/>
      <c r="AG2336"/>
      <c r="AH2336"/>
    </row>
    <row r="2337" spans="1:34" s="28" customFormat="1" ht="15">
      <c r="A2337"/>
      <c r="B2337" s="140"/>
      <c r="C2337" s="139"/>
      <c r="D2337" s="139"/>
      <c r="E2337"/>
      <c r="F2337"/>
      <c r="G2337"/>
      <c r="H2337"/>
      <c r="I2337"/>
      <c r="J2337"/>
      <c r="K2337"/>
      <c r="L2337"/>
      <c r="M2337"/>
      <c r="N2337"/>
      <c r="O2337"/>
      <c r="P2337"/>
      <c r="Q2337"/>
      <c r="R2337"/>
      <c r="S2337"/>
      <c r="T2337"/>
      <c r="U2337"/>
      <c r="V2337"/>
      <c r="W2337"/>
      <c r="X2337"/>
      <c r="Y2337"/>
      <c r="Z2337"/>
      <c r="AA2337" s="144"/>
      <c r="AB2337"/>
      <c r="AC2337"/>
      <c r="AD2337"/>
      <c r="AE2337"/>
      <c r="AF2337" s="143"/>
      <c r="AG2337"/>
      <c r="AH2337"/>
    </row>
    <row r="2338" spans="1:34" s="28" customFormat="1" ht="15">
      <c r="A2338"/>
      <c r="B2338" s="140"/>
      <c r="C2338" s="139"/>
      <c r="D2338" s="139"/>
      <c r="E2338"/>
      <c r="F2338"/>
      <c r="G2338"/>
      <c r="H2338"/>
      <c r="I2338"/>
      <c r="J2338"/>
      <c r="K2338"/>
      <c r="L2338"/>
      <c r="M2338"/>
      <c r="N2338"/>
      <c r="O2338"/>
      <c r="P2338"/>
      <c r="Q2338"/>
      <c r="R2338"/>
      <c r="S2338"/>
      <c r="T2338"/>
      <c r="U2338"/>
      <c r="V2338"/>
      <c r="W2338"/>
      <c r="X2338"/>
      <c r="Y2338"/>
      <c r="Z2338"/>
      <c r="AA2338" s="144"/>
      <c r="AB2338"/>
      <c r="AC2338"/>
      <c r="AD2338"/>
      <c r="AE2338"/>
      <c r="AF2338" s="143"/>
      <c r="AG2338"/>
      <c r="AH2338"/>
    </row>
    <row r="2339" spans="1:34" s="28" customFormat="1" ht="15">
      <c r="A2339"/>
      <c r="B2339" s="140"/>
      <c r="C2339" s="139"/>
      <c r="D2339" s="139"/>
      <c r="E2339"/>
      <c r="F2339"/>
      <c r="G2339"/>
      <c r="H2339"/>
      <c r="I2339"/>
      <c r="J2339"/>
      <c r="K2339"/>
      <c r="L2339"/>
      <c r="M2339"/>
      <c r="N2339"/>
      <c r="O2339"/>
      <c r="P2339"/>
      <c r="Q2339"/>
      <c r="R2339"/>
      <c r="S2339"/>
      <c r="T2339"/>
      <c r="U2339"/>
      <c r="V2339"/>
      <c r="W2339"/>
      <c r="X2339"/>
      <c r="Y2339"/>
      <c r="Z2339"/>
      <c r="AA2339" s="144"/>
      <c r="AB2339"/>
      <c r="AC2339"/>
      <c r="AD2339"/>
      <c r="AE2339"/>
      <c r="AF2339" s="143"/>
      <c r="AG2339"/>
      <c r="AH2339"/>
    </row>
    <row r="2340" spans="1:34" s="28" customFormat="1" ht="15">
      <c r="A2340"/>
      <c r="B2340" s="140"/>
      <c r="C2340" s="139"/>
      <c r="D2340" s="139"/>
      <c r="E2340"/>
      <c r="F2340"/>
      <c r="G2340"/>
      <c r="H2340"/>
      <c r="I2340"/>
      <c r="J2340"/>
      <c r="K2340"/>
      <c r="L2340"/>
      <c r="M2340"/>
      <c r="N2340"/>
      <c r="O2340"/>
      <c r="P2340"/>
      <c r="Q2340"/>
      <c r="R2340"/>
      <c r="S2340"/>
      <c r="T2340"/>
      <c r="U2340"/>
      <c r="V2340"/>
      <c r="W2340"/>
      <c r="X2340"/>
      <c r="Y2340"/>
      <c r="Z2340"/>
      <c r="AA2340" s="144"/>
      <c r="AB2340"/>
      <c r="AC2340"/>
      <c r="AD2340"/>
      <c r="AE2340"/>
      <c r="AF2340" s="143"/>
      <c r="AG2340"/>
      <c r="AH2340"/>
    </row>
    <row r="2341" spans="1:34" s="28" customFormat="1" ht="15">
      <c r="A2341"/>
      <c r="B2341" s="140"/>
      <c r="C2341" s="139"/>
      <c r="D2341" s="139"/>
      <c r="E2341"/>
      <c r="F2341"/>
      <c r="G2341"/>
      <c r="H2341"/>
      <c r="I2341"/>
      <c r="J2341"/>
      <c r="K2341"/>
      <c r="L2341"/>
      <c r="M2341"/>
      <c r="N2341"/>
      <c r="O2341"/>
      <c r="P2341"/>
      <c r="Q2341"/>
      <c r="R2341"/>
      <c r="S2341"/>
      <c r="T2341"/>
      <c r="U2341"/>
      <c r="V2341"/>
      <c r="W2341"/>
      <c r="X2341"/>
      <c r="Y2341"/>
      <c r="Z2341"/>
      <c r="AA2341" s="144"/>
      <c r="AB2341"/>
      <c r="AC2341"/>
      <c r="AD2341"/>
      <c r="AE2341"/>
      <c r="AF2341" s="143"/>
      <c r="AG2341"/>
      <c r="AH2341"/>
    </row>
    <row r="2342" spans="1:34" s="28" customFormat="1" ht="15">
      <c r="A2342"/>
      <c r="B2342" s="140"/>
      <c r="C2342" s="139"/>
      <c r="D2342" s="139"/>
      <c r="E2342"/>
      <c r="F2342"/>
      <c r="G2342"/>
      <c r="H2342"/>
      <c r="I2342"/>
      <c r="J2342"/>
      <c r="K2342"/>
      <c r="L2342"/>
      <c r="M2342"/>
      <c r="N2342"/>
      <c r="O2342"/>
      <c r="P2342"/>
      <c r="Q2342"/>
      <c r="R2342"/>
      <c r="S2342"/>
      <c r="T2342"/>
      <c r="U2342"/>
      <c r="V2342"/>
      <c r="W2342"/>
      <c r="X2342"/>
      <c r="Y2342"/>
      <c r="Z2342"/>
      <c r="AA2342" s="144"/>
      <c r="AB2342"/>
      <c r="AC2342"/>
      <c r="AD2342"/>
      <c r="AE2342"/>
      <c r="AF2342" s="143"/>
      <c r="AG2342"/>
      <c r="AH2342"/>
    </row>
    <row r="2343" spans="1:34" s="28" customFormat="1" ht="15">
      <c r="A2343"/>
      <c r="B2343" s="140"/>
      <c r="C2343" s="139"/>
      <c r="D2343" s="139"/>
      <c r="E2343"/>
      <c r="F2343"/>
      <c r="G2343"/>
      <c r="H2343"/>
      <c r="I2343"/>
      <c r="J2343"/>
      <c r="K2343"/>
      <c r="L2343"/>
      <c r="M2343"/>
      <c r="N2343"/>
      <c r="O2343"/>
      <c r="P2343"/>
      <c r="Q2343"/>
      <c r="R2343"/>
      <c r="S2343"/>
      <c r="T2343"/>
      <c r="U2343"/>
      <c r="V2343"/>
      <c r="W2343"/>
      <c r="X2343"/>
      <c r="Y2343"/>
      <c r="Z2343"/>
      <c r="AA2343" s="144"/>
      <c r="AB2343"/>
      <c r="AC2343"/>
      <c r="AD2343"/>
      <c r="AE2343"/>
      <c r="AF2343" s="143"/>
      <c r="AG2343"/>
      <c r="AH2343"/>
    </row>
    <row r="2344" spans="1:34" s="28" customFormat="1" ht="15">
      <c r="A2344"/>
      <c r="B2344" s="140"/>
      <c r="C2344" s="139"/>
      <c r="D2344" s="139"/>
      <c r="E2344"/>
      <c r="F2344"/>
      <c r="G2344"/>
      <c r="H2344"/>
      <c r="I2344"/>
      <c r="J2344"/>
      <c r="K2344"/>
      <c r="L2344"/>
      <c r="M2344"/>
      <c r="N2344"/>
      <c r="O2344"/>
      <c r="P2344"/>
      <c r="Q2344"/>
      <c r="R2344"/>
      <c r="S2344"/>
      <c r="T2344"/>
      <c r="U2344"/>
      <c r="V2344"/>
      <c r="W2344"/>
      <c r="X2344"/>
      <c r="Y2344"/>
      <c r="Z2344"/>
      <c r="AA2344" s="144"/>
      <c r="AB2344"/>
      <c r="AC2344"/>
      <c r="AD2344"/>
      <c r="AE2344"/>
      <c r="AF2344" s="143"/>
      <c r="AG2344"/>
      <c r="AH2344"/>
    </row>
    <row r="2345" spans="1:34" s="28" customFormat="1" ht="15">
      <c r="A2345"/>
      <c r="B2345" s="140"/>
      <c r="C2345" s="139"/>
      <c r="D2345" s="139"/>
      <c r="E2345"/>
      <c r="F2345"/>
      <c r="G2345"/>
      <c r="H2345"/>
      <c r="I2345"/>
      <c r="J2345"/>
      <c r="K2345"/>
      <c r="L2345"/>
      <c r="M2345"/>
      <c r="N2345"/>
      <c r="O2345"/>
      <c r="P2345"/>
      <c r="Q2345"/>
      <c r="R2345"/>
      <c r="S2345"/>
      <c r="T2345"/>
      <c r="U2345"/>
      <c r="V2345"/>
      <c r="W2345"/>
      <c r="X2345"/>
      <c r="Y2345"/>
      <c r="Z2345"/>
      <c r="AA2345" s="144"/>
      <c r="AB2345"/>
      <c r="AC2345"/>
      <c r="AD2345"/>
      <c r="AE2345"/>
      <c r="AF2345" s="143"/>
      <c r="AG2345"/>
      <c r="AH2345"/>
    </row>
    <row r="2346" spans="1:34" s="28" customFormat="1" ht="15">
      <c r="A2346"/>
      <c r="B2346" s="140"/>
      <c r="C2346" s="139"/>
      <c r="D2346" s="139"/>
      <c r="E2346"/>
      <c r="F2346"/>
      <c r="G2346"/>
      <c r="H2346"/>
      <c r="I2346"/>
      <c r="J2346"/>
      <c r="K2346"/>
      <c r="L2346"/>
      <c r="M2346"/>
      <c r="N2346"/>
      <c r="O2346"/>
      <c r="P2346"/>
      <c r="Q2346"/>
      <c r="R2346"/>
      <c r="S2346"/>
      <c r="T2346"/>
      <c r="U2346"/>
      <c r="V2346"/>
      <c r="W2346"/>
      <c r="X2346"/>
      <c r="Y2346"/>
      <c r="Z2346"/>
      <c r="AA2346" s="144"/>
      <c r="AB2346"/>
      <c r="AC2346"/>
      <c r="AD2346"/>
      <c r="AE2346"/>
      <c r="AF2346" s="143"/>
      <c r="AG2346"/>
      <c r="AH2346"/>
    </row>
    <row r="2347" spans="1:34" s="28" customFormat="1" ht="15">
      <c r="A2347"/>
      <c r="B2347" s="140"/>
      <c r="C2347" s="139"/>
      <c r="D2347" s="139"/>
      <c r="E2347"/>
      <c r="F2347"/>
      <c r="G2347"/>
      <c r="H2347"/>
      <c r="I2347"/>
      <c r="J2347"/>
      <c r="K2347"/>
      <c r="L2347"/>
      <c r="M2347"/>
      <c r="N2347"/>
      <c r="O2347"/>
      <c r="P2347"/>
      <c r="Q2347"/>
      <c r="R2347"/>
      <c r="S2347"/>
      <c r="T2347"/>
      <c r="U2347"/>
      <c r="V2347"/>
      <c r="W2347"/>
      <c r="X2347"/>
      <c r="Y2347"/>
      <c r="Z2347"/>
      <c r="AA2347" s="144"/>
      <c r="AB2347"/>
      <c r="AC2347"/>
      <c r="AD2347"/>
      <c r="AE2347"/>
      <c r="AF2347" s="143"/>
      <c r="AG2347"/>
      <c r="AH2347"/>
    </row>
    <row r="2348" spans="1:34" s="28" customFormat="1" ht="15">
      <c r="A2348"/>
      <c r="B2348" s="140"/>
      <c r="C2348" s="139"/>
      <c r="D2348" s="139"/>
      <c r="E2348"/>
      <c r="F2348"/>
      <c r="G2348"/>
      <c r="H2348"/>
      <c r="I2348"/>
      <c r="J2348"/>
      <c r="K2348"/>
      <c r="L2348"/>
      <c r="M2348"/>
      <c r="N2348"/>
      <c r="O2348"/>
      <c r="P2348"/>
      <c r="Q2348"/>
      <c r="R2348"/>
      <c r="S2348"/>
      <c r="T2348"/>
      <c r="U2348"/>
      <c r="V2348"/>
      <c r="W2348"/>
      <c r="X2348"/>
      <c r="Y2348"/>
      <c r="Z2348"/>
      <c r="AA2348" s="144"/>
      <c r="AB2348"/>
      <c r="AC2348"/>
      <c r="AD2348"/>
      <c r="AE2348"/>
      <c r="AF2348" s="143"/>
      <c r="AG2348"/>
      <c r="AH2348"/>
    </row>
    <row r="2349" spans="1:34" s="28" customFormat="1" ht="15">
      <c r="A2349"/>
      <c r="B2349" s="140"/>
      <c r="C2349" s="139"/>
      <c r="D2349" s="139"/>
      <c r="E2349"/>
      <c r="F2349"/>
      <c r="G2349"/>
      <c r="H2349"/>
      <c r="I2349"/>
      <c r="J2349"/>
      <c r="K2349"/>
      <c r="L2349"/>
      <c r="M2349"/>
      <c r="N2349"/>
      <c r="O2349"/>
      <c r="P2349"/>
      <c r="Q2349"/>
      <c r="R2349"/>
      <c r="S2349"/>
      <c r="T2349"/>
      <c r="U2349"/>
      <c r="V2349"/>
      <c r="W2349"/>
      <c r="X2349"/>
      <c r="Y2349"/>
      <c r="Z2349"/>
      <c r="AA2349" s="144"/>
      <c r="AB2349"/>
      <c r="AC2349"/>
      <c r="AD2349"/>
      <c r="AE2349"/>
      <c r="AF2349" s="143"/>
      <c r="AG2349"/>
      <c r="AH2349"/>
    </row>
    <row r="2350" spans="1:34" s="28" customFormat="1" ht="15">
      <c r="A2350"/>
      <c r="B2350" s="140"/>
      <c r="C2350" s="139"/>
      <c r="D2350" s="139"/>
      <c r="E2350"/>
      <c r="F2350"/>
      <c r="G2350"/>
      <c r="H2350"/>
      <c r="I2350"/>
      <c r="J2350"/>
      <c r="K2350"/>
      <c r="L2350"/>
      <c r="M2350"/>
      <c r="N2350"/>
      <c r="O2350"/>
      <c r="P2350"/>
      <c r="Q2350"/>
      <c r="R2350"/>
      <c r="S2350"/>
      <c r="T2350"/>
      <c r="U2350"/>
      <c r="V2350"/>
      <c r="W2350"/>
      <c r="X2350"/>
      <c r="Y2350"/>
      <c r="Z2350"/>
      <c r="AA2350" s="144"/>
      <c r="AB2350"/>
      <c r="AC2350"/>
      <c r="AD2350"/>
      <c r="AE2350"/>
      <c r="AF2350" s="143"/>
      <c r="AG2350"/>
      <c r="AH2350"/>
    </row>
    <row r="2351" spans="1:34" s="28" customFormat="1" ht="15">
      <c r="A2351"/>
      <c r="B2351" s="140"/>
      <c r="C2351" s="139"/>
      <c r="D2351" s="139"/>
      <c r="E2351"/>
      <c r="F2351"/>
      <c r="G2351"/>
      <c r="H2351"/>
      <c r="I2351"/>
      <c r="J2351"/>
      <c r="K2351"/>
      <c r="L2351"/>
      <c r="M2351"/>
      <c r="N2351"/>
      <c r="O2351"/>
      <c r="P2351"/>
      <c r="Q2351"/>
      <c r="R2351"/>
      <c r="S2351"/>
      <c r="T2351"/>
      <c r="U2351"/>
      <c r="V2351"/>
      <c r="W2351"/>
      <c r="X2351"/>
      <c r="Y2351"/>
      <c r="Z2351"/>
      <c r="AA2351" s="144"/>
      <c r="AB2351"/>
      <c r="AC2351"/>
      <c r="AD2351"/>
      <c r="AE2351"/>
      <c r="AF2351" s="143"/>
      <c r="AG2351"/>
      <c r="AH2351"/>
    </row>
    <row r="2352" spans="1:34" s="28" customFormat="1" ht="15">
      <c r="A2352"/>
      <c r="B2352" s="140"/>
      <c r="C2352" s="139"/>
      <c r="D2352" s="139"/>
      <c r="E2352"/>
      <c r="F2352"/>
      <c r="G2352"/>
      <c r="H2352"/>
      <c r="I2352"/>
      <c r="J2352"/>
      <c r="K2352"/>
      <c r="L2352"/>
      <c r="M2352"/>
      <c r="N2352"/>
      <c r="O2352"/>
      <c r="P2352"/>
      <c r="Q2352"/>
      <c r="R2352"/>
      <c r="S2352"/>
      <c r="T2352"/>
      <c r="U2352"/>
      <c r="V2352"/>
      <c r="W2352"/>
      <c r="X2352"/>
      <c r="Y2352"/>
      <c r="Z2352"/>
      <c r="AA2352" s="144"/>
      <c r="AB2352"/>
      <c r="AC2352"/>
      <c r="AD2352"/>
      <c r="AE2352"/>
      <c r="AF2352" s="143"/>
      <c r="AG2352"/>
      <c r="AH2352"/>
    </row>
    <row r="2353" spans="1:34" s="28" customFormat="1" ht="15">
      <c r="A2353"/>
      <c r="B2353" s="140"/>
      <c r="C2353" s="139"/>
      <c r="D2353" s="139"/>
      <c r="E2353"/>
      <c r="F2353"/>
      <c r="G2353"/>
      <c r="H2353"/>
      <c r="I2353"/>
      <c r="J2353"/>
      <c r="K2353"/>
      <c r="L2353"/>
      <c r="M2353"/>
      <c r="N2353"/>
      <c r="O2353"/>
      <c r="P2353"/>
      <c r="Q2353"/>
      <c r="R2353"/>
      <c r="S2353"/>
      <c r="T2353"/>
      <c r="U2353"/>
      <c r="V2353"/>
      <c r="W2353"/>
      <c r="X2353"/>
      <c r="Y2353"/>
      <c r="Z2353"/>
      <c r="AA2353" s="144"/>
      <c r="AB2353"/>
      <c r="AC2353"/>
      <c r="AD2353"/>
      <c r="AE2353"/>
      <c r="AF2353" s="143"/>
      <c r="AG2353"/>
      <c r="AH2353"/>
    </row>
    <row r="2354" spans="1:34" s="28" customFormat="1" ht="15">
      <c r="A2354"/>
      <c r="B2354" s="140"/>
      <c r="C2354" s="139"/>
      <c r="D2354" s="139"/>
      <c r="E2354"/>
      <c r="F2354"/>
      <c r="G2354"/>
      <c r="H2354"/>
      <c r="I2354"/>
      <c r="J2354"/>
      <c r="K2354"/>
      <c r="L2354"/>
      <c r="M2354"/>
      <c r="N2354"/>
      <c r="O2354"/>
      <c r="P2354"/>
      <c r="Q2354"/>
      <c r="R2354"/>
      <c r="S2354"/>
      <c r="T2354"/>
      <c r="U2354"/>
      <c r="V2354"/>
      <c r="W2354"/>
      <c r="X2354"/>
      <c r="Y2354"/>
      <c r="Z2354"/>
      <c r="AA2354" s="144"/>
      <c r="AB2354"/>
      <c r="AC2354"/>
      <c r="AD2354"/>
      <c r="AE2354"/>
      <c r="AF2354" s="143"/>
      <c r="AG2354"/>
      <c r="AH2354"/>
    </row>
    <row r="2355" spans="1:34" s="28" customFormat="1" ht="15">
      <c r="A2355"/>
      <c r="B2355" s="140"/>
      <c r="C2355" s="139"/>
      <c r="D2355" s="139"/>
      <c r="E2355"/>
      <c r="F2355"/>
      <c r="G2355"/>
      <c r="H2355"/>
      <c r="I2355"/>
      <c r="J2355"/>
      <c r="K2355"/>
      <c r="L2355"/>
      <c r="M2355"/>
      <c r="N2355"/>
      <c r="O2355"/>
      <c r="P2355"/>
      <c r="Q2355"/>
      <c r="R2355"/>
      <c r="S2355"/>
      <c r="T2355"/>
      <c r="U2355"/>
      <c r="V2355"/>
      <c r="W2355"/>
      <c r="X2355"/>
      <c r="Y2355"/>
      <c r="Z2355"/>
      <c r="AA2355" s="144"/>
      <c r="AB2355"/>
      <c r="AC2355"/>
      <c r="AD2355"/>
      <c r="AE2355"/>
      <c r="AF2355" s="143"/>
      <c r="AG2355"/>
      <c r="AH2355"/>
    </row>
    <row r="2356" spans="1:34" s="28" customFormat="1" ht="15">
      <c r="A2356"/>
      <c r="B2356" s="140"/>
      <c r="C2356" s="139"/>
      <c r="D2356" s="139"/>
      <c r="E2356"/>
      <c r="F2356"/>
      <c r="G2356"/>
      <c r="H2356"/>
      <c r="I2356"/>
      <c r="J2356"/>
      <c r="K2356"/>
      <c r="L2356"/>
      <c r="M2356"/>
      <c r="N2356"/>
      <c r="O2356"/>
      <c r="P2356"/>
      <c r="Q2356"/>
      <c r="R2356"/>
      <c r="S2356"/>
      <c r="T2356"/>
      <c r="U2356"/>
      <c r="V2356"/>
      <c r="W2356"/>
      <c r="X2356"/>
      <c r="Y2356"/>
      <c r="Z2356"/>
      <c r="AA2356" s="144"/>
      <c r="AB2356"/>
      <c r="AC2356"/>
      <c r="AD2356"/>
      <c r="AE2356"/>
      <c r="AF2356" s="143"/>
      <c r="AG2356"/>
      <c r="AH2356"/>
    </row>
    <row r="2357" spans="1:34" s="28" customFormat="1" ht="15">
      <c r="A2357"/>
      <c r="B2357" s="140"/>
      <c r="C2357" s="139"/>
      <c r="D2357" s="139"/>
      <c r="E2357"/>
      <c r="F2357"/>
      <c r="G2357"/>
      <c r="H2357"/>
      <c r="I2357"/>
      <c r="J2357"/>
      <c r="K2357"/>
      <c r="L2357"/>
      <c r="M2357"/>
      <c r="N2357"/>
      <c r="O2357"/>
      <c r="P2357"/>
      <c r="Q2357"/>
      <c r="R2357"/>
      <c r="S2357"/>
      <c r="T2357"/>
      <c r="U2357"/>
      <c r="V2357"/>
      <c r="W2357"/>
      <c r="X2357"/>
      <c r="Y2357"/>
      <c r="Z2357"/>
      <c r="AA2357" s="144"/>
      <c r="AB2357"/>
      <c r="AC2357"/>
      <c r="AD2357"/>
      <c r="AE2357"/>
      <c r="AF2357" s="143"/>
      <c r="AG2357"/>
      <c r="AH2357"/>
    </row>
    <row r="2358" spans="1:34" s="28" customFormat="1" ht="15">
      <c r="A2358"/>
      <c r="B2358" s="140"/>
      <c r="C2358" s="139"/>
      <c r="D2358" s="139"/>
      <c r="E2358"/>
      <c r="F2358"/>
      <c r="G2358"/>
      <c r="H2358"/>
      <c r="I2358"/>
      <c r="J2358"/>
      <c r="K2358"/>
      <c r="L2358"/>
      <c r="M2358"/>
      <c r="N2358"/>
      <c r="O2358"/>
      <c r="P2358"/>
      <c r="Q2358"/>
      <c r="R2358"/>
      <c r="S2358"/>
      <c r="T2358"/>
      <c r="U2358"/>
      <c r="V2358"/>
      <c r="W2358"/>
      <c r="X2358"/>
      <c r="Y2358"/>
      <c r="Z2358"/>
      <c r="AA2358" s="144"/>
      <c r="AB2358"/>
      <c r="AC2358"/>
      <c r="AD2358"/>
      <c r="AE2358"/>
      <c r="AF2358" s="143"/>
      <c r="AG2358"/>
      <c r="AH2358"/>
    </row>
    <row r="2359" spans="1:34" s="28" customFormat="1" ht="15">
      <c r="A2359"/>
      <c r="B2359" s="140"/>
      <c r="C2359" s="139"/>
      <c r="D2359" s="139"/>
      <c r="E2359"/>
      <c r="F2359"/>
      <c r="G2359"/>
      <c r="H2359"/>
      <c r="I2359"/>
      <c r="J2359"/>
      <c r="K2359"/>
      <c r="L2359"/>
      <c r="M2359"/>
      <c r="N2359"/>
      <c r="O2359"/>
      <c r="P2359"/>
      <c r="Q2359"/>
      <c r="R2359"/>
      <c r="S2359"/>
      <c r="T2359"/>
      <c r="U2359"/>
      <c r="V2359"/>
      <c r="W2359"/>
      <c r="X2359"/>
      <c r="Y2359"/>
      <c r="Z2359"/>
      <c r="AA2359" s="144"/>
      <c r="AB2359"/>
      <c r="AC2359"/>
      <c r="AD2359"/>
      <c r="AE2359"/>
      <c r="AF2359" s="143"/>
      <c r="AG2359"/>
      <c r="AH2359"/>
    </row>
    <row r="2360" spans="1:34" s="28" customFormat="1" ht="15">
      <c r="A2360"/>
      <c r="B2360" s="140"/>
      <c r="C2360" s="139"/>
      <c r="D2360" s="139"/>
      <c r="E2360"/>
      <c r="F2360"/>
      <c r="G2360"/>
      <c r="H2360"/>
      <c r="I2360"/>
      <c r="J2360"/>
      <c r="K2360"/>
      <c r="L2360"/>
      <c r="M2360"/>
      <c r="N2360"/>
      <c r="O2360"/>
      <c r="P2360"/>
      <c r="Q2360"/>
      <c r="R2360"/>
      <c r="S2360"/>
      <c r="T2360"/>
      <c r="U2360"/>
      <c r="V2360"/>
      <c r="W2360"/>
      <c r="X2360"/>
      <c r="Y2360"/>
      <c r="Z2360"/>
      <c r="AA2360" s="144"/>
      <c r="AB2360"/>
      <c r="AC2360"/>
      <c r="AD2360"/>
      <c r="AE2360"/>
      <c r="AF2360" s="143"/>
      <c r="AG2360"/>
      <c r="AH2360"/>
    </row>
    <row r="2361" spans="1:34" s="28" customFormat="1" ht="15">
      <c r="A2361"/>
      <c r="B2361" s="140"/>
      <c r="C2361" s="139"/>
      <c r="D2361" s="139"/>
      <c r="E2361"/>
      <c r="F2361"/>
      <c r="G2361"/>
      <c r="H2361"/>
      <c r="I2361"/>
      <c r="J2361"/>
      <c r="K2361"/>
      <c r="L2361"/>
      <c r="M2361"/>
      <c r="N2361"/>
      <c r="O2361"/>
      <c r="P2361"/>
      <c r="Q2361"/>
      <c r="R2361"/>
      <c r="S2361"/>
      <c r="T2361"/>
      <c r="U2361"/>
      <c r="V2361"/>
      <c r="W2361"/>
      <c r="X2361"/>
      <c r="Y2361"/>
      <c r="Z2361"/>
      <c r="AA2361" s="144"/>
      <c r="AB2361"/>
      <c r="AC2361"/>
      <c r="AD2361"/>
      <c r="AE2361"/>
      <c r="AF2361" s="143"/>
      <c r="AG2361"/>
      <c r="AH2361"/>
    </row>
    <row r="2362" spans="1:34" s="28" customFormat="1" ht="15">
      <c r="A2362"/>
      <c r="B2362" s="140"/>
      <c r="C2362" s="139"/>
      <c r="D2362" s="139"/>
      <c r="E2362"/>
      <c r="F2362"/>
      <c r="G2362"/>
      <c r="H2362"/>
      <c r="I2362"/>
      <c r="J2362"/>
      <c r="K2362"/>
      <c r="L2362"/>
      <c r="M2362"/>
      <c r="N2362"/>
      <c r="O2362"/>
      <c r="P2362"/>
      <c r="Q2362"/>
      <c r="R2362"/>
      <c r="S2362"/>
      <c r="T2362"/>
      <c r="U2362"/>
      <c r="V2362"/>
      <c r="W2362"/>
      <c r="X2362"/>
      <c r="Y2362"/>
      <c r="Z2362"/>
      <c r="AA2362" s="144"/>
      <c r="AB2362"/>
      <c r="AC2362"/>
      <c r="AD2362"/>
      <c r="AE2362"/>
      <c r="AF2362" s="143"/>
      <c r="AG2362"/>
      <c r="AH2362"/>
    </row>
    <row r="2363" spans="1:34" s="28" customFormat="1" ht="15">
      <c r="A2363"/>
      <c r="B2363" s="140"/>
      <c r="C2363" s="139"/>
      <c r="D2363" s="139"/>
      <c r="E2363"/>
      <c r="F2363"/>
      <c r="G2363"/>
      <c r="H2363"/>
      <c r="I2363"/>
      <c r="J2363"/>
      <c r="K2363"/>
      <c r="L2363"/>
      <c r="M2363"/>
      <c r="N2363"/>
      <c r="O2363"/>
      <c r="P2363"/>
      <c r="Q2363"/>
      <c r="R2363"/>
      <c r="S2363"/>
      <c r="T2363"/>
      <c r="U2363"/>
      <c r="V2363"/>
      <c r="W2363"/>
      <c r="X2363"/>
      <c r="Y2363"/>
      <c r="Z2363"/>
      <c r="AA2363" s="144"/>
      <c r="AB2363"/>
      <c r="AC2363"/>
      <c r="AD2363"/>
      <c r="AE2363"/>
      <c r="AF2363" s="143"/>
      <c r="AG2363"/>
      <c r="AH2363"/>
    </row>
    <row r="2364" spans="1:34" s="28" customFormat="1" ht="15">
      <c r="A2364"/>
      <c r="B2364" s="140"/>
      <c r="C2364" s="139"/>
      <c r="D2364" s="139"/>
      <c r="E2364"/>
      <c r="F2364"/>
      <c r="G2364"/>
      <c r="H2364"/>
      <c r="I2364"/>
      <c r="J2364"/>
      <c r="K2364"/>
      <c r="L2364"/>
      <c r="M2364"/>
      <c r="N2364"/>
      <c r="O2364"/>
      <c r="P2364"/>
      <c r="Q2364"/>
      <c r="R2364"/>
      <c r="S2364"/>
      <c r="T2364"/>
      <c r="U2364"/>
      <c r="V2364"/>
      <c r="W2364"/>
      <c r="X2364"/>
      <c r="Y2364"/>
      <c r="Z2364"/>
      <c r="AA2364" s="144"/>
      <c r="AB2364"/>
      <c r="AC2364"/>
      <c r="AD2364"/>
      <c r="AE2364"/>
      <c r="AF2364" s="143"/>
      <c r="AG2364"/>
      <c r="AH2364"/>
    </row>
    <row r="2365" spans="1:34" s="28" customFormat="1" ht="15">
      <c r="A2365"/>
      <c r="B2365" s="140"/>
      <c r="C2365" s="139"/>
      <c r="D2365" s="139"/>
      <c r="E2365"/>
      <c r="F2365"/>
      <c r="G2365"/>
      <c r="H2365"/>
      <c r="I2365"/>
      <c r="J2365"/>
      <c r="K2365"/>
      <c r="L2365"/>
      <c r="M2365"/>
      <c r="N2365"/>
      <c r="O2365"/>
      <c r="P2365"/>
      <c r="Q2365"/>
      <c r="R2365"/>
      <c r="S2365"/>
      <c r="T2365"/>
      <c r="U2365"/>
      <c r="V2365"/>
      <c r="W2365"/>
      <c r="X2365"/>
      <c r="Y2365"/>
      <c r="Z2365"/>
      <c r="AA2365" s="144"/>
      <c r="AB2365"/>
      <c r="AC2365"/>
      <c r="AD2365"/>
      <c r="AE2365"/>
      <c r="AF2365" s="143"/>
      <c r="AG2365"/>
      <c r="AH2365"/>
    </row>
    <row r="2366" spans="1:34" s="28" customFormat="1" ht="15">
      <c r="A2366"/>
      <c r="B2366" s="140"/>
      <c r="C2366" s="139"/>
      <c r="D2366" s="139"/>
      <c r="E2366"/>
      <c r="F2366"/>
      <c r="G2366"/>
      <c r="H2366"/>
      <c r="I2366"/>
      <c r="J2366"/>
      <c r="K2366"/>
      <c r="L2366"/>
      <c r="M2366"/>
      <c r="N2366"/>
      <c r="O2366"/>
      <c r="P2366"/>
      <c r="Q2366"/>
      <c r="R2366"/>
      <c r="S2366"/>
      <c r="T2366"/>
      <c r="U2366"/>
      <c r="V2366"/>
      <c r="W2366"/>
      <c r="X2366"/>
      <c r="Y2366"/>
      <c r="Z2366"/>
      <c r="AA2366" s="144"/>
      <c r="AB2366"/>
      <c r="AC2366"/>
      <c r="AD2366"/>
      <c r="AE2366"/>
      <c r="AF2366" s="143"/>
      <c r="AG2366"/>
      <c r="AH2366"/>
    </row>
    <row r="2367" spans="1:34" s="28" customFormat="1" ht="15">
      <c r="A2367"/>
      <c r="B2367" s="140"/>
      <c r="C2367" s="139"/>
      <c r="D2367" s="139"/>
      <c r="E2367"/>
      <c r="F2367"/>
      <c r="G2367"/>
      <c r="H2367"/>
      <c r="I2367"/>
      <c r="J2367"/>
      <c r="K2367"/>
      <c r="L2367"/>
      <c r="M2367"/>
      <c r="N2367"/>
      <c r="O2367"/>
      <c r="P2367"/>
      <c r="Q2367"/>
      <c r="R2367"/>
      <c r="S2367"/>
      <c r="T2367"/>
      <c r="U2367"/>
      <c r="V2367"/>
      <c r="W2367"/>
      <c r="X2367"/>
      <c r="Y2367"/>
      <c r="Z2367"/>
      <c r="AA2367" s="144"/>
      <c r="AB2367"/>
      <c r="AC2367"/>
      <c r="AD2367"/>
      <c r="AE2367"/>
      <c r="AF2367" s="143"/>
      <c r="AG2367"/>
      <c r="AH2367"/>
    </row>
    <row r="2368" spans="1:34" s="28" customFormat="1" ht="15">
      <c r="A2368"/>
      <c r="B2368" s="140"/>
      <c r="C2368" s="139"/>
      <c r="D2368" s="139"/>
      <c r="E2368"/>
      <c r="F2368"/>
      <c r="G2368"/>
      <c r="H2368"/>
      <c r="I2368"/>
      <c r="J2368"/>
      <c r="K2368"/>
      <c r="L2368"/>
      <c r="M2368"/>
      <c r="N2368"/>
      <c r="O2368"/>
      <c r="P2368"/>
      <c r="Q2368"/>
      <c r="R2368"/>
      <c r="S2368"/>
      <c r="T2368"/>
      <c r="U2368"/>
      <c r="V2368"/>
      <c r="W2368"/>
      <c r="X2368"/>
      <c r="Y2368"/>
      <c r="Z2368"/>
      <c r="AA2368" s="144"/>
      <c r="AB2368"/>
      <c r="AC2368"/>
      <c r="AD2368"/>
      <c r="AE2368"/>
      <c r="AF2368" s="143"/>
      <c r="AG2368"/>
      <c r="AH2368"/>
    </row>
    <row r="2369" spans="1:34" s="28" customFormat="1" ht="15">
      <c r="A2369"/>
      <c r="B2369" s="140"/>
      <c r="C2369" s="139"/>
      <c r="D2369" s="139"/>
      <c r="E2369"/>
      <c r="F2369"/>
      <c r="G2369"/>
      <c r="H2369"/>
      <c r="I2369"/>
      <c r="J2369"/>
      <c r="K2369"/>
      <c r="L2369"/>
      <c r="M2369"/>
      <c r="N2369"/>
      <c r="O2369"/>
      <c r="P2369"/>
      <c r="Q2369"/>
      <c r="R2369"/>
      <c r="S2369"/>
      <c r="T2369"/>
      <c r="U2369"/>
      <c r="V2369"/>
      <c r="W2369"/>
      <c r="X2369"/>
      <c r="Y2369"/>
      <c r="Z2369"/>
      <c r="AA2369" s="144"/>
      <c r="AB2369"/>
      <c r="AC2369"/>
      <c r="AD2369"/>
      <c r="AE2369"/>
      <c r="AF2369" s="143"/>
      <c r="AG2369"/>
      <c r="AH2369"/>
    </row>
    <row r="2370" spans="1:34" s="28" customFormat="1" ht="15">
      <c r="A2370"/>
      <c r="B2370" s="140"/>
      <c r="C2370" s="139"/>
      <c r="D2370" s="139"/>
      <c r="E2370"/>
      <c r="F2370"/>
      <c r="G2370"/>
      <c r="H2370"/>
      <c r="I2370"/>
      <c r="J2370"/>
      <c r="K2370"/>
      <c r="L2370"/>
      <c r="M2370"/>
      <c r="N2370"/>
      <c r="O2370"/>
      <c r="P2370"/>
      <c r="Q2370"/>
      <c r="R2370"/>
      <c r="S2370"/>
      <c r="T2370"/>
      <c r="U2370"/>
      <c r="V2370"/>
      <c r="W2370"/>
      <c r="X2370"/>
      <c r="Y2370"/>
      <c r="Z2370"/>
      <c r="AA2370" s="144"/>
      <c r="AB2370"/>
      <c r="AC2370"/>
      <c r="AD2370"/>
      <c r="AE2370"/>
      <c r="AF2370" s="143"/>
      <c r="AG2370"/>
      <c r="AH2370"/>
    </row>
    <row r="2371" spans="1:34" s="28" customFormat="1" ht="15">
      <c r="A2371"/>
      <c r="B2371" s="140"/>
      <c r="C2371" s="139"/>
      <c r="D2371" s="139"/>
      <c r="E2371"/>
      <c r="F2371"/>
      <c r="G2371"/>
      <c r="H2371"/>
      <c r="I2371"/>
      <c r="J2371"/>
      <c r="K2371"/>
      <c r="L2371"/>
      <c r="M2371"/>
      <c r="N2371"/>
      <c r="O2371"/>
      <c r="P2371"/>
      <c r="Q2371"/>
      <c r="R2371"/>
      <c r="S2371"/>
      <c r="T2371"/>
      <c r="U2371"/>
      <c r="V2371"/>
      <c r="W2371"/>
      <c r="X2371"/>
      <c r="Y2371"/>
      <c r="Z2371"/>
      <c r="AA2371" s="144"/>
      <c r="AB2371"/>
      <c r="AC2371"/>
      <c r="AD2371"/>
      <c r="AE2371"/>
      <c r="AF2371" s="143"/>
      <c r="AG2371"/>
      <c r="AH2371"/>
    </row>
    <row r="2372" spans="1:34" s="28" customFormat="1" ht="15">
      <c r="A2372"/>
      <c r="B2372" s="140"/>
      <c r="C2372" s="139"/>
      <c r="D2372" s="139"/>
      <c r="E2372"/>
      <c r="F2372"/>
      <c r="G2372"/>
      <c r="H2372"/>
      <c r="I2372"/>
      <c r="J2372"/>
      <c r="K2372"/>
      <c r="L2372"/>
      <c r="M2372"/>
      <c r="N2372"/>
      <c r="O2372"/>
      <c r="P2372"/>
      <c r="Q2372"/>
      <c r="R2372"/>
      <c r="S2372"/>
      <c r="T2372"/>
      <c r="U2372"/>
      <c r="V2372"/>
      <c r="W2372"/>
      <c r="X2372"/>
      <c r="Y2372"/>
      <c r="Z2372"/>
      <c r="AA2372" s="144"/>
      <c r="AB2372"/>
      <c r="AC2372"/>
      <c r="AD2372"/>
      <c r="AE2372"/>
      <c r="AF2372" s="143"/>
      <c r="AG2372"/>
      <c r="AH2372"/>
    </row>
    <row r="2373" spans="1:34" s="28" customFormat="1" ht="15">
      <c r="A2373"/>
      <c r="B2373" s="140"/>
      <c r="C2373" s="139"/>
      <c r="D2373" s="139"/>
      <c r="E2373"/>
      <c r="F2373"/>
      <c r="G2373"/>
      <c r="H2373"/>
      <c r="I2373"/>
      <c r="J2373"/>
      <c r="K2373"/>
      <c r="L2373"/>
      <c r="M2373"/>
      <c r="N2373"/>
      <c r="O2373"/>
      <c r="P2373"/>
      <c r="Q2373"/>
      <c r="R2373"/>
      <c r="S2373"/>
      <c r="T2373"/>
      <c r="U2373"/>
      <c r="V2373"/>
      <c r="W2373"/>
      <c r="X2373"/>
      <c r="Y2373"/>
      <c r="Z2373"/>
      <c r="AA2373" s="144"/>
      <c r="AB2373"/>
      <c r="AC2373"/>
      <c r="AD2373"/>
      <c r="AE2373"/>
      <c r="AF2373" s="143"/>
      <c r="AG2373"/>
      <c r="AH2373"/>
    </row>
    <row r="2374" spans="1:34" s="28" customFormat="1" ht="15">
      <c r="A2374"/>
      <c r="B2374" s="140"/>
      <c r="C2374" s="139"/>
      <c r="D2374" s="139"/>
      <c r="E2374"/>
      <c r="F2374"/>
      <c r="G2374"/>
      <c r="H2374"/>
      <c r="I2374"/>
      <c r="J2374"/>
      <c r="K2374"/>
      <c r="L2374"/>
      <c r="M2374"/>
      <c r="N2374"/>
      <c r="O2374"/>
      <c r="P2374"/>
      <c r="Q2374"/>
      <c r="R2374"/>
      <c r="S2374"/>
      <c r="T2374"/>
      <c r="U2374"/>
      <c r="V2374"/>
      <c r="W2374"/>
      <c r="X2374"/>
      <c r="Y2374"/>
      <c r="Z2374"/>
      <c r="AA2374" s="144"/>
      <c r="AB2374"/>
      <c r="AC2374"/>
      <c r="AD2374"/>
      <c r="AE2374"/>
      <c r="AF2374" s="143"/>
      <c r="AG2374"/>
      <c r="AH2374"/>
    </row>
    <row r="2375" spans="1:34" s="28" customFormat="1" ht="15">
      <c r="A2375"/>
      <c r="B2375" s="140"/>
      <c r="C2375" s="139"/>
      <c r="D2375" s="139"/>
      <c r="E2375"/>
      <c r="F2375"/>
      <c r="G2375"/>
      <c r="H2375"/>
      <c r="I2375"/>
      <c r="J2375"/>
      <c r="K2375"/>
      <c r="L2375"/>
      <c r="M2375"/>
      <c r="N2375"/>
      <c r="O2375"/>
      <c r="P2375"/>
      <c r="Q2375"/>
      <c r="R2375"/>
      <c r="S2375"/>
      <c r="T2375"/>
      <c r="U2375"/>
      <c r="V2375"/>
      <c r="W2375"/>
      <c r="X2375"/>
      <c r="Y2375"/>
      <c r="Z2375"/>
      <c r="AA2375" s="144"/>
      <c r="AB2375"/>
      <c r="AC2375"/>
      <c r="AD2375"/>
      <c r="AE2375"/>
      <c r="AF2375" s="143"/>
      <c r="AG2375"/>
      <c r="AH2375"/>
    </row>
    <row r="2376" spans="1:34" s="28" customFormat="1" ht="15">
      <c r="A2376"/>
      <c r="B2376" s="140"/>
      <c r="C2376" s="139"/>
      <c r="D2376" s="139"/>
      <c r="E2376"/>
      <c r="F2376"/>
      <c r="G2376"/>
      <c r="H2376"/>
      <c r="I2376"/>
      <c r="J2376"/>
      <c r="K2376"/>
      <c r="L2376"/>
      <c r="M2376"/>
      <c r="N2376"/>
      <c r="O2376"/>
      <c r="P2376"/>
      <c r="Q2376"/>
      <c r="R2376"/>
      <c r="S2376"/>
      <c r="T2376"/>
      <c r="U2376"/>
      <c r="V2376"/>
      <c r="W2376"/>
      <c r="X2376"/>
      <c r="Y2376"/>
      <c r="Z2376"/>
      <c r="AA2376" s="144"/>
      <c r="AB2376"/>
      <c r="AC2376"/>
      <c r="AD2376"/>
      <c r="AE2376"/>
      <c r="AF2376" s="143"/>
      <c r="AG2376"/>
      <c r="AH2376"/>
    </row>
    <row r="2377" spans="1:34" s="28" customFormat="1" ht="15">
      <c r="A2377"/>
      <c r="B2377" s="140"/>
      <c r="C2377" s="139"/>
      <c r="D2377" s="139"/>
      <c r="E2377"/>
      <c r="F2377"/>
      <c r="G2377"/>
      <c r="H2377"/>
      <c r="I2377"/>
      <c r="J2377"/>
      <c r="K2377"/>
      <c r="L2377"/>
      <c r="M2377"/>
      <c r="N2377"/>
      <c r="O2377"/>
      <c r="P2377"/>
      <c r="Q2377"/>
      <c r="R2377"/>
      <c r="S2377"/>
      <c r="T2377"/>
      <c r="U2377"/>
      <c r="V2377"/>
      <c r="W2377"/>
      <c r="X2377"/>
      <c r="Y2377"/>
      <c r="Z2377"/>
      <c r="AA2377" s="144"/>
      <c r="AB2377"/>
      <c r="AC2377"/>
      <c r="AD2377"/>
      <c r="AE2377"/>
      <c r="AF2377" s="143"/>
      <c r="AG2377"/>
      <c r="AH2377"/>
    </row>
    <row r="2378" spans="1:34" s="28" customFormat="1" ht="15">
      <c r="A2378"/>
      <c r="B2378" s="140"/>
      <c r="C2378" s="139"/>
      <c r="D2378" s="139"/>
      <c r="E2378"/>
      <c r="F2378"/>
      <c r="G2378"/>
      <c r="H2378"/>
      <c r="I2378"/>
      <c r="J2378"/>
      <c r="K2378"/>
      <c r="L2378"/>
      <c r="M2378"/>
      <c r="N2378"/>
      <c r="O2378"/>
      <c r="P2378"/>
      <c r="Q2378"/>
      <c r="R2378"/>
      <c r="S2378"/>
      <c r="T2378"/>
      <c r="U2378"/>
      <c r="V2378"/>
      <c r="W2378"/>
      <c r="X2378"/>
      <c r="Y2378"/>
      <c r="Z2378"/>
      <c r="AA2378" s="144"/>
      <c r="AB2378"/>
      <c r="AC2378"/>
      <c r="AD2378"/>
      <c r="AE2378"/>
      <c r="AF2378" s="143"/>
      <c r="AG2378"/>
      <c r="AH2378"/>
    </row>
    <row r="2379" spans="1:34" s="28" customFormat="1" ht="15">
      <c r="A2379"/>
      <c r="B2379" s="140"/>
      <c r="C2379" s="139"/>
      <c r="D2379" s="139"/>
      <c r="E2379"/>
      <c r="F2379"/>
      <c r="G2379"/>
      <c r="H2379"/>
      <c r="I2379"/>
      <c r="J2379"/>
      <c r="K2379"/>
      <c r="L2379"/>
      <c r="M2379"/>
      <c r="N2379"/>
      <c r="O2379"/>
      <c r="P2379"/>
      <c r="Q2379"/>
      <c r="R2379"/>
      <c r="S2379"/>
      <c r="T2379"/>
      <c r="U2379"/>
      <c r="V2379"/>
      <c r="W2379"/>
      <c r="X2379"/>
      <c r="Y2379"/>
      <c r="Z2379"/>
      <c r="AA2379" s="144"/>
      <c r="AB2379"/>
      <c r="AC2379"/>
      <c r="AD2379"/>
      <c r="AE2379"/>
      <c r="AF2379" s="143"/>
      <c r="AG2379"/>
      <c r="AH2379"/>
    </row>
    <row r="2380" spans="1:34" s="28" customFormat="1" ht="15">
      <c r="A2380"/>
      <c r="B2380" s="140"/>
      <c r="C2380" s="139"/>
      <c r="D2380" s="139"/>
      <c r="E2380"/>
      <c r="F2380"/>
      <c r="G2380"/>
      <c r="H2380"/>
      <c r="I2380"/>
      <c r="J2380"/>
      <c r="K2380"/>
      <c r="L2380"/>
      <c r="M2380"/>
      <c r="N2380"/>
      <c r="O2380"/>
      <c r="P2380"/>
      <c r="Q2380"/>
      <c r="R2380"/>
      <c r="S2380"/>
      <c r="T2380"/>
      <c r="U2380"/>
      <c r="V2380"/>
      <c r="W2380"/>
      <c r="X2380"/>
      <c r="Y2380"/>
      <c r="Z2380"/>
      <c r="AA2380" s="144"/>
      <c r="AB2380"/>
      <c r="AC2380"/>
      <c r="AD2380"/>
      <c r="AE2380"/>
      <c r="AF2380" s="143"/>
      <c r="AG2380"/>
      <c r="AH2380"/>
    </row>
    <row r="2381" spans="1:34" s="28" customFormat="1" ht="15">
      <c r="A2381"/>
      <c r="B2381" s="140"/>
      <c r="C2381" s="139"/>
      <c r="D2381" s="139"/>
      <c r="E2381"/>
      <c r="F2381"/>
      <c r="G2381"/>
      <c r="H2381"/>
      <c r="I2381"/>
      <c r="J2381"/>
      <c r="K2381"/>
      <c r="L2381"/>
      <c r="M2381"/>
      <c r="N2381"/>
      <c r="O2381"/>
      <c r="P2381"/>
      <c r="Q2381"/>
      <c r="R2381"/>
      <c r="S2381"/>
      <c r="T2381"/>
      <c r="U2381"/>
      <c r="V2381"/>
      <c r="W2381"/>
      <c r="X2381"/>
      <c r="Y2381"/>
      <c r="Z2381"/>
      <c r="AA2381" s="144"/>
      <c r="AB2381"/>
      <c r="AC2381"/>
      <c r="AD2381"/>
      <c r="AE2381"/>
      <c r="AF2381" s="143"/>
      <c r="AG2381"/>
      <c r="AH2381"/>
    </row>
    <row r="2382" spans="1:34" s="28" customFormat="1" ht="15">
      <c r="A2382"/>
      <c r="B2382" s="140"/>
      <c r="C2382" s="139"/>
      <c r="D2382" s="139"/>
      <c r="E2382"/>
      <c r="F2382"/>
      <c r="G2382"/>
      <c r="H2382"/>
      <c r="I2382"/>
      <c r="J2382"/>
      <c r="K2382"/>
      <c r="L2382"/>
      <c r="M2382"/>
      <c r="N2382"/>
      <c r="O2382"/>
      <c r="P2382"/>
      <c r="Q2382"/>
      <c r="R2382"/>
      <c r="S2382"/>
      <c r="T2382"/>
      <c r="U2382"/>
      <c r="V2382"/>
      <c r="W2382"/>
      <c r="X2382"/>
      <c r="Y2382"/>
      <c r="Z2382"/>
      <c r="AA2382" s="144"/>
      <c r="AB2382"/>
      <c r="AC2382"/>
      <c r="AD2382"/>
      <c r="AE2382"/>
      <c r="AF2382" s="143"/>
      <c r="AG2382"/>
      <c r="AH2382"/>
    </row>
    <row r="2383" spans="1:34" s="28" customFormat="1" ht="15">
      <c r="A2383"/>
      <c r="B2383" s="140"/>
      <c r="C2383" s="139"/>
      <c r="D2383" s="139"/>
      <c r="E2383"/>
      <c r="F2383"/>
      <c r="G2383"/>
      <c r="H2383"/>
      <c r="I2383"/>
      <c r="J2383"/>
      <c r="K2383"/>
      <c r="L2383"/>
      <c r="M2383"/>
      <c r="N2383"/>
      <c r="O2383"/>
      <c r="P2383"/>
      <c r="Q2383"/>
      <c r="R2383"/>
      <c r="S2383"/>
      <c r="T2383"/>
      <c r="U2383"/>
      <c r="V2383"/>
      <c r="W2383"/>
      <c r="X2383"/>
      <c r="Y2383"/>
      <c r="Z2383"/>
      <c r="AA2383" s="144"/>
      <c r="AB2383"/>
      <c r="AC2383"/>
      <c r="AD2383"/>
      <c r="AE2383"/>
      <c r="AF2383" s="143"/>
      <c r="AG2383"/>
      <c r="AH2383"/>
    </row>
    <row r="2384" spans="1:34" s="28" customFormat="1" ht="15">
      <c r="A2384"/>
      <c r="B2384" s="140"/>
      <c r="C2384" s="139"/>
      <c r="D2384" s="139"/>
      <c r="E2384"/>
      <c r="F2384"/>
      <c r="G2384"/>
      <c r="H2384"/>
      <c r="I2384"/>
      <c r="J2384"/>
      <c r="K2384"/>
      <c r="L2384"/>
      <c r="M2384"/>
      <c r="N2384"/>
      <c r="O2384"/>
      <c r="P2384"/>
      <c r="Q2384"/>
      <c r="R2384"/>
      <c r="S2384"/>
      <c r="T2384"/>
      <c r="U2384"/>
      <c r="V2384"/>
      <c r="W2384"/>
      <c r="X2384"/>
      <c r="Y2384"/>
      <c r="Z2384"/>
      <c r="AA2384" s="144"/>
      <c r="AB2384"/>
      <c r="AC2384"/>
      <c r="AD2384"/>
      <c r="AE2384"/>
      <c r="AF2384" s="143"/>
      <c r="AG2384"/>
      <c r="AH2384"/>
    </row>
    <row r="2385" spans="1:34" s="28" customFormat="1" ht="15">
      <c r="A2385"/>
      <c r="B2385" s="140"/>
      <c r="C2385" s="139"/>
      <c r="D2385" s="139"/>
      <c r="E2385"/>
      <c r="F2385"/>
      <c r="G2385"/>
      <c r="H2385"/>
      <c r="I2385"/>
      <c r="J2385"/>
      <c r="K2385"/>
      <c r="L2385"/>
      <c r="M2385"/>
      <c r="N2385"/>
      <c r="O2385"/>
      <c r="P2385"/>
      <c r="Q2385"/>
      <c r="R2385"/>
      <c r="S2385"/>
      <c r="T2385"/>
      <c r="U2385"/>
      <c r="V2385"/>
      <c r="W2385"/>
      <c r="X2385"/>
      <c r="Y2385"/>
      <c r="Z2385"/>
      <c r="AA2385" s="144"/>
      <c r="AB2385"/>
      <c r="AC2385"/>
      <c r="AD2385"/>
      <c r="AE2385"/>
      <c r="AF2385" s="143"/>
      <c r="AG2385"/>
      <c r="AH2385"/>
    </row>
    <row r="2386" spans="1:34" s="28" customFormat="1" ht="15">
      <c r="A2386"/>
      <c r="B2386" s="140"/>
      <c r="C2386" s="139"/>
      <c r="D2386" s="139"/>
      <c r="E2386"/>
      <c r="F2386"/>
      <c r="G2386"/>
      <c r="H2386"/>
      <c r="I2386"/>
      <c r="J2386"/>
      <c r="K2386"/>
      <c r="L2386"/>
      <c r="M2386"/>
      <c r="N2386"/>
      <c r="O2386"/>
      <c r="P2386"/>
      <c r="Q2386"/>
      <c r="R2386"/>
      <c r="S2386"/>
      <c r="T2386"/>
      <c r="U2386"/>
      <c r="V2386"/>
      <c r="W2386"/>
      <c r="X2386"/>
      <c r="Y2386"/>
      <c r="Z2386"/>
      <c r="AA2386" s="144"/>
      <c r="AB2386"/>
      <c r="AC2386"/>
      <c r="AD2386"/>
      <c r="AE2386"/>
      <c r="AF2386" s="143"/>
      <c r="AG2386"/>
      <c r="AH2386"/>
    </row>
    <row r="2387" spans="1:34" s="28" customFormat="1" ht="15">
      <c r="A2387"/>
      <c r="B2387" s="140"/>
      <c r="C2387" s="139"/>
      <c r="D2387" s="139"/>
      <c r="E2387"/>
      <c r="F2387"/>
      <c r="G2387"/>
      <c r="H2387"/>
      <c r="I2387"/>
      <c r="J2387"/>
      <c r="K2387"/>
      <c r="L2387"/>
      <c r="M2387"/>
      <c r="N2387"/>
      <c r="O2387"/>
      <c r="P2387"/>
      <c r="Q2387"/>
      <c r="R2387"/>
      <c r="S2387"/>
      <c r="T2387"/>
      <c r="U2387"/>
      <c r="V2387"/>
      <c r="W2387"/>
      <c r="X2387"/>
      <c r="Y2387"/>
      <c r="Z2387"/>
      <c r="AA2387" s="144"/>
      <c r="AB2387"/>
      <c r="AC2387"/>
      <c r="AD2387"/>
      <c r="AE2387"/>
      <c r="AF2387" s="143"/>
      <c r="AG2387"/>
      <c r="AH2387"/>
    </row>
    <row r="2388" spans="1:34" s="28" customFormat="1" ht="15">
      <c r="A2388"/>
      <c r="B2388" s="140"/>
      <c r="C2388" s="139"/>
      <c r="D2388" s="139"/>
      <c r="E2388"/>
      <c r="F2388"/>
      <c r="G2388"/>
      <c r="H2388"/>
      <c r="I2388"/>
      <c r="J2388"/>
      <c r="K2388"/>
      <c r="L2388"/>
      <c r="M2388"/>
      <c r="N2388"/>
      <c r="O2388"/>
      <c r="P2388"/>
      <c r="Q2388"/>
      <c r="R2388"/>
      <c r="S2388"/>
      <c r="T2388"/>
      <c r="U2388"/>
      <c r="V2388"/>
      <c r="W2388"/>
      <c r="X2388"/>
      <c r="Y2388"/>
      <c r="Z2388"/>
      <c r="AA2388" s="144"/>
      <c r="AB2388"/>
      <c r="AC2388"/>
      <c r="AD2388"/>
      <c r="AE2388"/>
      <c r="AF2388" s="143"/>
      <c r="AG2388"/>
      <c r="AH2388"/>
    </row>
    <row r="2389" spans="1:34" s="28" customFormat="1" ht="15">
      <c r="A2389"/>
      <c r="B2389" s="140"/>
      <c r="C2389" s="139"/>
      <c r="D2389" s="139"/>
      <c r="E2389"/>
      <c r="F2389"/>
      <c r="G2389"/>
      <c r="H2389"/>
      <c r="I2389"/>
      <c r="J2389"/>
      <c r="K2389"/>
      <c r="L2389"/>
      <c r="M2389"/>
      <c r="N2389"/>
      <c r="O2389"/>
      <c r="P2389"/>
      <c r="Q2389"/>
      <c r="R2389"/>
      <c r="S2389"/>
      <c r="T2389"/>
      <c r="U2389"/>
      <c r="V2389"/>
      <c r="W2389"/>
      <c r="X2389"/>
      <c r="Y2389"/>
      <c r="Z2389"/>
      <c r="AA2389" s="144"/>
      <c r="AB2389"/>
      <c r="AC2389"/>
      <c r="AD2389"/>
      <c r="AE2389"/>
      <c r="AF2389" s="143"/>
      <c r="AG2389"/>
      <c r="AH2389"/>
    </row>
    <row r="2390" spans="1:34" s="28" customFormat="1" ht="15">
      <c r="A2390"/>
      <c r="B2390" s="140"/>
      <c r="C2390" s="139"/>
      <c r="D2390" s="139"/>
      <c r="E2390"/>
      <c r="F2390"/>
      <c r="G2390"/>
      <c r="H2390"/>
      <c r="I2390"/>
      <c r="J2390"/>
      <c r="K2390"/>
      <c r="L2390"/>
      <c r="M2390"/>
      <c r="N2390"/>
      <c r="O2390"/>
      <c r="P2390"/>
      <c r="Q2390"/>
      <c r="R2390"/>
      <c r="S2390"/>
      <c r="T2390"/>
      <c r="U2390"/>
      <c r="V2390"/>
      <c r="W2390"/>
      <c r="X2390"/>
      <c r="Y2390"/>
      <c r="Z2390"/>
      <c r="AA2390" s="144"/>
      <c r="AB2390"/>
      <c r="AC2390"/>
      <c r="AD2390"/>
      <c r="AE2390"/>
      <c r="AF2390" s="143"/>
      <c r="AG2390"/>
      <c r="AH2390"/>
    </row>
    <row r="2391" spans="1:34" s="28" customFormat="1" ht="15">
      <c r="A2391"/>
      <c r="B2391" s="140"/>
      <c r="C2391" s="139"/>
      <c r="D2391" s="139"/>
      <c r="E2391"/>
      <c r="F2391"/>
      <c r="G2391"/>
      <c r="H2391"/>
      <c r="I2391"/>
      <c r="J2391"/>
      <c r="K2391"/>
      <c r="L2391"/>
      <c r="M2391"/>
      <c r="N2391"/>
      <c r="O2391"/>
      <c r="P2391"/>
      <c r="Q2391"/>
      <c r="R2391"/>
      <c r="S2391"/>
      <c r="T2391"/>
      <c r="U2391"/>
      <c r="V2391"/>
      <c r="W2391"/>
      <c r="X2391"/>
      <c r="Y2391"/>
      <c r="Z2391"/>
      <c r="AA2391" s="144"/>
      <c r="AB2391"/>
      <c r="AC2391"/>
      <c r="AD2391"/>
      <c r="AE2391"/>
      <c r="AF2391" s="143"/>
      <c r="AG2391"/>
      <c r="AH2391"/>
    </row>
    <row r="2392" spans="1:34" s="28" customFormat="1" ht="15">
      <c r="A2392"/>
      <c r="B2392" s="140"/>
      <c r="C2392" s="139"/>
      <c r="D2392" s="139"/>
      <c r="E2392"/>
      <c r="F2392"/>
      <c r="G2392"/>
      <c r="H2392"/>
      <c r="I2392"/>
      <c r="J2392"/>
      <c r="K2392"/>
      <c r="L2392"/>
      <c r="M2392"/>
      <c r="N2392"/>
      <c r="O2392"/>
      <c r="P2392"/>
      <c r="Q2392"/>
      <c r="R2392"/>
      <c r="S2392"/>
      <c r="T2392"/>
      <c r="U2392"/>
      <c r="V2392"/>
      <c r="W2392"/>
      <c r="X2392"/>
      <c r="Y2392"/>
      <c r="Z2392"/>
      <c r="AA2392" s="144"/>
      <c r="AB2392"/>
      <c r="AC2392"/>
      <c r="AD2392"/>
      <c r="AE2392"/>
      <c r="AF2392" s="143"/>
      <c r="AG2392"/>
      <c r="AH2392"/>
    </row>
    <row r="2393" spans="1:34" s="28" customFormat="1" ht="15">
      <c r="A2393"/>
      <c r="B2393" s="140"/>
      <c r="C2393" s="139"/>
      <c r="D2393" s="139"/>
      <c r="E2393"/>
      <c r="F2393"/>
      <c r="G2393"/>
      <c r="H2393"/>
      <c r="I2393"/>
      <c r="J2393"/>
      <c r="K2393"/>
      <c r="L2393"/>
      <c r="M2393"/>
      <c r="N2393"/>
      <c r="O2393"/>
      <c r="P2393"/>
      <c r="Q2393"/>
      <c r="R2393"/>
      <c r="S2393"/>
      <c r="T2393"/>
      <c r="U2393"/>
      <c r="V2393"/>
      <c r="W2393"/>
      <c r="X2393"/>
      <c r="Y2393"/>
      <c r="Z2393"/>
      <c r="AA2393" s="144"/>
      <c r="AB2393"/>
      <c r="AC2393"/>
      <c r="AD2393"/>
      <c r="AE2393"/>
      <c r="AF2393" s="143"/>
      <c r="AG2393"/>
      <c r="AH2393"/>
    </row>
    <row r="2394" spans="1:34" s="28" customFormat="1" ht="15">
      <c r="A2394"/>
      <c r="B2394" s="140"/>
      <c r="C2394" s="139"/>
      <c r="D2394" s="139"/>
      <c r="E2394"/>
      <c r="F2394"/>
      <c r="G2394"/>
      <c r="H2394"/>
      <c r="I2394"/>
      <c r="J2394"/>
      <c r="K2394"/>
      <c r="L2394"/>
      <c r="M2394"/>
      <c r="N2394"/>
      <c r="O2394"/>
      <c r="P2394"/>
      <c r="Q2394"/>
      <c r="R2394"/>
      <c r="S2394"/>
      <c r="T2394"/>
      <c r="U2394"/>
      <c r="V2394"/>
      <c r="W2394"/>
      <c r="X2394"/>
      <c r="Y2394"/>
      <c r="Z2394"/>
      <c r="AA2394" s="144"/>
      <c r="AB2394"/>
      <c r="AC2394"/>
      <c r="AD2394"/>
      <c r="AE2394"/>
      <c r="AF2394" s="143"/>
      <c r="AG2394"/>
      <c r="AH2394"/>
    </row>
    <row r="2395" spans="1:34" s="28" customFormat="1" ht="15">
      <c r="A2395"/>
      <c r="B2395" s="140"/>
      <c r="C2395" s="139"/>
      <c r="D2395" s="139"/>
      <c r="E2395"/>
      <c r="F2395"/>
      <c r="G2395"/>
      <c r="H2395"/>
      <c r="I2395"/>
      <c r="J2395"/>
      <c r="K2395"/>
      <c r="L2395"/>
      <c r="M2395"/>
      <c r="N2395"/>
      <c r="O2395"/>
      <c r="P2395"/>
      <c r="Q2395"/>
      <c r="R2395"/>
      <c r="S2395"/>
      <c r="T2395"/>
      <c r="U2395"/>
      <c r="V2395"/>
      <c r="W2395"/>
      <c r="X2395"/>
      <c r="Y2395"/>
      <c r="Z2395"/>
      <c r="AA2395" s="144"/>
      <c r="AB2395"/>
      <c r="AC2395"/>
      <c r="AD2395"/>
      <c r="AE2395"/>
      <c r="AF2395" s="143"/>
      <c r="AG2395"/>
      <c r="AH2395"/>
    </row>
    <row r="2396" spans="1:34" s="28" customFormat="1" ht="15">
      <c r="A2396"/>
      <c r="B2396" s="140"/>
      <c r="C2396" s="139"/>
      <c r="D2396" s="139"/>
      <c r="E2396"/>
      <c r="F2396"/>
      <c r="G2396"/>
      <c r="H2396"/>
      <c r="I2396"/>
      <c r="J2396"/>
      <c r="K2396"/>
      <c r="L2396"/>
      <c r="M2396"/>
      <c r="N2396"/>
      <c r="O2396"/>
      <c r="P2396"/>
      <c r="Q2396"/>
      <c r="R2396"/>
      <c r="S2396"/>
      <c r="T2396"/>
      <c r="U2396"/>
      <c r="V2396"/>
      <c r="W2396"/>
      <c r="X2396"/>
      <c r="Y2396"/>
      <c r="Z2396"/>
      <c r="AA2396" s="144"/>
      <c r="AB2396"/>
      <c r="AC2396"/>
      <c r="AD2396"/>
      <c r="AE2396"/>
      <c r="AF2396" s="143"/>
      <c r="AG2396"/>
      <c r="AH2396"/>
    </row>
    <row r="2397" spans="1:34" s="28" customFormat="1" ht="15">
      <c r="A2397"/>
      <c r="B2397" s="140"/>
      <c r="C2397" s="139"/>
      <c r="D2397" s="139"/>
      <c r="E2397"/>
      <c r="F2397"/>
      <c r="G2397"/>
      <c r="H2397"/>
      <c r="I2397"/>
      <c r="J2397"/>
      <c r="K2397"/>
      <c r="L2397"/>
      <c r="M2397"/>
      <c r="N2397"/>
      <c r="O2397"/>
      <c r="P2397"/>
      <c r="Q2397"/>
      <c r="R2397"/>
      <c r="S2397"/>
      <c r="T2397"/>
      <c r="U2397"/>
      <c r="V2397"/>
      <c r="W2397"/>
      <c r="X2397"/>
      <c r="Y2397"/>
      <c r="Z2397"/>
      <c r="AA2397" s="144"/>
      <c r="AB2397"/>
      <c r="AC2397"/>
      <c r="AD2397"/>
      <c r="AE2397"/>
      <c r="AF2397" s="143"/>
      <c r="AG2397"/>
      <c r="AH2397"/>
    </row>
    <row r="2398" spans="1:34" s="28" customFormat="1" ht="15">
      <c r="A2398"/>
      <c r="B2398" s="140"/>
      <c r="C2398" s="139"/>
      <c r="D2398" s="139"/>
      <c r="E2398"/>
      <c r="F2398"/>
      <c r="G2398"/>
      <c r="H2398"/>
      <c r="I2398"/>
      <c r="J2398"/>
      <c r="K2398"/>
      <c r="L2398"/>
      <c r="M2398"/>
      <c r="N2398"/>
      <c r="O2398"/>
      <c r="P2398"/>
      <c r="Q2398"/>
      <c r="R2398"/>
      <c r="S2398"/>
      <c r="T2398"/>
      <c r="U2398"/>
      <c r="V2398"/>
      <c r="W2398"/>
      <c r="X2398"/>
      <c r="Y2398"/>
      <c r="Z2398"/>
      <c r="AA2398" s="144"/>
      <c r="AB2398"/>
      <c r="AC2398"/>
      <c r="AD2398"/>
      <c r="AE2398"/>
      <c r="AF2398" s="143"/>
      <c r="AG2398"/>
      <c r="AH2398"/>
    </row>
    <row r="2399" spans="1:34" s="28" customFormat="1" ht="15">
      <c r="A2399"/>
      <c r="B2399" s="140"/>
      <c r="C2399" s="139"/>
      <c r="D2399" s="139"/>
      <c r="E2399"/>
      <c r="F2399"/>
      <c r="G2399"/>
      <c r="H2399"/>
      <c r="I2399"/>
      <c r="J2399"/>
      <c r="K2399"/>
      <c r="L2399"/>
      <c r="M2399"/>
      <c r="N2399"/>
      <c r="O2399"/>
      <c r="P2399"/>
      <c r="Q2399"/>
      <c r="R2399"/>
      <c r="S2399"/>
      <c r="T2399"/>
      <c r="U2399"/>
      <c r="V2399"/>
      <c r="W2399"/>
      <c r="X2399"/>
      <c r="Y2399"/>
      <c r="Z2399"/>
      <c r="AA2399" s="144"/>
      <c r="AB2399"/>
      <c r="AC2399"/>
      <c r="AD2399"/>
      <c r="AE2399"/>
      <c r="AF2399" s="143"/>
      <c r="AG2399"/>
      <c r="AH2399"/>
    </row>
    <row r="2400" spans="1:34" s="28" customFormat="1" ht="15">
      <c r="A2400"/>
      <c r="B2400" s="140"/>
      <c r="C2400" s="139"/>
      <c r="D2400" s="139"/>
      <c r="E2400"/>
      <c r="F2400"/>
      <c r="G2400"/>
      <c r="H2400"/>
      <c r="I2400"/>
      <c r="J2400"/>
      <c r="K2400"/>
      <c r="L2400"/>
      <c r="M2400"/>
      <c r="N2400"/>
      <c r="O2400"/>
      <c r="P2400"/>
      <c r="Q2400"/>
      <c r="R2400"/>
      <c r="S2400"/>
      <c r="T2400"/>
      <c r="U2400"/>
      <c r="V2400"/>
      <c r="W2400"/>
      <c r="X2400"/>
      <c r="Y2400"/>
      <c r="Z2400"/>
      <c r="AA2400" s="144"/>
      <c r="AB2400"/>
      <c r="AC2400"/>
      <c r="AD2400"/>
      <c r="AE2400"/>
      <c r="AF2400" s="143"/>
      <c r="AG2400"/>
      <c r="AH2400"/>
    </row>
    <row r="2401" spans="1:34" s="28" customFormat="1" ht="15">
      <c r="A2401"/>
      <c r="B2401" s="140"/>
      <c r="C2401" s="139"/>
      <c r="D2401" s="139"/>
      <c r="E2401"/>
      <c r="F2401"/>
      <c r="G2401"/>
      <c r="H2401"/>
      <c r="I2401"/>
      <c r="J2401"/>
      <c r="K2401"/>
      <c r="L2401"/>
      <c r="M2401"/>
      <c r="N2401"/>
      <c r="O2401"/>
      <c r="P2401"/>
      <c r="Q2401"/>
      <c r="R2401"/>
      <c r="S2401"/>
      <c r="T2401"/>
      <c r="U2401"/>
      <c r="V2401"/>
      <c r="W2401"/>
      <c r="X2401"/>
      <c r="Y2401"/>
      <c r="Z2401"/>
      <c r="AA2401" s="144"/>
      <c r="AB2401"/>
      <c r="AC2401"/>
      <c r="AD2401"/>
      <c r="AE2401"/>
      <c r="AF2401" s="143"/>
      <c r="AG2401"/>
      <c r="AH2401"/>
    </row>
    <row r="2402" spans="1:34" s="28" customFormat="1" ht="15">
      <c r="A2402"/>
      <c r="B2402" s="140"/>
      <c r="C2402" s="139"/>
      <c r="D2402" s="139"/>
      <c r="E2402"/>
      <c r="F2402"/>
      <c r="G2402"/>
      <c r="H2402"/>
      <c r="I2402"/>
      <c r="J2402"/>
      <c r="K2402"/>
      <c r="L2402"/>
      <c r="M2402"/>
      <c r="N2402"/>
      <c r="O2402"/>
      <c r="P2402"/>
      <c r="Q2402"/>
      <c r="R2402"/>
      <c r="S2402"/>
      <c r="T2402"/>
      <c r="U2402"/>
      <c r="V2402"/>
      <c r="W2402"/>
      <c r="X2402"/>
      <c r="Y2402"/>
      <c r="Z2402"/>
      <c r="AA2402" s="144"/>
      <c r="AB2402"/>
      <c r="AC2402"/>
      <c r="AD2402"/>
      <c r="AE2402"/>
      <c r="AF2402" s="143"/>
      <c r="AG2402"/>
      <c r="AH2402"/>
    </row>
    <row r="2403" spans="1:34" s="28" customFormat="1" ht="15">
      <c r="A2403"/>
      <c r="B2403" s="140"/>
      <c r="C2403" s="139"/>
      <c r="D2403" s="139"/>
      <c r="E2403"/>
      <c r="F2403"/>
      <c r="G2403"/>
      <c r="H2403"/>
      <c r="I2403"/>
      <c r="J2403"/>
      <c r="K2403"/>
      <c r="L2403"/>
      <c r="M2403"/>
      <c r="N2403"/>
      <c r="O2403"/>
      <c r="P2403"/>
      <c r="Q2403"/>
      <c r="R2403"/>
      <c r="S2403"/>
      <c r="T2403"/>
      <c r="U2403"/>
      <c r="V2403"/>
      <c r="W2403"/>
      <c r="X2403"/>
      <c r="Y2403"/>
      <c r="Z2403"/>
      <c r="AA2403" s="144"/>
      <c r="AB2403"/>
      <c r="AC2403"/>
      <c r="AD2403"/>
      <c r="AE2403"/>
      <c r="AF2403" s="143"/>
      <c r="AG2403"/>
      <c r="AH2403"/>
    </row>
    <row r="2404" spans="1:34" s="28" customFormat="1" ht="15">
      <c r="A2404"/>
      <c r="B2404" s="140"/>
      <c r="C2404" s="139"/>
      <c r="D2404" s="139"/>
      <c r="E2404"/>
      <c r="F2404"/>
      <c r="G2404"/>
      <c r="H2404"/>
      <c r="I2404"/>
      <c r="J2404"/>
      <c r="K2404"/>
      <c r="L2404"/>
      <c r="M2404"/>
      <c r="N2404"/>
      <c r="O2404"/>
      <c r="P2404"/>
      <c r="Q2404"/>
      <c r="R2404"/>
      <c r="S2404"/>
      <c r="T2404"/>
      <c r="U2404"/>
      <c r="V2404"/>
      <c r="W2404"/>
      <c r="X2404"/>
      <c r="Y2404"/>
      <c r="Z2404"/>
      <c r="AA2404" s="144"/>
      <c r="AB2404"/>
      <c r="AC2404"/>
      <c r="AD2404"/>
      <c r="AE2404"/>
      <c r="AF2404" s="143"/>
      <c r="AG2404"/>
      <c r="AH2404"/>
    </row>
    <row r="2405" spans="1:34" s="28" customFormat="1" ht="15">
      <c r="A2405"/>
      <c r="B2405" s="140"/>
      <c r="C2405" s="139"/>
      <c r="D2405" s="139"/>
      <c r="E2405"/>
      <c r="F2405"/>
      <c r="G2405"/>
      <c r="H2405"/>
      <c r="I2405"/>
      <c r="J2405"/>
      <c r="K2405"/>
      <c r="L2405"/>
      <c r="M2405"/>
      <c r="N2405"/>
      <c r="O2405"/>
      <c r="P2405"/>
      <c r="Q2405"/>
      <c r="R2405"/>
      <c r="S2405"/>
      <c r="T2405"/>
      <c r="U2405"/>
      <c r="V2405"/>
      <c r="W2405"/>
      <c r="X2405"/>
      <c r="Y2405"/>
      <c r="Z2405"/>
      <c r="AA2405" s="144"/>
      <c r="AB2405"/>
      <c r="AC2405"/>
      <c r="AD2405"/>
      <c r="AE2405"/>
      <c r="AF2405" s="143"/>
      <c r="AG2405"/>
      <c r="AH2405"/>
    </row>
    <row r="2406" spans="1:34" s="28" customFormat="1" ht="15">
      <c r="A2406"/>
      <c r="B2406" s="140"/>
      <c r="C2406" s="139"/>
      <c r="D2406" s="139"/>
      <c r="E2406"/>
      <c r="F2406"/>
      <c r="G2406"/>
      <c r="H2406"/>
      <c r="I2406"/>
      <c r="J2406"/>
      <c r="K2406"/>
      <c r="L2406"/>
      <c r="M2406"/>
      <c r="N2406"/>
      <c r="O2406"/>
      <c r="P2406"/>
      <c r="Q2406"/>
      <c r="R2406"/>
      <c r="S2406"/>
      <c r="T2406"/>
      <c r="U2406"/>
      <c r="V2406"/>
      <c r="W2406"/>
      <c r="X2406"/>
      <c r="Y2406"/>
      <c r="Z2406"/>
      <c r="AA2406" s="144"/>
      <c r="AB2406"/>
      <c r="AC2406"/>
      <c r="AD2406"/>
      <c r="AE2406"/>
      <c r="AF2406" s="143"/>
      <c r="AG2406"/>
      <c r="AH2406"/>
    </row>
    <row r="2407" spans="1:34" s="28" customFormat="1" ht="15">
      <c r="A2407"/>
      <c r="B2407" s="140"/>
      <c r="C2407" s="139"/>
      <c r="D2407" s="139"/>
      <c r="E2407"/>
      <c r="F2407"/>
      <c r="G2407"/>
      <c r="H2407"/>
      <c r="I2407"/>
      <c r="J2407"/>
      <c r="K2407"/>
      <c r="L2407"/>
      <c r="M2407"/>
      <c r="N2407"/>
      <c r="O2407"/>
      <c r="P2407"/>
      <c r="Q2407"/>
      <c r="R2407"/>
      <c r="S2407"/>
      <c r="T2407"/>
      <c r="U2407"/>
      <c r="V2407"/>
      <c r="W2407"/>
      <c r="X2407"/>
      <c r="Y2407"/>
      <c r="Z2407"/>
      <c r="AA2407" s="144"/>
      <c r="AB2407"/>
      <c r="AC2407"/>
      <c r="AD2407"/>
      <c r="AE2407"/>
      <c r="AF2407" s="143"/>
      <c r="AG2407"/>
      <c r="AH2407"/>
    </row>
    <row r="2408" spans="1:34" s="28" customFormat="1" ht="15">
      <c r="A2408"/>
      <c r="B2408" s="140"/>
      <c r="C2408" s="139"/>
      <c r="D2408" s="139"/>
      <c r="E2408"/>
      <c r="F2408"/>
      <c r="G2408"/>
      <c r="H2408"/>
      <c r="I2408"/>
      <c r="J2408"/>
      <c r="K2408"/>
      <c r="L2408"/>
      <c r="M2408"/>
      <c r="N2408"/>
      <c r="O2408"/>
      <c r="P2408"/>
      <c r="Q2408"/>
      <c r="R2408"/>
      <c r="S2408"/>
      <c r="T2408"/>
      <c r="U2408"/>
      <c r="V2408"/>
      <c r="W2408"/>
      <c r="X2408"/>
      <c r="Y2408"/>
      <c r="Z2408"/>
      <c r="AA2408" s="144"/>
      <c r="AB2408"/>
      <c r="AC2408"/>
      <c r="AD2408"/>
      <c r="AE2408"/>
      <c r="AF2408" s="143"/>
      <c r="AG2408"/>
      <c r="AH2408"/>
    </row>
    <row r="2409" spans="1:34" s="28" customFormat="1" ht="15">
      <c r="A2409"/>
      <c r="B2409" s="140"/>
      <c r="C2409" s="139"/>
      <c r="D2409" s="139"/>
      <c r="E2409"/>
      <c r="F2409"/>
      <c r="G2409"/>
      <c r="H2409"/>
      <c r="I2409"/>
      <c r="J2409"/>
      <c r="K2409"/>
      <c r="L2409"/>
      <c r="M2409"/>
      <c r="N2409"/>
      <c r="O2409"/>
      <c r="P2409"/>
      <c r="Q2409"/>
      <c r="R2409"/>
      <c r="S2409"/>
      <c r="T2409"/>
      <c r="U2409"/>
      <c r="V2409"/>
      <c r="W2409"/>
      <c r="X2409"/>
      <c r="Y2409"/>
      <c r="Z2409"/>
      <c r="AA2409" s="144"/>
      <c r="AB2409"/>
      <c r="AC2409"/>
      <c r="AD2409"/>
      <c r="AE2409"/>
      <c r="AF2409" s="143"/>
      <c r="AG2409"/>
      <c r="AH2409"/>
    </row>
    <row r="2410" spans="1:34" s="28" customFormat="1" ht="15">
      <c r="A2410"/>
      <c r="B2410" s="140"/>
      <c r="C2410" s="139"/>
      <c r="D2410" s="139"/>
      <c r="E2410"/>
      <c r="F2410"/>
      <c r="G2410"/>
      <c r="H2410"/>
      <c r="I2410"/>
      <c r="J2410"/>
      <c r="K2410"/>
      <c r="L2410"/>
      <c r="M2410"/>
      <c r="N2410"/>
      <c r="O2410"/>
      <c r="P2410"/>
      <c r="Q2410"/>
      <c r="R2410"/>
      <c r="S2410"/>
      <c r="T2410"/>
      <c r="U2410"/>
      <c r="V2410"/>
      <c r="W2410"/>
      <c r="X2410"/>
      <c r="Y2410"/>
      <c r="Z2410"/>
      <c r="AA2410" s="144"/>
      <c r="AB2410"/>
      <c r="AC2410"/>
      <c r="AD2410"/>
      <c r="AE2410"/>
      <c r="AF2410" s="143"/>
      <c r="AG2410"/>
      <c r="AH2410"/>
    </row>
    <row r="2411" spans="1:34" s="28" customFormat="1" ht="15">
      <c r="A2411"/>
      <c r="B2411" s="140"/>
      <c r="C2411" s="139"/>
      <c r="D2411" s="139"/>
      <c r="E2411"/>
      <c r="F2411"/>
      <c r="G2411"/>
      <c r="H2411"/>
      <c r="I2411"/>
      <c r="J2411"/>
      <c r="K2411"/>
      <c r="L2411"/>
      <c r="M2411"/>
      <c r="N2411"/>
      <c r="O2411"/>
      <c r="P2411"/>
      <c r="Q2411"/>
      <c r="R2411"/>
      <c r="S2411"/>
      <c r="T2411"/>
      <c r="U2411"/>
      <c r="V2411"/>
      <c r="W2411"/>
      <c r="X2411"/>
      <c r="Y2411"/>
      <c r="Z2411"/>
      <c r="AA2411" s="144"/>
      <c r="AB2411"/>
      <c r="AC2411"/>
      <c r="AD2411"/>
      <c r="AE2411"/>
      <c r="AF2411" s="143"/>
      <c r="AG2411"/>
      <c r="AH2411"/>
    </row>
    <row r="2412" spans="1:34" s="28" customFormat="1" ht="15">
      <c r="A2412"/>
      <c r="B2412" s="140"/>
      <c r="C2412" s="139"/>
      <c r="D2412" s="139"/>
      <c r="E2412"/>
      <c r="F2412"/>
      <c r="G2412"/>
      <c r="H2412"/>
      <c r="I2412"/>
      <c r="J2412"/>
      <c r="K2412"/>
      <c r="L2412"/>
      <c r="M2412"/>
      <c r="N2412"/>
      <c r="O2412"/>
      <c r="P2412"/>
      <c r="Q2412"/>
      <c r="R2412"/>
      <c r="S2412"/>
      <c r="T2412"/>
      <c r="U2412"/>
      <c r="V2412"/>
      <c r="W2412"/>
      <c r="X2412"/>
      <c r="Y2412"/>
      <c r="Z2412"/>
      <c r="AA2412" s="144"/>
      <c r="AB2412"/>
      <c r="AC2412"/>
      <c r="AD2412"/>
      <c r="AE2412"/>
      <c r="AF2412" s="143"/>
      <c r="AG2412"/>
      <c r="AH2412"/>
    </row>
    <row r="2413" spans="1:34" s="28" customFormat="1" ht="15">
      <c r="A2413"/>
      <c r="B2413" s="140"/>
      <c r="C2413" s="139"/>
      <c r="D2413" s="139"/>
      <c r="E2413"/>
      <c r="F2413"/>
      <c r="G2413"/>
      <c r="H2413"/>
      <c r="I2413"/>
      <c r="J2413"/>
      <c r="K2413"/>
      <c r="L2413"/>
      <c r="M2413"/>
      <c r="N2413"/>
      <c r="O2413"/>
      <c r="P2413"/>
      <c r="Q2413"/>
      <c r="R2413"/>
      <c r="S2413"/>
      <c r="T2413"/>
      <c r="U2413"/>
      <c r="V2413"/>
      <c r="W2413"/>
      <c r="X2413"/>
      <c r="Y2413"/>
      <c r="Z2413"/>
      <c r="AA2413" s="144"/>
      <c r="AB2413"/>
      <c r="AC2413"/>
      <c r="AD2413"/>
      <c r="AE2413"/>
      <c r="AF2413" s="143"/>
      <c r="AG2413"/>
      <c r="AH2413"/>
    </row>
    <row r="2414" spans="1:34" s="28" customFormat="1" ht="15">
      <c r="A2414"/>
      <c r="B2414" s="140"/>
      <c r="C2414" s="139"/>
      <c r="D2414" s="139"/>
      <c r="E2414"/>
      <c r="F2414"/>
      <c r="G2414"/>
      <c r="H2414"/>
      <c r="I2414"/>
      <c r="J2414"/>
      <c r="K2414"/>
      <c r="L2414"/>
      <c r="M2414"/>
      <c r="N2414"/>
      <c r="O2414"/>
      <c r="P2414"/>
      <c r="Q2414"/>
      <c r="R2414"/>
      <c r="S2414"/>
      <c r="T2414"/>
      <c r="U2414"/>
      <c r="V2414"/>
      <c r="W2414"/>
      <c r="X2414"/>
      <c r="Y2414"/>
      <c r="Z2414"/>
      <c r="AA2414" s="144"/>
      <c r="AB2414"/>
      <c r="AC2414"/>
      <c r="AD2414"/>
      <c r="AE2414"/>
      <c r="AF2414" s="143"/>
      <c r="AG2414"/>
      <c r="AH2414"/>
    </row>
    <row r="2415" spans="1:34" s="28" customFormat="1" ht="15">
      <c r="A2415"/>
      <c r="B2415" s="140"/>
      <c r="C2415" s="139"/>
      <c r="D2415" s="139"/>
      <c r="E2415"/>
      <c r="F2415"/>
      <c r="G2415"/>
      <c r="H2415"/>
      <c r="I2415"/>
      <c r="J2415"/>
      <c r="K2415"/>
      <c r="L2415"/>
      <c r="M2415"/>
      <c r="N2415"/>
      <c r="O2415"/>
      <c r="P2415"/>
      <c r="Q2415"/>
      <c r="R2415"/>
      <c r="S2415"/>
      <c r="T2415"/>
      <c r="U2415"/>
      <c r="V2415"/>
      <c r="W2415"/>
      <c r="X2415"/>
      <c r="Y2415"/>
      <c r="Z2415"/>
      <c r="AA2415" s="144"/>
      <c r="AB2415"/>
      <c r="AC2415"/>
      <c r="AD2415"/>
      <c r="AE2415"/>
      <c r="AF2415" s="143"/>
      <c r="AG2415"/>
      <c r="AH2415"/>
    </row>
    <row r="2416" spans="1:34" s="28" customFormat="1" ht="15">
      <c r="A2416"/>
      <c r="B2416" s="140"/>
      <c r="C2416" s="139"/>
      <c r="D2416" s="139"/>
      <c r="E2416"/>
      <c r="F2416"/>
      <c r="G2416"/>
      <c r="H2416"/>
      <c r="I2416"/>
      <c r="J2416"/>
      <c r="K2416"/>
      <c r="L2416"/>
      <c r="M2416"/>
      <c r="N2416"/>
      <c r="O2416"/>
      <c r="P2416"/>
      <c r="Q2416"/>
      <c r="R2416"/>
      <c r="S2416"/>
      <c r="T2416"/>
      <c r="U2416"/>
      <c r="V2416"/>
      <c r="W2416"/>
      <c r="X2416"/>
      <c r="Y2416"/>
      <c r="Z2416"/>
      <c r="AA2416" s="144"/>
      <c r="AB2416"/>
      <c r="AC2416"/>
      <c r="AD2416"/>
      <c r="AE2416"/>
      <c r="AF2416" s="143"/>
      <c r="AG2416"/>
      <c r="AH2416"/>
    </row>
    <row r="2417" spans="1:34" s="28" customFormat="1" ht="15">
      <c r="A2417"/>
      <c r="B2417" s="140"/>
      <c r="C2417" s="139"/>
      <c r="D2417" s="139"/>
      <c r="E2417"/>
      <c r="F2417"/>
      <c r="G2417"/>
      <c r="H2417"/>
      <c r="I2417"/>
      <c r="J2417"/>
      <c r="K2417"/>
      <c r="L2417"/>
      <c r="M2417"/>
      <c r="N2417"/>
      <c r="O2417"/>
      <c r="P2417"/>
      <c r="Q2417"/>
      <c r="R2417"/>
      <c r="S2417"/>
      <c r="T2417"/>
      <c r="U2417"/>
      <c r="V2417"/>
      <c r="W2417"/>
      <c r="X2417"/>
      <c r="Y2417"/>
      <c r="Z2417"/>
      <c r="AA2417" s="144"/>
      <c r="AB2417"/>
      <c r="AC2417"/>
      <c r="AD2417"/>
      <c r="AE2417"/>
      <c r="AF2417" s="143"/>
      <c r="AG2417"/>
      <c r="AH2417"/>
    </row>
    <row r="2418" spans="1:34" s="28" customFormat="1" ht="15">
      <c r="A2418"/>
      <c r="B2418" s="140"/>
      <c r="C2418" s="139"/>
      <c r="D2418" s="139"/>
      <c r="E2418"/>
      <c r="F2418"/>
      <c r="G2418"/>
      <c r="H2418"/>
      <c r="I2418"/>
      <c r="J2418"/>
      <c r="K2418"/>
      <c r="L2418"/>
      <c r="M2418"/>
      <c r="N2418"/>
      <c r="O2418"/>
      <c r="P2418"/>
      <c r="Q2418"/>
      <c r="R2418"/>
      <c r="S2418"/>
      <c r="T2418"/>
      <c r="U2418"/>
      <c r="V2418"/>
      <c r="W2418"/>
      <c r="X2418"/>
      <c r="Y2418"/>
      <c r="Z2418"/>
      <c r="AA2418" s="144"/>
      <c r="AB2418"/>
      <c r="AC2418"/>
      <c r="AD2418"/>
      <c r="AE2418"/>
      <c r="AF2418" s="143"/>
      <c r="AG2418"/>
      <c r="AH2418"/>
    </row>
    <row r="2419" spans="1:34" s="28" customFormat="1" ht="15">
      <c r="A2419"/>
      <c r="B2419" s="140"/>
      <c r="C2419" s="139"/>
      <c r="D2419" s="139"/>
      <c r="E2419"/>
      <c r="F2419"/>
      <c r="G2419"/>
      <c r="H2419"/>
      <c r="I2419"/>
      <c r="J2419"/>
      <c r="K2419"/>
      <c r="L2419"/>
      <c r="M2419"/>
      <c r="N2419"/>
      <c r="O2419"/>
      <c r="P2419"/>
      <c r="Q2419"/>
      <c r="R2419"/>
      <c r="S2419"/>
      <c r="T2419"/>
      <c r="U2419"/>
      <c r="V2419"/>
      <c r="W2419"/>
      <c r="X2419"/>
      <c r="Y2419"/>
      <c r="Z2419"/>
      <c r="AA2419" s="144"/>
      <c r="AB2419"/>
      <c r="AC2419"/>
      <c r="AD2419"/>
      <c r="AE2419"/>
      <c r="AF2419" s="143"/>
      <c r="AG2419"/>
      <c r="AH2419"/>
    </row>
    <row r="2420" spans="1:34" s="28" customFormat="1" ht="15">
      <c r="A2420"/>
      <c r="B2420" s="140"/>
      <c r="C2420" s="139"/>
      <c r="D2420" s="139"/>
      <c r="E2420"/>
      <c r="F2420"/>
      <c r="G2420"/>
      <c r="H2420"/>
      <c r="I2420"/>
      <c r="J2420"/>
      <c r="K2420"/>
      <c r="L2420"/>
      <c r="M2420"/>
      <c r="N2420"/>
      <c r="O2420"/>
      <c r="P2420"/>
      <c r="Q2420"/>
      <c r="R2420"/>
      <c r="S2420"/>
      <c r="T2420"/>
      <c r="U2420"/>
      <c r="V2420"/>
      <c r="W2420"/>
      <c r="X2420"/>
      <c r="Y2420"/>
      <c r="Z2420"/>
      <c r="AA2420" s="144"/>
      <c r="AB2420"/>
      <c r="AC2420"/>
      <c r="AD2420"/>
      <c r="AE2420"/>
      <c r="AF2420" s="143"/>
      <c r="AG2420"/>
      <c r="AH2420"/>
    </row>
    <row r="2421" spans="1:34" s="28" customFormat="1" ht="15">
      <c r="A2421"/>
      <c r="B2421" s="140"/>
      <c r="C2421" s="139"/>
      <c r="D2421" s="139"/>
      <c r="E2421"/>
      <c r="F2421"/>
      <c r="G2421"/>
      <c r="H2421"/>
      <c r="I2421"/>
      <c r="J2421"/>
      <c r="K2421"/>
      <c r="L2421"/>
      <c r="M2421"/>
      <c r="N2421"/>
      <c r="O2421"/>
      <c r="P2421"/>
      <c r="Q2421"/>
      <c r="R2421"/>
      <c r="S2421"/>
      <c r="T2421"/>
      <c r="U2421"/>
      <c r="V2421"/>
      <c r="W2421"/>
      <c r="X2421"/>
      <c r="Y2421"/>
      <c r="Z2421"/>
      <c r="AA2421" s="144"/>
      <c r="AB2421"/>
      <c r="AC2421"/>
      <c r="AD2421"/>
      <c r="AE2421"/>
      <c r="AF2421" s="143"/>
      <c r="AG2421"/>
      <c r="AH2421"/>
    </row>
    <row r="2422" spans="1:34" s="28" customFormat="1" ht="15">
      <c r="A2422"/>
      <c r="B2422" s="140"/>
      <c r="C2422" s="139"/>
      <c r="D2422" s="139"/>
      <c r="E2422"/>
      <c r="F2422"/>
      <c r="G2422"/>
      <c r="H2422"/>
      <c r="I2422"/>
      <c r="J2422"/>
      <c r="K2422"/>
      <c r="L2422"/>
      <c r="M2422"/>
      <c r="N2422"/>
      <c r="O2422"/>
      <c r="P2422"/>
      <c r="Q2422"/>
      <c r="R2422"/>
      <c r="S2422"/>
      <c r="T2422"/>
      <c r="U2422"/>
      <c r="V2422"/>
      <c r="W2422"/>
      <c r="X2422"/>
      <c r="Y2422"/>
      <c r="Z2422"/>
      <c r="AA2422" s="144"/>
      <c r="AB2422"/>
      <c r="AC2422"/>
      <c r="AD2422"/>
      <c r="AE2422"/>
      <c r="AF2422" s="143"/>
      <c r="AG2422"/>
      <c r="AH2422"/>
    </row>
    <row r="2423" spans="1:34" s="28" customFormat="1" ht="15">
      <c r="A2423"/>
      <c r="B2423" s="140"/>
      <c r="C2423" s="139"/>
      <c r="D2423" s="139"/>
      <c r="E2423"/>
      <c r="F2423"/>
      <c r="G2423"/>
      <c r="H2423"/>
      <c r="I2423"/>
      <c r="J2423"/>
      <c r="K2423"/>
      <c r="L2423"/>
      <c r="M2423"/>
      <c r="N2423"/>
      <c r="O2423"/>
      <c r="P2423"/>
      <c r="Q2423"/>
      <c r="R2423"/>
      <c r="S2423"/>
      <c r="T2423"/>
      <c r="U2423"/>
      <c r="V2423"/>
      <c r="W2423"/>
      <c r="X2423"/>
      <c r="Y2423"/>
      <c r="Z2423"/>
      <c r="AA2423" s="144"/>
      <c r="AB2423"/>
      <c r="AC2423"/>
      <c r="AD2423"/>
      <c r="AE2423"/>
      <c r="AF2423" s="143"/>
      <c r="AG2423"/>
      <c r="AH2423"/>
    </row>
    <row r="2424" spans="1:34" s="28" customFormat="1" ht="15">
      <c r="A2424"/>
      <c r="B2424" s="140"/>
      <c r="C2424" s="139"/>
      <c r="D2424" s="139"/>
      <c r="E2424"/>
      <c r="F2424"/>
      <c r="G2424"/>
      <c r="H2424"/>
      <c r="I2424"/>
      <c r="J2424"/>
      <c r="K2424"/>
      <c r="L2424"/>
      <c r="M2424"/>
      <c r="N2424"/>
      <c r="O2424"/>
      <c r="P2424"/>
      <c r="Q2424"/>
      <c r="R2424"/>
      <c r="S2424"/>
      <c r="T2424"/>
      <c r="U2424"/>
      <c r="V2424"/>
      <c r="W2424"/>
      <c r="X2424"/>
      <c r="Y2424"/>
      <c r="Z2424"/>
      <c r="AA2424" s="144"/>
      <c r="AB2424"/>
      <c r="AC2424"/>
      <c r="AD2424"/>
      <c r="AE2424"/>
      <c r="AF2424" s="143"/>
      <c r="AG2424"/>
      <c r="AH2424"/>
    </row>
    <row r="2425" spans="1:34" s="28" customFormat="1" ht="15">
      <c r="A2425"/>
      <c r="B2425" s="140"/>
      <c r="C2425" s="139"/>
      <c r="D2425" s="139"/>
      <c r="E2425"/>
      <c r="F2425"/>
      <c r="G2425"/>
      <c r="H2425"/>
      <c r="I2425"/>
      <c r="J2425"/>
      <c r="K2425"/>
      <c r="L2425"/>
      <c r="M2425"/>
      <c r="N2425"/>
      <c r="O2425"/>
      <c r="P2425"/>
      <c r="Q2425"/>
      <c r="R2425"/>
      <c r="S2425"/>
      <c r="T2425"/>
      <c r="U2425"/>
      <c r="V2425"/>
      <c r="W2425"/>
      <c r="X2425"/>
      <c r="Y2425"/>
      <c r="Z2425"/>
      <c r="AA2425" s="144"/>
      <c r="AB2425"/>
      <c r="AC2425"/>
      <c r="AD2425"/>
      <c r="AE2425"/>
      <c r="AF2425" s="143"/>
      <c r="AG2425"/>
      <c r="AH2425"/>
    </row>
    <row r="2426" spans="1:34" s="28" customFormat="1" ht="15">
      <c r="A2426"/>
      <c r="B2426" s="140"/>
      <c r="C2426" s="139"/>
      <c r="D2426" s="139"/>
      <c r="E2426"/>
      <c r="F2426"/>
      <c r="G2426"/>
      <c r="H2426"/>
      <c r="I2426"/>
      <c r="J2426"/>
      <c r="K2426"/>
      <c r="L2426"/>
      <c r="M2426"/>
      <c r="N2426"/>
      <c r="O2426"/>
      <c r="P2426"/>
      <c r="Q2426"/>
      <c r="R2426"/>
      <c r="S2426"/>
      <c r="T2426"/>
      <c r="U2426"/>
      <c r="V2426"/>
      <c r="W2426"/>
      <c r="X2426"/>
      <c r="Y2426"/>
      <c r="Z2426"/>
      <c r="AA2426" s="144"/>
      <c r="AB2426"/>
      <c r="AC2426"/>
      <c r="AD2426"/>
      <c r="AE2426"/>
      <c r="AF2426" s="143"/>
      <c r="AG2426"/>
      <c r="AH2426"/>
    </row>
    <row r="2427" spans="1:34" s="28" customFormat="1" ht="15">
      <c r="A2427"/>
      <c r="B2427" s="140"/>
      <c r="C2427" s="139"/>
      <c r="D2427" s="139"/>
      <c r="E2427"/>
      <c r="F2427"/>
      <c r="G2427"/>
      <c r="H2427"/>
      <c r="I2427"/>
      <c r="J2427"/>
      <c r="K2427"/>
      <c r="L2427"/>
      <c r="M2427"/>
      <c r="N2427"/>
      <c r="O2427"/>
      <c r="P2427"/>
      <c r="Q2427"/>
      <c r="R2427"/>
      <c r="S2427"/>
      <c r="T2427"/>
      <c r="U2427"/>
      <c r="V2427"/>
      <c r="W2427"/>
      <c r="X2427"/>
      <c r="Y2427"/>
      <c r="Z2427"/>
      <c r="AA2427" s="144"/>
      <c r="AB2427"/>
      <c r="AC2427"/>
      <c r="AD2427"/>
      <c r="AE2427"/>
      <c r="AF2427" s="143"/>
      <c r="AG2427"/>
      <c r="AH2427"/>
    </row>
    <row r="2428" spans="1:34" s="28" customFormat="1" ht="15">
      <c r="A2428"/>
      <c r="B2428" s="140"/>
      <c r="C2428" s="139"/>
      <c r="D2428" s="139"/>
      <c r="E2428"/>
      <c r="F2428"/>
      <c r="G2428"/>
      <c r="H2428"/>
      <c r="I2428"/>
      <c r="J2428"/>
      <c r="K2428"/>
      <c r="L2428"/>
      <c r="M2428"/>
      <c r="N2428"/>
      <c r="O2428"/>
      <c r="P2428"/>
      <c r="Q2428"/>
      <c r="R2428"/>
      <c r="S2428"/>
      <c r="T2428"/>
      <c r="U2428"/>
      <c r="V2428"/>
      <c r="W2428"/>
      <c r="X2428"/>
      <c r="Y2428"/>
      <c r="Z2428"/>
      <c r="AA2428" s="144"/>
      <c r="AB2428"/>
      <c r="AC2428"/>
      <c r="AD2428"/>
      <c r="AE2428"/>
      <c r="AF2428" s="143"/>
      <c r="AG2428"/>
      <c r="AH2428"/>
    </row>
    <row r="2429" spans="1:34" s="28" customFormat="1" ht="15">
      <c r="A2429"/>
      <c r="B2429" s="140"/>
      <c r="C2429" s="139"/>
      <c r="D2429" s="139"/>
      <c r="E2429"/>
      <c r="F2429"/>
      <c r="G2429"/>
      <c r="H2429"/>
      <c r="I2429"/>
      <c r="J2429"/>
      <c r="K2429"/>
      <c r="L2429"/>
      <c r="M2429"/>
      <c r="N2429"/>
      <c r="O2429"/>
      <c r="P2429"/>
      <c r="Q2429"/>
      <c r="R2429"/>
      <c r="S2429"/>
      <c r="T2429"/>
      <c r="U2429"/>
      <c r="V2429"/>
      <c r="W2429"/>
      <c r="X2429"/>
      <c r="Y2429"/>
      <c r="Z2429"/>
      <c r="AA2429" s="144"/>
      <c r="AB2429"/>
      <c r="AC2429"/>
      <c r="AD2429"/>
      <c r="AE2429"/>
      <c r="AF2429" s="143"/>
      <c r="AG2429"/>
      <c r="AH2429"/>
    </row>
    <row r="2430" spans="1:34" s="28" customFormat="1" ht="15">
      <c r="A2430"/>
      <c r="B2430" s="140"/>
      <c r="C2430" s="139"/>
      <c r="D2430" s="139"/>
      <c r="E2430"/>
      <c r="F2430"/>
      <c r="G2430"/>
      <c r="H2430"/>
      <c r="I2430"/>
      <c r="J2430"/>
      <c r="K2430"/>
      <c r="L2430"/>
      <c r="M2430"/>
      <c r="N2430"/>
      <c r="O2430"/>
      <c r="P2430"/>
      <c r="Q2430"/>
      <c r="R2430"/>
      <c r="S2430"/>
      <c r="T2430"/>
      <c r="U2430"/>
      <c r="V2430"/>
      <c r="W2430"/>
      <c r="X2430"/>
      <c r="Y2430"/>
      <c r="Z2430"/>
      <c r="AA2430" s="144"/>
      <c r="AB2430"/>
      <c r="AC2430"/>
      <c r="AD2430"/>
      <c r="AE2430"/>
      <c r="AF2430" s="143"/>
      <c r="AG2430"/>
      <c r="AH2430"/>
    </row>
    <row r="2431" spans="1:34" s="28" customFormat="1" ht="15">
      <c r="A2431"/>
      <c r="B2431" s="140"/>
      <c r="C2431" s="139"/>
      <c r="D2431" s="139"/>
      <c r="E2431"/>
      <c r="F2431"/>
      <c r="G2431"/>
      <c r="H2431"/>
      <c r="I2431"/>
      <c r="J2431"/>
      <c r="K2431"/>
      <c r="L2431"/>
      <c r="M2431"/>
      <c r="N2431"/>
      <c r="O2431"/>
      <c r="P2431"/>
      <c r="Q2431"/>
      <c r="R2431"/>
      <c r="S2431"/>
      <c r="T2431"/>
      <c r="U2431"/>
      <c r="V2431"/>
      <c r="W2431"/>
      <c r="X2431"/>
      <c r="Y2431"/>
      <c r="Z2431"/>
      <c r="AA2431" s="144"/>
      <c r="AB2431"/>
      <c r="AC2431"/>
      <c r="AD2431"/>
      <c r="AE2431"/>
      <c r="AF2431" s="143"/>
      <c r="AG2431"/>
      <c r="AH2431"/>
    </row>
    <row r="2432" spans="1:34" s="28" customFormat="1" ht="15">
      <c r="A2432"/>
      <c r="B2432" s="140"/>
      <c r="C2432" s="139"/>
      <c r="D2432" s="139"/>
      <c r="E2432"/>
      <c r="F2432"/>
      <c r="G2432"/>
      <c r="H2432"/>
      <c r="I2432"/>
      <c r="J2432"/>
      <c r="K2432"/>
      <c r="L2432"/>
      <c r="M2432"/>
      <c r="N2432"/>
      <c r="O2432"/>
      <c r="P2432"/>
      <c r="Q2432"/>
      <c r="R2432"/>
      <c r="S2432"/>
      <c r="T2432"/>
      <c r="U2432"/>
      <c r="V2432"/>
      <c r="W2432"/>
      <c r="X2432"/>
      <c r="Y2432"/>
      <c r="Z2432"/>
      <c r="AA2432" s="144"/>
      <c r="AB2432"/>
      <c r="AC2432"/>
      <c r="AD2432"/>
      <c r="AE2432"/>
      <c r="AF2432" s="143"/>
      <c r="AG2432"/>
      <c r="AH2432"/>
    </row>
    <row r="2433" spans="1:34" s="28" customFormat="1" ht="15">
      <c r="A2433"/>
      <c r="B2433" s="140"/>
      <c r="C2433" s="139"/>
      <c r="D2433" s="139"/>
      <c r="E2433"/>
      <c r="F2433"/>
      <c r="G2433"/>
      <c r="H2433"/>
      <c r="I2433"/>
      <c r="J2433"/>
      <c r="K2433"/>
      <c r="L2433"/>
      <c r="M2433"/>
      <c r="N2433"/>
      <c r="O2433"/>
      <c r="P2433"/>
      <c r="Q2433"/>
      <c r="R2433"/>
      <c r="S2433"/>
      <c r="T2433"/>
      <c r="U2433"/>
      <c r="V2433"/>
      <c r="W2433"/>
      <c r="X2433"/>
      <c r="Y2433"/>
      <c r="Z2433"/>
      <c r="AA2433" s="144"/>
      <c r="AB2433"/>
      <c r="AC2433"/>
      <c r="AD2433"/>
      <c r="AE2433"/>
      <c r="AF2433" s="143"/>
      <c r="AG2433"/>
      <c r="AH2433"/>
    </row>
    <row r="2434" spans="1:34" s="28" customFormat="1" ht="15">
      <c r="A2434"/>
      <c r="B2434" s="140"/>
      <c r="C2434" s="139"/>
      <c r="D2434" s="139"/>
      <c r="E2434"/>
      <c r="F2434"/>
      <c r="G2434"/>
      <c r="H2434"/>
      <c r="I2434"/>
      <c r="J2434"/>
      <c r="K2434"/>
      <c r="L2434"/>
      <c r="M2434"/>
      <c r="N2434"/>
      <c r="O2434"/>
      <c r="P2434"/>
      <c r="Q2434"/>
      <c r="R2434"/>
      <c r="S2434"/>
      <c r="T2434"/>
      <c r="U2434"/>
      <c r="V2434"/>
      <c r="W2434"/>
      <c r="X2434"/>
      <c r="Y2434"/>
      <c r="Z2434"/>
      <c r="AA2434" s="144"/>
      <c r="AB2434"/>
      <c r="AC2434"/>
      <c r="AD2434"/>
      <c r="AE2434"/>
      <c r="AF2434" s="143"/>
      <c r="AG2434"/>
      <c r="AH2434"/>
    </row>
    <row r="2435" spans="1:34" s="28" customFormat="1" ht="15">
      <c r="A2435"/>
      <c r="B2435" s="140"/>
      <c r="C2435" s="139"/>
      <c r="D2435" s="139"/>
      <c r="E2435"/>
      <c r="F2435"/>
      <c r="G2435"/>
      <c r="H2435"/>
      <c r="I2435"/>
      <c r="J2435"/>
      <c r="K2435"/>
      <c r="L2435"/>
      <c r="M2435"/>
      <c r="N2435"/>
      <c r="O2435"/>
      <c r="P2435"/>
      <c r="Q2435"/>
      <c r="R2435"/>
      <c r="S2435"/>
      <c r="T2435"/>
      <c r="U2435"/>
      <c r="V2435"/>
      <c r="W2435"/>
      <c r="X2435"/>
      <c r="Y2435"/>
      <c r="Z2435"/>
      <c r="AA2435" s="144"/>
      <c r="AB2435"/>
      <c r="AC2435"/>
      <c r="AD2435"/>
      <c r="AE2435"/>
      <c r="AF2435" s="143"/>
      <c r="AG2435"/>
      <c r="AH2435"/>
    </row>
    <row r="2436" spans="1:34" s="28" customFormat="1" ht="15">
      <c r="A2436"/>
      <c r="B2436" s="140"/>
      <c r="C2436" s="139"/>
      <c r="D2436" s="139"/>
      <c r="E2436"/>
      <c r="F2436"/>
      <c r="G2436"/>
      <c r="H2436"/>
      <c r="I2436"/>
      <c r="J2436"/>
      <c r="K2436"/>
      <c r="L2436"/>
      <c r="M2436"/>
      <c r="N2436"/>
      <c r="O2436"/>
      <c r="P2436"/>
      <c r="Q2436"/>
      <c r="R2436"/>
      <c r="S2436"/>
      <c r="T2436"/>
      <c r="U2436"/>
      <c r="V2436"/>
      <c r="W2436"/>
      <c r="X2436"/>
      <c r="Y2436"/>
      <c r="Z2436"/>
      <c r="AA2436" s="144"/>
      <c r="AB2436"/>
      <c r="AC2436"/>
      <c r="AD2436"/>
      <c r="AE2436"/>
      <c r="AF2436" s="143"/>
      <c r="AG2436"/>
      <c r="AH2436"/>
    </row>
    <row r="2437" spans="1:34" s="28" customFormat="1" ht="15">
      <c r="A2437"/>
      <c r="B2437" s="140"/>
      <c r="C2437" s="139"/>
      <c r="D2437" s="139"/>
      <c r="E2437"/>
      <c r="F2437"/>
      <c r="G2437"/>
      <c r="H2437"/>
      <c r="I2437"/>
      <c r="J2437"/>
      <c r="K2437"/>
      <c r="L2437"/>
      <c r="M2437"/>
      <c r="N2437"/>
      <c r="O2437"/>
      <c r="P2437"/>
      <c r="Q2437"/>
      <c r="R2437"/>
      <c r="S2437"/>
      <c r="T2437"/>
      <c r="U2437"/>
      <c r="V2437"/>
      <c r="W2437"/>
      <c r="X2437"/>
      <c r="Y2437"/>
      <c r="Z2437"/>
      <c r="AA2437" s="144"/>
      <c r="AB2437"/>
      <c r="AC2437"/>
      <c r="AD2437"/>
      <c r="AE2437"/>
      <c r="AF2437" s="143"/>
      <c r="AG2437"/>
      <c r="AH2437"/>
    </row>
    <row r="2438" spans="1:34" s="28" customFormat="1" ht="15">
      <c r="A2438"/>
      <c r="B2438" s="140"/>
      <c r="C2438" s="139"/>
      <c r="D2438" s="139"/>
      <c r="E2438"/>
      <c r="F2438"/>
      <c r="G2438"/>
      <c r="H2438"/>
      <c r="I2438"/>
      <c r="J2438"/>
      <c r="K2438"/>
      <c r="L2438"/>
      <c r="M2438"/>
      <c r="N2438"/>
      <c r="O2438"/>
      <c r="P2438"/>
      <c r="Q2438"/>
      <c r="R2438"/>
      <c r="S2438"/>
      <c r="T2438"/>
      <c r="U2438"/>
      <c r="V2438"/>
      <c r="W2438"/>
      <c r="X2438"/>
      <c r="Y2438"/>
      <c r="Z2438"/>
      <c r="AA2438" s="144"/>
      <c r="AB2438"/>
      <c r="AC2438"/>
      <c r="AD2438"/>
      <c r="AE2438"/>
      <c r="AF2438" s="143"/>
      <c r="AG2438"/>
      <c r="AH2438"/>
    </row>
    <row r="2439" spans="1:34" s="28" customFormat="1" ht="15">
      <c r="A2439"/>
      <c r="B2439" s="140"/>
      <c r="C2439" s="139"/>
      <c r="D2439" s="139"/>
      <c r="E2439"/>
      <c r="F2439"/>
      <c r="G2439"/>
      <c r="H2439"/>
      <c r="I2439"/>
      <c r="J2439"/>
      <c r="K2439"/>
      <c r="L2439"/>
      <c r="M2439"/>
      <c r="N2439"/>
      <c r="O2439"/>
      <c r="P2439"/>
      <c r="Q2439"/>
      <c r="R2439"/>
      <c r="S2439"/>
      <c r="T2439"/>
      <c r="U2439"/>
      <c r="V2439"/>
      <c r="W2439"/>
      <c r="X2439"/>
      <c r="Y2439"/>
      <c r="Z2439"/>
      <c r="AA2439" s="144"/>
      <c r="AB2439"/>
      <c r="AC2439"/>
      <c r="AD2439"/>
      <c r="AE2439"/>
      <c r="AF2439" s="143"/>
      <c r="AG2439"/>
      <c r="AH2439"/>
    </row>
    <row r="2440" spans="1:34" s="28" customFormat="1" ht="15">
      <c r="A2440"/>
      <c r="B2440" s="140"/>
      <c r="C2440" s="139"/>
      <c r="D2440" s="139"/>
      <c r="E2440"/>
      <c r="F2440"/>
      <c r="G2440"/>
      <c r="H2440"/>
      <c r="I2440"/>
      <c r="J2440"/>
      <c r="K2440"/>
      <c r="L2440"/>
      <c r="M2440"/>
      <c r="N2440"/>
      <c r="O2440"/>
      <c r="P2440"/>
      <c r="Q2440"/>
      <c r="R2440"/>
      <c r="S2440"/>
      <c r="T2440"/>
      <c r="U2440"/>
      <c r="V2440"/>
      <c r="W2440"/>
      <c r="X2440"/>
      <c r="Y2440"/>
      <c r="Z2440"/>
      <c r="AA2440" s="144"/>
      <c r="AB2440"/>
      <c r="AC2440"/>
      <c r="AD2440"/>
      <c r="AE2440"/>
      <c r="AF2440" s="143"/>
      <c r="AG2440"/>
      <c r="AH2440"/>
    </row>
    <row r="2441" spans="1:34" s="28" customFormat="1" ht="15">
      <c r="A2441"/>
      <c r="B2441" s="140"/>
      <c r="C2441" s="139"/>
      <c r="D2441" s="139"/>
      <c r="E2441"/>
      <c r="F2441"/>
      <c r="G2441"/>
      <c r="H2441"/>
      <c r="I2441"/>
      <c r="J2441"/>
      <c r="K2441"/>
      <c r="L2441"/>
      <c r="M2441"/>
      <c r="N2441"/>
      <c r="O2441"/>
      <c r="P2441"/>
      <c r="Q2441"/>
      <c r="R2441"/>
      <c r="S2441"/>
      <c r="T2441"/>
      <c r="U2441"/>
      <c r="V2441"/>
      <c r="W2441"/>
      <c r="X2441"/>
      <c r="Y2441"/>
      <c r="Z2441"/>
      <c r="AA2441" s="144"/>
      <c r="AB2441"/>
      <c r="AC2441"/>
      <c r="AD2441"/>
      <c r="AE2441"/>
      <c r="AF2441" s="143"/>
      <c r="AG2441"/>
      <c r="AH2441"/>
    </row>
    <row r="2442" spans="1:34" s="28" customFormat="1" ht="15">
      <c r="A2442"/>
      <c r="B2442" s="140"/>
      <c r="C2442" s="139"/>
      <c r="D2442" s="139"/>
      <c r="E2442"/>
      <c r="F2442"/>
      <c r="G2442"/>
      <c r="H2442"/>
      <c r="I2442"/>
      <c r="J2442"/>
      <c r="K2442"/>
      <c r="L2442"/>
      <c r="M2442"/>
      <c r="N2442"/>
      <c r="O2442"/>
      <c r="P2442"/>
      <c r="Q2442"/>
      <c r="R2442"/>
      <c r="S2442"/>
      <c r="T2442"/>
      <c r="U2442"/>
      <c r="V2442"/>
      <c r="W2442"/>
      <c r="X2442"/>
      <c r="Y2442"/>
      <c r="Z2442"/>
      <c r="AA2442" s="144"/>
      <c r="AB2442"/>
      <c r="AC2442"/>
      <c r="AD2442"/>
      <c r="AE2442"/>
      <c r="AF2442" s="143"/>
      <c r="AG2442"/>
      <c r="AH2442"/>
    </row>
    <row r="2443" spans="1:34" s="28" customFormat="1" ht="15">
      <c r="A2443"/>
      <c r="B2443" s="140"/>
      <c r="C2443" s="139"/>
      <c r="D2443" s="139"/>
      <c r="E2443"/>
      <c r="F2443"/>
      <c r="G2443"/>
      <c r="H2443"/>
      <c r="I2443"/>
      <c r="J2443"/>
      <c r="K2443"/>
      <c r="L2443"/>
      <c r="M2443"/>
      <c r="N2443"/>
      <c r="O2443"/>
      <c r="P2443"/>
      <c r="Q2443"/>
      <c r="R2443"/>
      <c r="S2443"/>
      <c r="T2443"/>
      <c r="U2443"/>
      <c r="V2443"/>
      <c r="W2443"/>
      <c r="X2443"/>
      <c r="Y2443"/>
      <c r="Z2443"/>
      <c r="AA2443" s="144"/>
      <c r="AB2443"/>
      <c r="AC2443"/>
      <c r="AD2443"/>
      <c r="AE2443"/>
      <c r="AF2443" s="143"/>
      <c r="AG2443"/>
      <c r="AH2443"/>
    </row>
    <row r="2444" spans="1:34" s="28" customFormat="1" ht="15">
      <c r="A2444"/>
      <c r="B2444" s="140"/>
      <c r="C2444" s="139"/>
      <c r="D2444" s="139"/>
      <c r="E2444"/>
      <c r="F2444"/>
      <c r="G2444"/>
      <c r="H2444"/>
      <c r="I2444"/>
      <c r="J2444"/>
      <c r="K2444"/>
      <c r="L2444"/>
      <c r="M2444"/>
      <c r="N2444"/>
      <c r="O2444"/>
      <c r="P2444"/>
      <c r="Q2444"/>
      <c r="R2444"/>
      <c r="S2444"/>
      <c r="T2444"/>
      <c r="U2444"/>
      <c r="V2444"/>
      <c r="W2444"/>
      <c r="X2444"/>
      <c r="Y2444"/>
      <c r="Z2444"/>
      <c r="AA2444" s="144"/>
      <c r="AB2444"/>
      <c r="AC2444"/>
      <c r="AD2444"/>
      <c r="AE2444"/>
      <c r="AF2444" s="143"/>
      <c r="AG2444"/>
      <c r="AH2444"/>
    </row>
    <row r="2445" spans="1:34" s="28" customFormat="1" ht="15">
      <c r="A2445"/>
      <c r="B2445" s="140"/>
      <c r="C2445" s="139"/>
      <c r="D2445" s="139"/>
      <c r="E2445"/>
      <c r="F2445"/>
      <c r="G2445"/>
      <c r="H2445"/>
      <c r="I2445"/>
      <c r="J2445"/>
      <c r="K2445"/>
      <c r="L2445"/>
      <c r="M2445"/>
      <c r="N2445"/>
      <c r="O2445"/>
      <c r="P2445"/>
      <c r="Q2445"/>
      <c r="R2445"/>
      <c r="S2445"/>
      <c r="T2445"/>
      <c r="U2445"/>
      <c r="V2445"/>
      <c r="W2445"/>
      <c r="X2445"/>
      <c r="Y2445"/>
      <c r="Z2445"/>
      <c r="AA2445" s="144"/>
      <c r="AB2445"/>
      <c r="AC2445"/>
      <c r="AD2445"/>
      <c r="AE2445"/>
      <c r="AF2445" s="143"/>
      <c r="AG2445"/>
      <c r="AH2445"/>
    </row>
    <row r="2446" spans="1:34" s="28" customFormat="1" ht="15">
      <c r="A2446"/>
      <c r="B2446" s="140"/>
      <c r="C2446" s="139"/>
      <c r="D2446" s="139"/>
      <c r="E2446"/>
      <c r="F2446"/>
      <c r="G2446"/>
      <c r="H2446"/>
      <c r="I2446"/>
      <c r="J2446"/>
      <c r="K2446"/>
      <c r="L2446"/>
      <c r="M2446"/>
      <c r="N2446"/>
      <c r="O2446"/>
      <c r="P2446"/>
      <c r="Q2446"/>
      <c r="R2446"/>
      <c r="S2446"/>
      <c r="T2446"/>
      <c r="U2446"/>
      <c r="V2446"/>
      <c r="W2446"/>
      <c r="X2446"/>
      <c r="Y2446"/>
      <c r="Z2446"/>
      <c r="AA2446" s="144"/>
      <c r="AB2446"/>
      <c r="AC2446"/>
      <c r="AD2446"/>
      <c r="AE2446"/>
      <c r="AF2446" s="143"/>
      <c r="AG2446"/>
      <c r="AH2446"/>
    </row>
    <row r="2447" spans="1:34" s="28" customFormat="1" ht="15">
      <c r="A2447"/>
      <c r="B2447" s="140"/>
      <c r="C2447" s="139"/>
      <c r="D2447" s="139"/>
      <c r="E2447"/>
      <c r="F2447"/>
      <c r="G2447"/>
      <c r="H2447"/>
      <c r="I2447"/>
      <c r="J2447"/>
      <c r="K2447"/>
      <c r="L2447"/>
      <c r="M2447"/>
      <c r="N2447"/>
      <c r="O2447"/>
      <c r="P2447"/>
      <c r="Q2447"/>
      <c r="R2447"/>
      <c r="S2447"/>
      <c r="T2447"/>
      <c r="U2447"/>
      <c r="V2447"/>
      <c r="W2447"/>
      <c r="X2447"/>
      <c r="Y2447"/>
      <c r="Z2447"/>
      <c r="AA2447" s="144"/>
      <c r="AB2447"/>
      <c r="AC2447"/>
      <c r="AD2447"/>
      <c r="AE2447"/>
      <c r="AF2447" s="143"/>
      <c r="AG2447"/>
      <c r="AH2447"/>
    </row>
    <row r="2448" spans="1:34" s="28" customFormat="1" ht="15">
      <c r="A2448"/>
      <c r="B2448" s="140"/>
      <c r="C2448" s="139"/>
      <c r="D2448" s="139"/>
      <c r="E2448"/>
      <c r="F2448"/>
      <c r="G2448"/>
      <c r="H2448"/>
      <c r="I2448"/>
      <c r="J2448"/>
      <c r="K2448"/>
      <c r="L2448"/>
      <c r="M2448"/>
      <c r="N2448"/>
      <c r="O2448"/>
      <c r="P2448"/>
      <c r="Q2448"/>
      <c r="R2448"/>
      <c r="S2448"/>
      <c r="T2448"/>
      <c r="U2448"/>
      <c r="V2448"/>
      <c r="W2448"/>
      <c r="X2448"/>
      <c r="Y2448"/>
      <c r="Z2448"/>
      <c r="AA2448" s="144"/>
      <c r="AB2448"/>
      <c r="AC2448"/>
      <c r="AD2448"/>
      <c r="AE2448"/>
      <c r="AF2448" s="143"/>
      <c r="AG2448"/>
      <c r="AH2448"/>
    </row>
    <row r="2449" spans="1:34" s="28" customFormat="1" ht="15">
      <c r="A2449"/>
      <c r="B2449" s="140"/>
      <c r="C2449" s="139"/>
      <c r="D2449" s="139"/>
      <c r="E2449"/>
      <c r="F2449"/>
      <c r="G2449"/>
      <c r="H2449"/>
      <c r="I2449"/>
      <c r="J2449"/>
      <c r="K2449"/>
      <c r="L2449"/>
      <c r="M2449"/>
      <c r="N2449"/>
      <c r="O2449"/>
      <c r="P2449"/>
      <c r="Q2449"/>
      <c r="R2449"/>
      <c r="S2449"/>
      <c r="T2449"/>
      <c r="U2449"/>
      <c r="V2449"/>
      <c r="W2449"/>
      <c r="X2449"/>
      <c r="Y2449"/>
      <c r="Z2449"/>
      <c r="AA2449" s="144"/>
      <c r="AB2449"/>
      <c r="AC2449"/>
      <c r="AD2449"/>
      <c r="AE2449"/>
      <c r="AF2449" s="143"/>
      <c r="AG2449"/>
      <c r="AH2449"/>
    </row>
    <row r="2450" spans="1:34" s="28" customFormat="1" ht="15">
      <c r="A2450"/>
      <c r="B2450" s="140"/>
      <c r="C2450" s="139"/>
      <c r="D2450" s="139"/>
      <c r="E2450"/>
      <c r="F2450"/>
      <c r="G2450"/>
      <c r="H2450"/>
      <c r="I2450"/>
      <c r="J2450"/>
      <c r="K2450"/>
      <c r="L2450"/>
      <c r="M2450"/>
      <c r="N2450"/>
      <c r="O2450"/>
      <c r="P2450"/>
      <c r="Q2450"/>
      <c r="R2450"/>
      <c r="S2450"/>
      <c r="T2450"/>
      <c r="U2450"/>
      <c r="V2450"/>
      <c r="W2450"/>
      <c r="X2450"/>
      <c r="Y2450"/>
      <c r="Z2450"/>
      <c r="AA2450" s="144"/>
      <c r="AB2450"/>
      <c r="AC2450"/>
      <c r="AD2450"/>
      <c r="AE2450"/>
      <c r="AF2450" s="143"/>
      <c r="AG2450"/>
      <c r="AH2450"/>
    </row>
    <row r="2451" spans="1:34" s="28" customFormat="1" ht="15">
      <c r="A2451"/>
      <c r="B2451" s="140"/>
      <c r="C2451" s="139"/>
      <c r="D2451" s="139"/>
      <c r="E2451"/>
      <c r="F2451"/>
      <c r="G2451"/>
      <c r="H2451"/>
      <c r="I2451"/>
      <c r="J2451"/>
      <c r="K2451"/>
      <c r="L2451"/>
      <c r="M2451"/>
      <c r="N2451"/>
      <c r="O2451"/>
      <c r="P2451"/>
      <c r="Q2451"/>
      <c r="R2451"/>
      <c r="S2451"/>
      <c r="T2451"/>
      <c r="U2451"/>
      <c r="V2451"/>
      <c r="W2451"/>
      <c r="X2451"/>
      <c r="Y2451"/>
      <c r="Z2451"/>
      <c r="AA2451" s="144"/>
      <c r="AB2451"/>
      <c r="AC2451"/>
      <c r="AD2451"/>
      <c r="AE2451"/>
      <c r="AF2451" s="143"/>
      <c r="AG2451"/>
      <c r="AH2451"/>
    </row>
    <row r="2452" spans="1:34" s="28" customFormat="1" ht="15">
      <c r="A2452"/>
      <c r="B2452" s="140"/>
      <c r="C2452" s="139"/>
      <c r="D2452" s="139"/>
      <c r="E2452"/>
      <c r="F2452"/>
      <c r="G2452"/>
      <c r="H2452"/>
      <c r="I2452"/>
      <c r="J2452"/>
      <c r="K2452"/>
      <c r="L2452"/>
      <c r="M2452"/>
      <c r="N2452"/>
      <c r="O2452"/>
      <c r="P2452"/>
      <c r="Q2452"/>
      <c r="R2452"/>
      <c r="S2452"/>
      <c r="T2452"/>
      <c r="U2452"/>
      <c r="V2452"/>
      <c r="W2452"/>
      <c r="X2452"/>
      <c r="Y2452"/>
      <c r="Z2452"/>
      <c r="AA2452" s="144"/>
      <c r="AB2452"/>
      <c r="AC2452"/>
      <c r="AD2452"/>
      <c r="AE2452"/>
      <c r="AF2452" s="143"/>
      <c r="AG2452"/>
      <c r="AH2452"/>
    </row>
    <row r="2453" spans="1:34" s="28" customFormat="1" ht="15">
      <c r="A2453"/>
      <c r="B2453" s="140"/>
      <c r="C2453" s="139"/>
      <c r="D2453" s="139"/>
      <c r="E2453"/>
      <c r="F2453"/>
      <c r="G2453"/>
      <c r="H2453"/>
      <c r="I2453"/>
      <c r="J2453"/>
      <c r="K2453"/>
      <c r="L2453"/>
      <c r="M2453"/>
      <c r="N2453"/>
      <c r="O2453"/>
      <c r="P2453"/>
      <c r="Q2453"/>
      <c r="R2453"/>
      <c r="S2453"/>
      <c r="T2453"/>
      <c r="U2453"/>
      <c r="V2453"/>
      <c r="W2453"/>
      <c r="X2453"/>
      <c r="Y2453"/>
      <c r="Z2453"/>
      <c r="AA2453" s="144"/>
      <c r="AB2453"/>
      <c r="AC2453"/>
      <c r="AD2453"/>
      <c r="AE2453"/>
      <c r="AF2453" s="143"/>
      <c r="AG2453"/>
      <c r="AH2453"/>
    </row>
    <row r="2454" spans="1:34" s="28" customFormat="1" ht="15">
      <c r="A2454"/>
      <c r="B2454" s="140"/>
      <c r="C2454" s="139"/>
      <c r="D2454" s="139"/>
      <c r="E2454"/>
      <c r="F2454"/>
      <c r="G2454"/>
      <c r="H2454"/>
      <c r="I2454"/>
      <c r="J2454"/>
      <c r="K2454"/>
      <c r="L2454"/>
      <c r="M2454"/>
      <c r="N2454"/>
      <c r="O2454"/>
      <c r="P2454"/>
      <c r="Q2454"/>
      <c r="R2454"/>
      <c r="S2454"/>
      <c r="T2454"/>
      <c r="U2454"/>
      <c r="V2454"/>
      <c r="W2454"/>
      <c r="X2454"/>
      <c r="Y2454"/>
      <c r="Z2454"/>
      <c r="AA2454" s="144"/>
      <c r="AB2454"/>
      <c r="AC2454"/>
      <c r="AD2454"/>
      <c r="AE2454"/>
      <c r="AF2454" s="143"/>
      <c r="AG2454"/>
      <c r="AH2454"/>
    </row>
    <row r="2455" spans="1:34" s="28" customFormat="1" ht="15">
      <c r="A2455"/>
      <c r="B2455" s="140"/>
      <c r="C2455" s="139"/>
      <c r="D2455" s="139"/>
      <c r="E2455"/>
      <c r="F2455"/>
      <c r="G2455"/>
      <c r="H2455"/>
      <c r="I2455"/>
      <c r="J2455"/>
      <c r="K2455"/>
      <c r="L2455"/>
      <c r="M2455"/>
      <c r="N2455"/>
      <c r="O2455"/>
      <c r="P2455"/>
      <c r="Q2455"/>
      <c r="R2455"/>
      <c r="S2455"/>
      <c r="T2455"/>
      <c r="U2455"/>
      <c r="V2455"/>
      <c r="W2455"/>
      <c r="X2455"/>
      <c r="Y2455"/>
      <c r="Z2455"/>
      <c r="AA2455" s="144"/>
      <c r="AB2455"/>
      <c r="AC2455"/>
      <c r="AD2455"/>
      <c r="AE2455"/>
      <c r="AF2455" s="143"/>
      <c r="AG2455"/>
      <c r="AH2455"/>
    </row>
    <row r="2456" spans="1:34" s="28" customFormat="1" ht="15">
      <c r="A2456"/>
      <c r="B2456" s="140"/>
      <c r="C2456" s="139"/>
      <c r="D2456" s="139"/>
      <c r="E2456"/>
      <c r="F2456"/>
      <c r="G2456"/>
      <c r="H2456"/>
      <c r="I2456"/>
      <c r="J2456"/>
      <c r="K2456"/>
      <c r="L2456"/>
      <c r="M2456"/>
      <c r="N2456"/>
      <c r="O2456"/>
      <c r="P2456"/>
      <c r="Q2456"/>
      <c r="R2456"/>
      <c r="S2456"/>
      <c r="T2456"/>
      <c r="U2456"/>
      <c r="V2456"/>
      <c r="W2456"/>
      <c r="X2456"/>
      <c r="Y2456"/>
      <c r="Z2456"/>
      <c r="AA2456" s="144"/>
      <c r="AB2456"/>
      <c r="AC2456"/>
      <c r="AD2456"/>
      <c r="AE2456"/>
      <c r="AF2456" s="143"/>
      <c r="AG2456"/>
      <c r="AH2456"/>
    </row>
    <row r="2457" spans="1:34" s="28" customFormat="1" ht="15">
      <c r="A2457"/>
      <c r="B2457" s="140"/>
      <c r="C2457" s="139"/>
      <c r="D2457" s="139"/>
      <c r="E2457"/>
      <c r="F2457"/>
      <c r="G2457"/>
      <c r="H2457"/>
      <c r="I2457"/>
      <c r="J2457"/>
      <c r="K2457"/>
      <c r="L2457"/>
      <c r="M2457"/>
      <c r="N2457"/>
      <c r="O2457"/>
      <c r="P2457"/>
      <c r="Q2457"/>
      <c r="R2457"/>
      <c r="S2457"/>
      <c r="T2457"/>
      <c r="U2457"/>
      <c r="V2457"/>
      <c r="W2457"/>
      <c r="X2457"/>
      <c r="Y2457"/>
      <c r="Z2457"/>
      <c r="AA2457" s="144"/>
      <c r="AB2457"/>
      <c r="AC2457"/>
      <c r="AD2457"/>
      <c r="AE2457"/>
      <c r="AF2457" s="143"/>
      <c r="AG2457"/>
      <c r="AH2457"/>
    </row>
    <row r="2458" spans="1:34" s="28" customFormat="1" ht="15">
      <c r="A2458"/>
      <c r="B2458" s="140"/>
      <c r="C2458" s="139"/>
      <c r="D2458" s="139"/>
      <c r="E2458"/>
      <c r="F2458"/>
      <c r="G2458"/>
      <c r="H2458"/>
      <c r="I2458"/>
      <c r="J2458"/>
      <c r="K2458"/>
      <c r="L2458"/>
      <c r="M2458"/>
      <c r="N2458"/>
      <c r="O2458"/>
      <c r="P2458"/>
      <c r="Q2458"/>
      <c r="R2458"/>
      <c r="S2458"/>
      <c r="T2458"/>
      <c r="U2458"/>
      <c r="V2458"/>
      <c r="W2458"/>
      <c r="X2458"/>
      <c r="Y2458"/>
      <c r="Z2458"/>
      <c r="AA2458" s="144"/>
      <c r="AB2458"/>
      <c r="AC2458"/>
      <c r="AD2458"/>
      <c r="AE2458"/>
      <c r="AF2458" s="143"/>
      <c r="AG2458"/>
      <c r="AH2458"/>
    </row>
    <row r="2459" spans="1:34" s="28" customFormat="1" ht="15">
      <c r="A2459"/>
      <c r="B2459" s="140"/>
      <c r="C2459" s="139"/>
      <c r="D2459" s="139"/>
      <c r="E2459"/>
      <c r="F2459"/>
      <c r="G2459"/>
      <c r="H2459"/>
      <c r="I2459"/>
      <c r="J2459"/>
      <c r="K2459"/>
      <c r="L2459"/>
      <c r="M2459"/>
      <c r="N2459"/>
      <c r="O2459"/>
      <c r="P2459"/>
      <c r="Q2459"/>
      <c r="R2459"/>
      <c r="S2459"/>
      <c r="T2459"/>
      <c r="U2459"/>
      <c r="V2459"/>
      <c r="W2459"/>
      <c r="X2459"/>
      <c r="Y2459"/>
      <c r="Z2459"/>
      <c r="AA2459" s="144"/>
      <c r="AB2459"/>
      <c r="AC2459"/>
      <c r="AD2459"/>
      <c r="AE2459"/>
      <c r="AF2459" s="143"/>
      <c r="AG2459"/>
      <c r="AH2459"/>
    </row>
    <row r="2460" spans="1:34" s="28" customFormat="1" ht="15">
      <c r="A2460"/>
      <c r="B2460" s="140"/>
      <c r="C2460" s="139"/>
      <c r="D2460" s="139"/>
      <c r="E2460"/>
      <c r="F2460"/>
      <c r="G2460"/>
      <c r="H2460"/>
      <c r="I2460"/>
      <c r="J2460"/>
      <c r="K2460"/>
      <c r="L2460"/>
      <c r="M2460"/>
      <c r="N2460"/>
      <c r="O2460"/>
      <c r="P2460"/>
      <c r="Q2460"/>
      <c r="R2460"/>
      <c r="S2460"/>
      <c r="T2460"/>
      <c r="U2460"/>
      <c r="V2460"/>
      <c r="W2460"/>
      <c r="X2460"/>
      <c r="Y2460"/>
      <c r="Z2460"/>
      <c r="AA2460" s="144"/>
      <c r="AB2460"/>
      <c r="AC2460"/>
      <c r="AD2460"/>
      <c r="AE2460"/>
      <c r="AF2460" s="143"/>
      <c r="AG2460"/>
      <c r="AH2460"/>
    </row>
    <row r="2461" spans="1:34" s="28" customFormat="1" ht="15">
      <c r="A2461"/>
      <c r="B2461" s="140"/>
      <c r="C2461" s="139"/>
      <c r="D2461" s="139"/>
      <c r="E2461"/>
      <c r="F2461"/>
      <c r="G2461"/>
      <c r="H2461"/>
      <c r="I2461"/>
      <c r="J2461"/>
      <c r="K2461"/>
      <c r="L2461"/>
      <c r="M2461"/>
      <c r="N2461"/>
      <c r="O2461"/>
      <c r="P2461"/>
      <c r="Q2461"/>
      <c r="R2461"/>
      <c r="S2461"/>
      <c r="T2461"/>
      <c r="U2461"/>
      <c r="V2461"/>
      <c r="W2461"/>
      <c r="X2461"/>
      <c r="Y2461"/>
      <c r="Z2461"/>
      <c r="AA2461" s="144"/>
      <c r="AB2461"/>
      <c r="AC2461"/>
      <c r="AD2461"/>
      <c r="AE2461"/>
      <c r="AF2461" s="143"/>
      <c r="AG2461"/>
      <c r="AH2461"/>
    </row>
    <row r="2462" spans="1:34" s="28" customFormat="1" ht="15">
      <c r="A2462"/>
      <c r="B2462" s="140"/>
      <c r="C2462" s="139"/>
      <c r="D2462" s="139"/>
      <c r="E2462"/>
      <c r="F2462"/>
      <c r="G2462"/>
      <c r="H2462"/>
      <c r="I2462"/>
      <c r="J2462"/>
      <c r="K2462"/>
      <c r="L2462"/>
      <c r="M2462"/>
      <c r="N2462"/>
      <c r="O2462"/>
      <c r="P2462"/>
      <c r="Q2462"/>
      <c r="R2462"/>
      <c r="S2462"/>
      <c r="T2462"/>
      <c r="U2462"/>
      <c r="V2462"/>
      <c r="W2462"/>
      <c r="X2462"/>
      <c r="Y2462"/>
      <c r="Z2462"/>
      <c r="AA2462" s="144"/>
      <c r="AB2462"/>
      <c r="AC2462"/>
      <c r="AD2462"/>
      <c r="AE2462"/>
      <c r="AF2462" s="143"/>
      <c r="AG2462"/>
      <c r="AH2462"/>
    </row>
    <row r="2463" spans="1:34" s="28" customFormat="1" ht="15">
      <c r="A2463"/>
      <c r="B2463" s="140"/>
      <c r="C2463" s="139"/>
      <c r="D2463" s="139"/>
      <c r="E2463"/>
      <c r="F2463"/>
      <c r="G2463"/>
      <c r="H2463"/>
      <c r="I2463"/>
      <c r="J2463"/>
      <c r="K2463"/>
      <c r="L2463"/>
      <c r="M2463"/>
      <c r="N2463"/>
      <c r="O2463"/>
      <c r="P2463"/>
      <c r="Q2463"/>
      <c r="R2463"/>
      <c r="S2463"/>
      <c r="T2463"/>
      <c r="U2463"/>
      <c r="V2463"/>
      <c r="W2463"/>
      <c r="X2463"/>
      <c r="Y2463"/>
      <c r="Z2463"/>
      <c r="AA2463" s="144"/>
      <c r="AB2463"/>
      <c r="AC2463"/>
      <c r="AD2463"/>
      <c r="AE2463"/>
      <c r="AF2463" s="143"/>
      <c r="AG2463"/>
      <c r="AH2463"/>
    </row>
    <row r="2464" spans="1:34" s="28" customFormat="1" ht="15">
      <c r="A2464"/>
      <c r="B2464" s="140"/>
      <c r="C2464" s="139"/>
      <c r="D2464" s="139"/>
      <c r="E2464"/>
      <c r="F2464"/>
      <c r="G2464"/>
      <c r="H2464"/>
      <c r="I2464"/>
      <c r="J2464"/>
      <c r="K2464"/>
      <c r="L2464"/>
      <c r="M2464"/>
      <c r="N2464"/>
      <c r="O2464"/>
      <c r="P2464"/>
      <c r="Q2464"/>
      <c r="R2464"/>
      <c r="S2464"/>
      <c r="T2464"/>
      <c r="U2464"/>
      <c r="V2464"/>
      <c r="W2464"/>
      <c r="X2464"/>
      <c r="Y2464"/>
      <c r="Z2464"/>
      <c r="AA2464" s="144"/>
      <c r="AB2464"/>
      <c r="AC2464"/>
      <c r="AD2464"/>
      <c r="AE2464"/>
      <c r="AF2464" s="143"/>
      <c r="AG2464"/>
      <c r="AH2464"/>
    </row>
    <row r="2465" spans="1:34" s="28" customFormat="1" ht="15">
      <c r="A2465"/>
      <c r="B2465" s="140"/>
      <c r="C2465" s="139"/>
      <c r="D2465" s="139"/>
      <c r="E2465"/>
      <c r="F2465"/>
      <c r="G2465"/>
      <c r="H2465"/>
      <c r="I2465"/>
      <c r="J2465"/>
      <c r="K2465"/>
      <c r="L2465"/>
      <c r="M2465"/>
      <c r="N2465"/>
      <c r="O2465"/>
      <c r="P2465"/>
      <c r="Q2465"/>
      <c r="R2465"/>
      <c r="S2465"/>
      <c r="T2465"/>
      <c r="U2465"/>
      <c r="V2465"/>
      <c r="W2465"/>
      <c r="X2465"/>
      <c r="Y2465"/>
      <c r="Z2465"/>
      <c r="AA2465" s="144"/>
      <c r="AB2465"/>
      <c r="AC2465"/>
      <c r="AD2465"/>
      <c r="AE2465"/>
      <c r="AF2465" s="143"/>
      <c r="AG2465"/>
      <c r="AH2465"/>
    </row>
    <row r="2466" spans="1:34" s="28" customFormat="1" ht="15">
      <c r="A2466"/>
      <c r="B2466" s="140"/>
      <c r="C2466" s="139"/>
      <c r="D2466" s="139"/>
      <c r="E2466"/>
      <c r="F2466"/>
      <c r="G2466"/>
      <c r="H2466"/>
      <c r="I2466"/>
      <c r="J2466"/>
      <c r="K2466"/>
      <c r="L2466"/>
      <c r="M2466"/>
      <c r="N2466"/>
      <c r="O2466"/>
      <c r="P2466"/>
      <c r="Q2466"/>
      <c r="R2466"/>
      <c r="S2466"/>
      <c r="T2466"/>
      <c r="U2466"/>
      <c r="V2466"/>
      <c r="W2466"/>
      <c r="X2466"/>
      <c r="Y2466"/>
      <c r="Z2466"/>
      <c r="AA2466" s="144"/>
      <c r="AB2466"/>
      <c r="AC2466"/>
      <c r="AD2466"/>
      <c r="AE2466"/>
      <c r="AF2466" s="143"/>
      <c r="AG2466"/>
      <c r="AH2466"/>
    </row>
    <row r="2467" spans="1:34" s="28" customFormat="1" ht="15">
      <c r="A2467"/>
      <c r="B2467" s="140"/>
      <c r="C2467" s="139"/>
      <c r="D2467" s="139"/>
      <c r="E2467"/>
      <c r="F2467"/>
      <c r="G2467"/>
      <c r="H2467"/>
      <c r="I2467"/>
      <c r="J2467"/>
      <c r="K2467"/>
      <c r="L2467"/>
      <c r="M2467"/>
      <c r="N2467"/>
      <c r="O2467"/>
      <c r="P2467"/>
      <c r="Q2467"/>
      <c r="R2467"/>
      <c r="S2467"/>
      <c r="T2467"/>
      <c r="U2467"/>
      <c r="V2467"/>
      <c r="W2467"/>
      <c r="X2467"/>
      <c r="Y2467"/>
      <c r="Z2467"/>
      <c r="AA2467" s="144"/>
      <c r="AB2467"/>
      <c r="AC2467"/>
      <c r="AD2467"/>
      <c r="AE2467"/>
      <c r="AF2467" s="143"/>
      <c r="AG2467"/>
      <c r="AH2467"/>
    </row>
    <row r="2468" spans="1:34" s="28" customFormat="1" ht="15">
      <c r="A2468"/>
      <c r="B2468" s="140"/>
      <c r="C2468" s="139"/>
      <c r="D2468" s="139"/>
      <c r="E2468"/>
      <c r="F2468"/>
      <c r="G2468"/>
      <c r="H2468"/>
      <c r="I2468"/>
      <c r="J2468"/>
      <c r="K2468"/>
      <c r="L2468"/>
      <c r="M2468"/>
      <c r="N2468"/>
      <c r="O2468"/>
      <c r="P2468"/>
      <c r="Q2468"/>
      <c r="R2468"/>
      <c r="S2468"/>
      <c r="T2468"/>
      <c r="U2468"/>
      <c r="V2468"/>
      <c r="W2468"/>
      <c r="X2468"/>
      <c r="Y2468"/>
      <c r="Z2468"/>
      <c r="AA2468" s="144"/>
      <c r="AB2468"/>
      <c r="AC2468"/>
      <c r="AD2468"/>
      <c r="AE2468"/>
      <c r="AF2468" s="143"/>
      <c r="AG2468"/>
      <c r="AH2468"/>
    </row>
    <row r="2469" spans="1:34" s="28" customFormat="1" ht="15">
      <c r="A2469"/>
      <c r="B2469" s="140"/>
      <c r="C2469" s="139"/>
      <c r="D2469" s="139"/>
      <c r="E2469"/>
      <c r="F2469"/>
      <c r="G2469"/>
      <c r="H2469"/>
      <c r="I2469"/>
      <c r="J2469"/>
      <c r="K2469"/>
      <c r="L2469"/>
      <c r="M2469"/>
      <c r="N2469"/>
      <c r="O2469"/>
      <c r="P2469"/>
      <c r="Q2469"/>
      <c r="R2469"/>
      <c r="S2469"/>
      <c r="T2469"/>
      <c r="U2469"/>
      <c r="V2469"/>
      <c r="W2469"/>
      <c r="X2469"/>
      <c r="Y2469"/>
      <c r="Z2469"/>
      <c r="AA2469" s="144"/>
      <c r="AB2469"/>
      <c r="AC2469"/>
      <c r="AD2469"/>
      <c r="AE2469"/>
      <c r="AF2469" s="143"/>
      <c r="AG2469"/>
      <c r="AH2469"/>
    </row>
    <row r="2470" spans="1:34" s="28" customFormat="1" ht="15">
      <c r="A2470"/>
      <c r="B2470" s="140"/>
      <c r="C2470" s="139"/>
      <c r="D2470" s="139"/>
      <c r="E2470"/>
      <c r="F2470"/>
      <c r="G2470"/>
      <c r="H2470"/>
      <c r="I2470"/>
      <c r="J2470"/>
      <c r="K2470"/>
      <c r="L2470"/>
      <c r="M2470"/>
      <c r="N2470"/>
      <c r="O2470"/>
      <c r="P2470"/>
      <c r="Q2470"/>
      <c r="R2470"/>
      <c r="S2470"/>
      <c r="T2470"/>
      <c r="U2470"/>
      <c r="V2470"/>
      <c r="W2470"/>
      <c r="X2470"/>
      <c r="Y2470"/>
      <c r="Z2470"/>
      <c r="AA2470" s="144"/>
      <c r="AB2470"/>
      <c r="AC2470"/>
      <c r="AD2470"/>
      <c r="AE2470"/>
      <c r="AF2470" s="143"/>
      <c r="AG2470"/>
      <c r="AH2470"/>
    </row>
    <row r="2471" spans="1:34" s="28" customFormat="1" ht="15">
      <c r="A2471"/>
      <c r="B2471" s="140"/>
      <c r="C2471" s="139"/>
      <c r="D2471" s="139"/>
      <c r="E2471"/>
      <c r="F2471"/>
      <c r="G2471"/>
      <c r="H2471"/>
      <c r="I2471"/>
      <c r="J2471"/>
      <c r="K2471"/>
      <c r="L2471"/>
      <c r="M2471"/>
      <c r="N2471"/>
      <c r="O2471"/>
      <c r="P2471"/>
      <c r="Q2471"/>
      <c r="R2471"/>
      <c r="S2471"/>
      <c r="T2471"/>
      <c r="U2471"/>
      <c r="V2471"/>
      <c r="W2471"/>
      <c r="X2471"/>
      <c r="Y2471"/>
      <c r="Z2471"/>
      <c r="AA2471" s="144"/>
      <c r="AB2471"/>
      <c r="AC2471"/>
      <c r="AD2471"/>
      <c r="AE2471"/>
      <c r="AF2471" s="143"/>
      <c r="AG2471"/>
      <c r="AH2471"/>
    </row>
    <row r="2472" spans="1:34" s="28" customFormat="1" ht="15">
      <c r="A2472"/>
      <c r="B2472" s="140"/>
      <c r="C2472" s="139"/>
      <c r="D2472" s="139"/>
      <c r="E2472"/>
      <c r="F2472"/>
      <c r="G2472"/>
      <c r="H2472"/>
      <c r="I2472"/>
      <c r="J2472"/>
      <c r="K2472"/>
      <c r="L2472"/>
      <c r="M2472"/>
      <c r="N2472"/>
      <c r="O2472"/>
      <c r="P2472"/>
      <c r="Q2472"/>
      <c r="R2472"/>
      <c r="S2472"/>
      <c r="T2472"/>
      <c r="U2472"/>
      <c r="V2472"/>
      <c r="W2472"/>
      <c r="X2472"/>
      <c r="Y2472"/>
      <c r="Z2472"/>
      <c r="AA2472" s="144"/>
      <c r="AB2472"/>
      <c r="AC2472"/>
      <c r="AD2472"/>
      <c r="AE2472"/>
      <c r="AF2472" s="143"/>
      <c r="AG2472"/>
      <c r="AH2472"/>
    </row>
    <row r="2473" spans="1:34" s="28" customFormat="1" ht="15">
      <c r="A2473"/>
      <c r="B2473" s="140"/>
      <c r="C2473" s="139"/>
      <c r="D2473" s="139"/>
      <c r="E2473"/>
      <c r="F2473"/>
      <c r="G2473"/>
      <c r="H2473"/>
      <c r="I2473"/>
      <c r="J2473"/>
      <c r="K2473"/>
      <c r="L2473"/>
      <c r="M2473"/>
      <c r="N2473"/>
      <c r="O2473"/>
      <c r="P2473"/>
      <c r="Q2473"/>
      <c r="R2473"/>
      <c r="S2473"/>
      <c r="T2473"/>
      <c r="U2473"/>
      <c r="V2473"/>
      <c r="W2473"/>
      <c r="X2473"/>
      <c r="Y2473"/>
      <c r="Z2473"/>
      <c r="AA2473" s="144"/>
      <c r="AB2473"/>
      <c r="AC2473"/>
      <c r="AD2473"/>
      <c r="AE2473"/>
      <c r="AF2473" s="143"/>
      <c r="AG2473"/>
      <c r="AH2473"/>
    </row>
    <row r="2474" spans="1:34" s="28" customFormat="1" ht="15">
      <c r="A2474"/>
      <c r="B2474" s="140"/>
      <c r="C2474" s="139"/>
      <c r="D2474" s="139"/>
      <c r="E2474"/>
      <c r="F2474"/>
      <c r="G2474"/>
      <c r="H2474"/>
      <c r="I2474"/>
      <c r="J2474"/>
      <c r="K2474"/>
      <c r="L2474"/>
      <c r="M2474"/>
      <c r="N2474"/>
      <c r="O2474"/>
      <c r="P2474"/>
      <c r="Q2474"/>
      <c r="R2474"/>
      <c r="S2474"/>
      <c r="T2474"/>
      <c r="U2474"/>
      <c r="V2474"/>
      <c r="W2474"/>
      <c r="X2474"/>
      <c r="Y2474"/>
      <c r="Z2474"/>
      <c r="AA2474" s="144"/>
      <c r="AB2474"/>
      <c r="AC2474"/>
      <c r="AD2474"/>
      <c r="AE2474"/>
      <c r="AF2474" s="143"/>
      <c r="AG2474"/>
      <c r="AH2474"/>
    </row>
    <row r="2475" spans="1:34" s="28" customFormat="1" ht="15">
      <c r="A2475"/>
      <c r="B2475" s="140"/>
      <c r="C2475" s="139"/>
      <c r="D2475" s="139"/>
      <c r="E2475"/>
      <c r="F2475"/>
      <c r="G2475"/>
      <c r="H2475"/>
      <c r="I2475"/>
      <c r="J2475"/>
      <c r="K2475"/>
      <c r="L2475"/>
      <c r="M2475"/>
      <c r="N2475"/>
      <c r="O2475"/>
      <c r="P2475"/>
      <c r="Q2475"/>
      <c r="R2475"/>
      <c r="S2475"/>
      <c r="T2475"/>
      <c r="U2475"/>
      <c r="V2475"/>
      <c r="W2475"/>
      <c r="X2475"/>
      <c r="Y2475"/>
      <c r="Z2475"/>
      <c r="AA2475" s="144"/>
      <c r="AB2475"/>
      <c r="AC2475"/>
      <c r="AD2475"/>
      <c r="AE2475"/>
      <c r="AF2475" s="143"/>
      <c r="AG2475"/>
      <c r="AH2475"/>
    </row>
    <row r="2476" spans="1:34" s="28" customFormat="1" ht="15">
      <c r="A2476"/>
      <c r="B2476" s="140"/>
      <c r="C2476" s="139"/>
      <c r="D2476" s="139"/>
      <c r="E2476"/>
      <c r="F2476"/>
      <c r="G2476"/>
      <c r="H2476"/>
      <c r="I2476"/>
      <c r="J2476"/>
      <c r="K2476"/>
      <c r="L2476"/>
      <c r="M2476"/>
      <c r="N2476"/>
      <c r="O2476"/>
      <c r="P2476"/>
      <c r="Q2476"/>
      <c r="R2476"/>
      <c r="S2476"/>
      <c r="T2476"/>
      <c r="U2476"/>
      <c r="V2476"/>
      <c r="W2476"/>
      <c r="X2476"/>
      <c r="Y2476"/>
      <c r="Z2476"/>
      <c r="AA2476" s="144"/>
      <c r="AB2476"/>
      <c r="AC2476"/>
      <c r="AD2476"/>
      <c r="AE2476"/>
      <c r="AF2476" s="143"/>
      <c r="AG2476"/>
      <c r="AH2476"/>
    </row>
    <row r="2477" spans="1:34" s="28" customFormat="1" ht="15">
      <c r="A2477"/>
      <c r="B2477" s="140"/>
      <c r="C2477" s="139"/>
      <c r="D2477" s="139"/>
      <c r="E2477"/>
      <c r="F2477"/>
      <c r="G2477"/>
      <c r="H2477"/>
      <c r="I2477"/>
      <c r="J2477"/>
      <c r="K2477"/>
      <c r="L2477"/>
      <c r="M2477"/>
      <c r="N2477"/>
      <c r="O2477"/>
      <c r="P2477"/>
      <c r="Q2477"/>
      <c r="R2477"/>
      <c r="S2477"/>
      <c r="T2477"/>
      <c r="U2477"/>
      <c r="V2477"/>
      <c r="W2477"/>
      <c r="X2477"/>
      <c r="Y2477"/>
      <c r="Z2477"/>
      <c r="AA2477" s="144"/>
      <c r="AB2477"/>
      <c r="AC2477"/>
      <c r="AD2477"/>
      <c r="AE2477"/>
      <c r="AF2477" s="143"/>
      <c r="AG2477"/>
      <c r="AH2477"/>
    </row>
    <row r="2478" spans="1:34" s="28" customFormat="1" ht="15">
      <c r="A2478"/>
      <c r="B2478" s="140"/>
      <c r="C2478" s="139"/>
      <c r="D2478" s="139"/>
      <c r="E2478"/>
      <c r="F2478"/>
      <c r="G2478"/>
      <c r="H2478"/>
      <c r="I2478"/>
      <c r="J2478"/>
      <c r="K2478"/>
      <c r="L2478"/>
      <c r="M2478"/>
      <c r="N2478"/>
      <c r="O2478"/>
      <c r="P2478"/>
      <c r="Q2478"/>
      <c r="R2478"/>
      <c r="S2478"/>
      <c r="T2478"/>
      <c r="U2478"/>
      <c r="V2478"/>
      <c r="W2478"/>
      <c r="X2478"/>
      <c r="Y2478"/>
      <c r="Z2478"/>
      <c r="AA2478" s="144"/>
      <c r="AB2478"/>
      <c r="AC2478"/>
      <c r="AD2478"/>
      <c r="AE2478"/>
      <c r="AF2478" s="143"/>
      <c r="AG2478"/>
      <c r="AH2478"/>
    </row>
    <row r="2479" spans="1:34" s="28" customFormat="1" ht="15">
      <c r="A2479"/>
      <c r="B2479" s="140"/>
      <c r="C2479" s="139"/>
      <c r="D2479" s="139"/>
      <c r="E2479"/>
      <c r="F2479"/>
      <c r="G2479"/>
      <c r="H2479"/>
      <c r="I2479"/>
      <c r="J2479"/>
      <c r="K2479"/>
      <c r="L2479"/>
      <c r="M2479"/>
      <c r="N2479"/>
      <c r="O2479"/>
      <c r="P2479"/>
      <c r="Q2479"/>
      <c r="R2479"/>
      <c r="S2479"/>
      <c r="T2479"/>
      <c r="U2479"/>
      <c r="V2479"/>
      <c r="W2479"/>
      <c r="X2479"/>
      <c r="Y2479"/>
      <c r="Z2479"/>
      <c r="AA2479" s="144"/>
      <c r="AB2479"/>
      <c r="AC2479"/>
      <c r="AD2479"/>
      <c r="AE2479"/>
      <c r="AF2479" s="143"/>
      <c r="AG2479"/>
      <c r="AH2479"/>
    </row>
    <row r="2480" spans="1:34" s="28" customFormat="1" ht="15">
      <c r="A2480"/>
      <c r="B2480" s="140"/>
      <c r="C2480" s="139"/>
      <c r="D2480" s="139"/>
      <c r="E2480"/>
      <c r="F2480"/>
      <c r="G2480"/>
      <c r="H2480"/>
      <c r="I2480"/>
      <c r="J2480"/>
      <c r="K2480"/>
      <c r="L2480"/>
      <c r="M2480"/>
      <c r="N2480"/>
      <c r="O2480"/>
      <c r="P2480"/>
      <c r="Q2480"/>
      <c r="R2480"/>
      <c r="S2480"/>
      <c r="T2480"/>
      <c r="U2480"/>
      <c r="V2480"/>
      <c r="W2480"/>
      <c r="X2480"/>
      <c r="Y2480"/>
      <c r="Z2480"/>
      <c r="AA2480" s="144"/>
      <c r="AB2480"/>
      <c r="AC2480"/>
      <c r="AD2480"/>
      <c r="AE2480"/>
      <c r="AF2480" s="143"/>
      <c r="AG2480"/>
      <c r="AH2480"/>
    </row>
    <row r="2481" spans="1:34" s="28" customFormat="1" ht="15">
      <c r="A2481"/>
      <c r="B2481" s="140"/>
      <c r="C2481" s="139"/>
      <c r="D2481" s="139"/>
      <c r="E2481"/>
      <c r="F2481"/>
      <c r="G2481"/>
      <c r="H2481"/>
      <c r="I2481"/>
      <c r="J2481"/>
      <c r="K2481"/>
      <c r="L2481"/>
      <c r="M2481"/>
      <c r="N2481"/>
      <c r="O2481"/>
      <c r="P2481"/>
      <c r="Q2481"/>
      <c r="R2481"/>
      <c r="S2481"/>
      <c r="T2481"/>
      <c r="U2481"/>
      <c r="V2481"/>
      <c r="W2481"/>
      <c r="X2481"/>
      <c r="Y2481"/>
      <c r="Z2481"/>
      <c r="AA2481" s="144"/>
      <c r="AB2481"/>
      <c r="AC2481"/>
      <c r="AD2481"/>
      <c r="AE2481"/>
      <c r="AF2481" s="143"/>
      <c r="AG2481"/>
      <c r="AH2481"/>
    </row>
    <row r="2482" spans="1:34" s="28" customFormat="1" ht="15">
      <c r="A2482"/>
      <c r="B2482" s="140"/>
      <c r="C2482" s="139"/>
      <c r="D2482" s="139"/>
      <c r="E2482"/>
      <c r="F2482"/>
      <c r="G2482"/>
      <c r="H2482"/>
      <c r="I2482"/>
      <c r="J2482"/>
      <c r="K2482"/>
      <c r="L2482"/>
      <c r="M2482"/>
      <c r="N2482"/>
      <c r="O2482"/>
      <c r="P2482"/>
      <c r="Q2482"/>
      <c r="R2482"/>
      <c r="S2482"/>
      <c r="T2482"/>
      <c r="U2482"/>
      <c r="V2482"/>
      <c r="W2482"/>
      <c r="X2482"/>
      <c r="Y2482"/>
      <c r="Z2482"/>
      <c r="AA2482" s="144"/>
      <c r="AB2482"/>
      <c r="AC2482"/>
      <c r="AD2482"/>
      <c r="AE2482"/>
      <c r="AF2482" s="143"/>
      <c r="AG2482"/>
      <c r="AH2482"/>
    </row>
    <row r="2483" spans="1:34" s="28" customFormat="1" ht="15">
      <c r="A2483"/>
      <c r="B2483" s="140"/>
      <c r="C2483" s="139"/>
      <c r="D2483" s="139"/>
      <c r="E2483"/>
      <c r="F2483"/>
      <c r="G2483"/>
      <c r="H2483"/>
      <c r="I2483"/>
      <c r="J2483"/>
      <c r="K2483"/>
      <c r="L2483"/>
      <c r="M2483"/>
      <c r="N2483"/>
      <c r="O2483"/>
      <c r="P2483"/>
      <c r="Q2483"/>
      <c r="R2483"/>
      <c r="S2483"/>
      <c r="T2483"/>
      <c r="U2483"/>
      <c r="V2483"/>
      <c r="W2483"/>
      <c r="X2483"/>
      <c r="Y2483"/>
      <c r="Z2483"/>
      <c r="AA2483" s="144"/>
      <c r="AB2483"/>
      <c r="AC2483"/>
      <c r="AD2483"/>
      <c r="AE2483"/>
      <c r="AF2483" s="143"/>
      <c r="AG2483"/>
      <c r="AH2483"/>
    </row>
    <row r="2484" spans="1:34" s="28" customFormat="1" ht="15">
      <c r="A2484"/>
      <c r="B2484" s="140"/>
      <c r="C2484" s="139"/>
      <c r="D2484" s="139"/>
      <c r="E2484"/>
      <c r="F2484"/>
      <c r="G2484"/>
      <c r="H2484"/>
      <c r="I2484"/>
      <c r="J2484"/>
      <c r="K2484"/>
      <c r="L2484"/>
      <c r="M2484"/>
      <c r="N2484"/>
      <c r="O2484"/>
      <c r="P2484"/>
      <c r="Q2484"/>
      <c r="R2484"/>
      <c r="S2484"/>
      <c r="T2484"/>
      <c r="U2484"/>
      <c r="V2484"/>
      <c r="W2484"/>
      <c r="X2484"/>
      <c r="Y2484"/>
      <c r="Z2484"/>
      <c r="AA2484" s="144"/>
      <c r="AB2484"/>
      <c r="AC2484"/>
      <c r="AD2484"/>
      <c r="AE2484"/>
      <c r="AF2484" s="143"/>
      <c r="AG2484"/>
      <c r="AH2484"/>
    </row>
    <row r="2485" spans="1:34" s="28" customFormat="1" ht="15">
      <c r="A2485"/>
      <c r="B2485" s="140"/>
      <c r="C2485" s="139"/>
      <c r="D2485" s="139"/>
      <c r="E2485"/>
      <c r="F2485"/>
      <c r="G2485"/>
      <c r="H2485"/>
      <c r="I2485"/>
      <c r="J2485"/>
      <c r="K2485"/>
      <c r="L2485"/>
      <c r="M2485"/>
      <c r="N2485"/>
      <c r="O2485"/>
      <c r="P2485"/>
      <c r="Q2485"/>
      <c r="R2485"/>
      <c r="S2485"/>
      <c r="T2485"/>
      <c r="U2485"/>
      <c r="V2485"/>
      <c r="W2485"/>
      <c r="X2485"/>
      <c r="Y2485"/>
      <c r="Z2485"/>
      <c r="AA2485" s="144"/>
      <c r="AB2485"/>
      <c r="AC2485"/>
      <c r="AD2485"/>
      <c r="AE2485"/>
      <c r="AF2485" s="143"/>
      <c r="AG2485"/>
      <c r="AH2485"/>
    </row>
    <row r="2486" spans="1:34" s="28" customFormat="1" ht="15">
      <c r="A2486"/>
      <c r="B2486" s="140"/>
      <c r="C2486" s="139"/>
      <c r="D2486" s="139"/>
      <c r="E2486"/>
      <c r="F2486"/>
      <c r="G2486"/>
      <c r="H2486"/>
      <c r="I2486"/>
      <c r="J2486"/>
      <c r="K2486"/>
      <c r="L2486"/>
      <c r="M2486"/>
      <c r="N2486"/>
      <c r="O2486"/>
      <c r="P2486"/>
      <c r="Q2486"/>
      <c r="R2486"/>
      <c r="S2486"/>
      <c r="T2486"/>
      <c r="U2486"/>
      <c r="V2486"/>
      <c r="W2486"/>
      <c r="X2486"/>
      <c r="Y2486"/>
      <c r="Z2486"/>
      <c r="AA2486" s="144"/>
      <c r="AB2486"/>
      <c r="AC2486"/>
      <c r="AD2486"/>
      <c r="AE2486"/>
      <c r="AF2486" s="143"/>
      <c r="AG2486"/>
      <c r="AH2486"/>
    </row>
    <row r="2487" spans="1:34" s="28" customFormat="1" ht="15">
      <c r="A2487"/>
      <c r="B2487" s="140"/>
      <c r="C2487" s="139"/>
      <c r="D2487" s="139"/>
      <c r="E2487"/>
      <c r="F2487"/>
      <c r="G2487"/>
      <c r="H2487"/>
      <c r="I2487"/>
      <c r="J2487"/>
      <c r="K2487"/>
      <c r="L2487"/>
      <c r="M2487"/>
      <c r="N2487"/>
      <c r="O2487"/>
      <c r="P2487"/>
      <c r="Q2487"/>
      <c r="R2487"/>
      <c r="S2487"/>
      <c r="T2487"/>
      <c r="U2487"/>
      <c r="V2487"/>
      <c r="W2487"/>
      <c r="X2487"/>
      <c r="Y2487"/>
      <c r="Z2487"/>
      <c r="AA2487" s="144"/>
      <c r="AB2487"/>
      <c r="AC2487"/>
      <c r="AD2487"/>
      <c r="AE2487"/>
      <c r="AF2487" s="143"/>
      <c r="AG2487"/>
      <c r="AH2487"/>
    </row>
    <row r="2488" spans="1:34" s="28" customFormat="1" ht="15">
      <c r="A2488"/>
      <c r="B2488" s="140"/>
      <c r="C2488" s="139"/>
      <c r="D2488" s="139"/>
      <c r="E2488"/>
      <c r="F2488"/>
      <c r="G2488"/>
      <c r="H2488"/>
      <c r="I2488"/>
      <c r="J2488"/>
      <c r="K2488"/>
      <c r="L2488"/>
      <c r="M2488"/>
      <c r="N2488"/>
      <c r="O2488"/>
      <c r="P2488"/>
      <c r="Q2488"/>
      <c r="R2488"/>
      <c r="S2488"/>
      <c r="T2488"/>
      <c r="U2488"/>
      <c r="V2488"/>
      <c r="W2488"/>
      <c r="X2488"/>
      <c r="Y2488"/>
      <c r="Z2488"/>
      <c r="AA2488" s="144"/>
      <c r="AB2488"/>
      <c r="AC2488"/>
      <c r="AD2488"/>
      <c r="AE2488"/>
      <c r="AF2488" s="143"/>
      <c r="AG2488"/>
      <c r="AH2488"/>
    </row>
    <row r="2489" spans="1:34" s="28" customFormat="1" ht="15">
      <c r="A2489"/>
      <c r="B2489" s="140"/>
      <c r="C2489" s="139"/>
      <c r="D2489" s="139"/>
      <c r="E2489"/>
      <c r="F2489"/>
      <c r="G2489"/>
      <c r="H2489"/>
      <c r="I2489"/>
      <c r="J2489"/>
      <c r="K2489"/>
      <c r="L2489"/>
      <c r="M2489"/>
      <c r="N2489"/>
      <c r="O2489"/>
      <c r="P2489"/>
      <c r="Q2489"/>
      <c r="R2489"/>
      <c r="S2489"/>
      <c r="T2489"/>
      <c r="U2489"/>
      <c r="V2489"/>
      <c r="W2489"/>
      <c r="X2489"/>
      <c r="Y2489"/>
      <c r="Z2489"/>
      <c r="AA2489" s="144"/>
      <c r="AB2489"/>
      <c r="AC2489"/>
      <c r="AD2489"/>
      <c r="AE2489"/>
      <c r="AF2489" s="143"/>
      <c r="AG2489"/>
      <c r="AH2489"/>
    </row>
    <row r="2490" spans="1:34" s="28" customFormat="1" ht="15">
      <c r="A2490"/>
      <c r="B2490" s="140"/>
      <c r="C2490" s="139"/>
      <c r="D2490" s="139"/>
      <c r="E2490"/>
      <c r="F2490"/>
      <c r="G2490"/>
      <c r="H2490"/>
      <c r="I2490"/>
      <c r="J2490"/>
      <c r="K2490"/>
      <c r="L2490"/>
      <c r="M2490"/>
      <c r="N2490"/>
      <c r="O2490"/>
      <c r="P2490"/>
      <c r="Q2490"/>
      <c r="R2490"/>
      <c r="S2490"/>
      <c r="T2490"/>
      <c r="U2490"/>
      <c r="V2490"/>
      <c r="W2490"/>
      <c r="X2490"/>
      <c r="Y2490"/>
      <c r="Z2490"/>
      <c r="AA2490" s="144"/>
      <c r="AB2490"/>
      <c r="AC2490"/>
      <c r="AD2490"/>
      <c r="AE2490"/>
      <c r="AF2490" s="143"/>
      <c r="AG2490"/>
      <c r="AH2490"/>
    </row>
    <row r="2491" spans="1:34" s="28" customFormat="1" ht="15">
      <c r="A2491"/>
      <c r="B2491" s="140"/>
      <c r="C2491" s="139"/>
      <c r="D2491" s="139"/>
      <c r="E2491"/>
      <c r="F2491"/>
      <c r="G2491"/>
      <c r="H2491"/>
      <c r="I2491"/>
      <c r="J2491"/>
      <c r="K2491"/>
      <c r="L2491"/>
      <c r="M2491"/>
      <c r="N2491"/>
      <c r="O2491"/>
      <c r="P2491"/>
      <c r="Q2491"/>
      <c r="R2491"/>
      <c r="S2491"/>
      <c r="T2491"/>
      <c r="U2491"/>
      <c r="V2491"/>
      <c r="W2491"/>
      <c r="X2491"/>
      <c r="Y2491"/>
      <c r="Z2491"/>
      <c r="AA2491" s="144"/>
      <c r="AB2491"/>
      <c r="AC2491"/>
      <c r="AD2491"/>
      <c r="AE2491"/>
      <c r="AF2491" s="143"/>
      <c r="AG2491"/>
      <c r="AH2491"/>
    </row>
    <row r="2492" spans="1:34" s="28" customFormat="1" ht="15">
      <c r="A2492"/>
      <c r="B2492" s="140"/>
      <c r="C2492" s="139"/>
      <c r="D2492" s="139"/>
      <c r="E2492"/>
      <c r="F2492"/>
      <c r="G2492"/>
      <c r="H2492"/>
      <c r="I2492"/>
      <c r="J2492"/>
      <c r="K2492"/>
      <c r="L2492"/>
      <c r="M2492"/>
      <c r="N2492"/>
      <c r="O2492"/>
      <c r="P2492"/>
      <c r="Q2492"/>
      <c r="R2492"/>
      <c r="S2492"/>
      <c r="T2492"/>
      <c r="U2492"/>
      <c r="V2492"/>
      <c r="W2492"/>
      <c r="X2492"/>
      <c r="Y2492"/>
      <c r="Z2492"/>
      <c r="AA2492" s="144"/>
      <c r="AB2492"/>
      <c r="AC2492"/>
      <c r="AD2492"/>
      <c r="AE2492"/>
      <c r="AF2492" s="143"/>
      <c r="AG2492"/>
      <c r="AH2492"/>
    </row>
    <row r="2493" spans="1:34" s="28" customFormat="1" ht="15">
      <c r="A2493"/>
      <c r="B2493" s="140"/>
      <c r="C2493" s="139"/>
      <c r="D2493" s="139"/>
      <c r="E2493"/>
      <c r="F2493"/>
      <c r="G2493"/>
      <c r="H2493"/>
      <c r="I2493"/>
      <c r="J2493"/>
      <c r="K2493"/>
      <c r="L2493"/>
      <c r="M2493"/>
      <c r="N2493"/>
      <c r="O2493"/>
      <c r="P2493"/>
      <c r="Q2493"/>
      <c r="R2493"/>
      <c r="S2493"/>
      <c r="T2493"/>
      <c r="U2493"/>
      <c r="V2493"/>
      <c r="W2493"/>
      <c r="X2493"/>
      <c r="Y2493"/>
      <c r="Z2493"/>
      <c r="AA2493" s="144"/>
      <c r="AB2493"/>
      <c r="AC2493"/>
      <c r="AD2493"/>
      <c r="AE2493"/>
      <c r="AF2493" s="143"/>
      <c r="AG2493"/>
      <c r="AH2493"/>
    </row>
    <row r="2494" spans="1:34" s="28" customFormat="1" ht="15">
      <c r="A2494"/>
      <c r="B2494" s="140"/>
      <c r="C2494" s="139"/>
      <c r="D2494" s="139"/>
      <c r="E2494"/>
      <c r="F2494"/>
      <c r="G2494"/>
      <c r="H2494"/>
      <c r="I2494"/>
      <c r="J2494"/>
      <c r="K2494"/>
      <c r="L2494"/>
      <c r="M2494"/>
      <c r="N2494"/>
      <c r="O2494"/>
      <c r="P2494"/>
      <c r="Q2494"/>
      <c r="R2494"/>
      <c r="S2494"/>
      <c r="T2494"/>
      <c r="U2494"/>
      <c r="V2494"/>
      <c r="W2494"/>
      <c r="X2494"/>
      <c r="Y2494"/>
      <c r="Z2494"/>
      <c r="AA2494" s="144"/>
      <c r="AB2494"/>
      <c r="AC2494"/>
      <c r="AD2494"/>
      <c r="AE2494"/>
      <c r="AF2494" s="143"/>
      <c r="AG2494"/>
      <c r="AH2494"/>
    </row>
    <row r="2495" spans="1:34" s="28" customFormat="1" ht="15">
      <c r="A2495"/>
      <c r="B2495" s="140"/>
      <c r="C2495" s="139"/>
      <c r="D2495" s="139"/>
      <c r="E2495"/>
      <c r="F2495"/>
      <c r="G2495"/>
      <c r="H2495"/>
      <c r="I2495"/>
      <c r="J2495"/>
      <c r="K2495"/>
      <c r="L2495"/>
      <c r="M2495"/>
      <c r="N2495"/>
      <c r="O2495"/>
      <c r="P2495"/>
      <c r="Q2495"/>
      <c r="R2495"/>
      <c r="S2495"/>
      <c r="T2495"/>
      <c r="U2495"/>
      <c r="V2495"/>
      <c r="W2495"/>
      <c r="X2495"/>
      <c r="Y2495"/>
      <c r="Z2495"/>
      <c r="AA2495" s="144"/>
      <c r="AB2495"/>
      <c r="AC2495"/>
      <c r="AD2495"/>
      <c r="AE2495"/>
      <c r="AF2495" s="143"/>
      <c r="AG2495"/>
      <c r="AH2495"/>
    </row>
    <row r="2496" spans="1:34" s="28" customFormat="1" ht="15">
      <c r="A2496"/>
      <c r="B2496" s="140"/>
      <c r="C2496" s="139"/>
      <c r="D2496" s="139"/>
      <c r="E2496"/>
      <c r="F2496"/>
      <c r="G2496"/>
      <c r="H2496"/>
      <c r="I2496"/>
      <c r="J2496"/>
      <c r="K2496"/>
      <c r="L2496"/>
      <c r="M2496"/>
      <c r="N2496"/>
      <c r="O2496"/>
      <c r="P2496"/>
      <c r="Q2496"/>
      <c r="R2496"/>
      <c r="S2496"/>
      <c r="T2496"/>
      <c r="U2496"/>
      <c r="V2496"/>
      <c r="W2496"/>
      <c r="X2496"/>
      <c r="Y2496"/>
      <c r="Z2496"/>
      <c r="AA2496" s="144"/>
      <c r="AB2496"/>
      <c r="AC2496"/>
      <c r="AD2496"/>
      <c r="AE2496"/>
      <c r="AF2496" s="143"/>
      <c r="AG2496"/>
      <c r="AH2496"/>
    </row>
    <row r="2497" spans="1:34" s="28" customFormat="1" ht="15">
      <c r="A2497"/>
      <c r="B2497" s="140"/>
      <c r="C2497" s="139"/>
      <c r="D2497" s="139"/>
      <c r="E2497"/>
      <c r="F2497"/>
      <c r="G2497"/>
      <c r="H2497"/>
      <c r="I2497"/>
      <c r="J2497"/>
      <c r="K2497"/>
      <c r="L2497"/>
      <c r="M2497"/>
      <c r="N2497"/>
      <c r="O2497"/>
      <c r="P2497"/>
      <c r="Q2497"/>
      <c r="R2497"/>
      <c r="S2497"/>
      <c r="T2497"/>
      <c r="U2497"/>
      <c r="V2497"/>
      <c r="W2497"/>
      <c r="X2497"/>
      <c r="Y2497"/>
      <c r="Z2497"/>
      <c r="AA2497" s="144"/>
      <c r="AB2497"/>
      <c r="AC2497"/>
      <c r="AD2497"/>
      <c r="AE2497"/>
      <c r="AF2497" s="143"/>
      <c r="AG2497"/>
      <c r="AH2497"/>
    </row>
    <row r="2498" spans="1:34" s="28" customFormat="1" ht="15">
      <c r="A2498"/>
      <c r="B2498" s="140"/>
      <c r="C2498" s="139"/>
      <c r="D2498" s="139"/>
      <c r="E2498"/>
      <c r="F2498"/>
      <c r="G2498"/>
      <c r="H2498"/>
      <c r="I2498"/>
      <c r="J2498"/>
      <c r="K2498"/>
      <c r="L2498"/>
      <c r="M2498"/>
      <c r="N2498"/>
      <c r="O2498"/>
      <c r="P2498"/>
      <c r="Q2498"/>
      <c r="R2498"/>
      <c r="S2498"/>
      <c r="T2498"/>
      <c r="U2498"/>
      <c r="V2498"/>
      <c r="W2498"/>
      <c r="X2498"/>
      <c r="Y2498"/>
      <c r="Z2498"/>
      <c r="AA2498" s="144"/>
      <c r="AB2498"/>
      <c r="AC2498"/>
      <c r="AD2498"/>
      <c r="AE2498"/>
      <c r="AF2498" s="143"/>
      <c r="AG2498"/>
      <c r="AH2498"/>
    </row>
    <row r="2499" spans="1:34" s="28" customFormat="1" ht="15">
      <c r="A2499"/>
      <c r="B2499" s="140"/>
      <c r="C2499" s="139"/>
      <c r="D2499" s="139"/>
      <c r="E2499"/>
      <c r="F2499"/>
      <c r="G2499"/>
      <c r="H2499"/>
      <c r="I2499"/>
      <c r="J2499"/>
      <c r="K2499"/>
      <c r="L2499"/>
      <c r="M2499"/>
      <c r="N2499"/>
      <c r="O2499"/>
      <c r="P2499"/>
      <c r="Q2499"/>
      <c r="R2499"/>
      <c r="S2499"/>
      <c r="T2499"/>
      <c r="U2499"/>
      <c r="V2499"/>
      <c r="W2499"/>
      <c r="X2499"/>
      <c r="Y2499"/>
      <c r="Z2499"/>
      <c r="AA2499" s="144"/>
      <c r="AB2499"/>
      <c r="AC2499"/>
      <c r="AD2499"/>
      <c r="AE2499"/>
      <c r="AF2499" s="143"/>
      <c r="AG2499"/>
      <c r="AH2499"/>
    </row>
    <row r="2500" spans="1:34" s="28" customFormat="1" ht="15">
      <c r="A2500"/>
      <c r="B2500" s="140"/>
      <c r="C2500" s="139"/>
      <c r="D2500" s="139"/>
      <c r="E2500"/>
      <c r="F2500"/>
      <c r="G2500"/>
      <c r="H2500"/>
      <c r="I2500"/>
      <c r="J2500"/>
      <c r="K2500"/>
      <c r="L2500"/>
      <c r="M2500"/>
      <c r="N2500"/>
      <c r="O2500"/>
      <c r="P2500"/>
      <c r="Q2500"/>
      <c r="R2500"/>
      <c r="S2500"/>
      <c r="T2500"/>
      <c r="U2500"/>
      <c r="V2500"/>
      <c r="W2500"/>
      <c r="X2500"/>
      <c r="Y2500"/>
      <c r="Z2500"/>
      <c r="AA2500" s="144"/>
      <c r="AB2500"/>
      <c r="AC2500"/>
      <c r="AD2500"/>
      <c r="AE2500"/>
      <c r="AF2500" s="143"/>
      <c r="AG2500"/>
      <c r="AH2500"/>
    </row>
    <row r="2501" spans="1:34" s="28" customFormat="1" ht="15">
      <c r="A2501"/>
      <c r="B2501" s="140"/>
      <c r="C2501" s="139"/>
      <c r="D2501" s="139"/>
      <c r="E2501"/>
      <c r="F2501"/>
      <c r="G2501"/>
      <c r="H2501"/>
      <c r="I2501"/>
      <c r="J2501"/>
      <c r="K2501"/>
      <c r="L2501"/>
      <c r="M2501"/>
      <c r="N2501"/>
      <c r="O2501"/>
      <c r="P2501"/>
      <c r="Q2501"/>
      <c r="R2501"/>
      <c r="S2501"/>
      <c r="T2501"/>
      <c r="U2501"/>
      <c r="V2501"/>
      <c r="W2501"/>
      <c r="X2501"/>
      <c r="Y2501"/>
      <c r="Z2501"/>
      <c r="AA2501" s="144"/>
      <c r="AB2501"/>
      <c r="AC2501"/>
      <c r="AD2501"/>
      <c r="AE2501"/>
      <c r="AF2501" s="143"/>
      <c r="AG2501"/>
      <c r="AH2501"/>
    </row>
    <row r="2502" spans="1:34" s="28" customFormat="1" ht="15">
      <c r="A2502"/>
      <c r="B2502" s="140"/>
      <c r="C2502" s="139"/>
      <c r="D2502" s="139"/>
      <c r="E2502"/>
      <c r="F2502"/>
      <c r="G2502"/>
      <c r="H2502"/>
      <c r="I2502"/>
      <c r="J2502"/>
      <c r="K2502"/>
      <c r="L2502"/>
      <c r="M2502"/>
      <c r="N2502"/>
      <c r="O2502"/>
      <c r="P2502"/>
      <c r="Q2502"/>
      <c r="R2502"/>
      <c r="S2502"/>
      <c r="T2502"/>
      <c r="U2502"/>
      <c r="V2502"/>
      <c r="W2502"/>
      <c r="X2502"/>
      <c r="Y2502"/>
      <c r="Z2502"/>
      <c r="AA2502" s="144"/>
      <c r="AB2502"/>
      <c r="AC2502"/>
      <c r="AD2502"/>
      <c r="AE2502"/>
      <c r="AF2502" s="143"/>
      <c r="AG2502"/>
      <c r="AH2502"/>
    </row>
    <row r="2503" spans="1:34" s="28" customFormat="1" ht="15">
      <c r="A2503"/>
      <c r="B2503" s="140"/>
      <c r="C2503" s="139"/>
      <c r="D2503" s="139"/>
      <c r="E2503"/>
      <c r="F2503"/>
      <c r="G2503"/>
      <c r="H2503"/>
      <c r="I2503"/>
      <c r="J2503"/>
      <c r="K2503"/>
      <c r="L2503"/>
      <c r="M2503"/>
      <c r="N2503"/>
      <c r="O2503"/>
      <c r="P2503"/>
      <c r="Q2503"/>
      <c r="R2503"/>
      <c r="S2503"/>
      <c r="T2503"/>
      <c r="U2503"/>
      <c r="V2503"/>
      <c r="W2503"/>
      <c r="X2503"/>
      <c r="Y2503"/>
      <c r="Z2503"/>
      <c r="AA2503" s="144"/>
      <c r="AB2503"/>
      <c r="AC2503"/>
      <c r="AD2503"/>
      <c r="AE2503"/>
      <c r="AF2503" s="143"/>
      <c r="AG2503"/>
      <c r="AH2503"/>
    </row>
    <row r="2504" spans="1:34" s="28" customFormat="1" ht="15">
      <c r="A2504"/>
      <c r="B2504" s="140"/>
      <c r="C2504" s="139"/>
      <c r="D2504" s="139"/>
      <c r="E2504"/>
      <c r="F2504"/>
      <c r="G2504"/>
      <c r="H2504"/>
      <c r="I2504"/>
      <c r="J2504"/>
      <c r="K2504"/>
      <c r="L2504"/>
      <c r="M2504"/>
      <c r="N2504"/>
      <c r="O2504"/>
      <c r="P2504"/>
      <c r="Q2504"/>
      <c r="R2504"/>
      <c r="S2504"/>
      <c r="T2504"/>
      <c r="U2504"/>
      <c r="V2504"/>
      <c r="W2504"/>
      <c r="X2504"/>
      <c r="Y2504"/>
      <c r="Z2504"/>
      <c r="AA2504" s="144"/>
      <c r="AB2504"/>
      <c r="AC2504"/>
      <c r="AD2504"/>
      <c r="AE2504"/>
      <c r="AF2504" s="143"/>
      <c r="AG2504"/>
      <c r="AH2504"/>
    </row>
    <row r="2505" spans="1:34" s="28" customFormat="1" ht="15">
      <c r="A2505"/>
      <c r="B2505" s="140"/>
      <c r="C2505" s="139"/>
      <c r="D2505" s="139"/>
      <c r="E2505"/>
      <c r="F2505"/>
      <c r="G2505"/>
      <c r="H2505"/>
      <c r="I2505"/>
      <c r="J2505"/>
      <c r="K2505"/>
      <c r="L2505"/>
      <c r="M2505"/>
      <c r="N2505"/>
      <c r="O2505"/>
      <c r="P2505"/>
      <c r="Q2505"/>
      <c r="R2505"/>
      <c r="S2505"/>
      <c r="T2505"/>
      <c r="U2505"/>
      <c r="V2505"/>
      <c r="W2505"/>
      <c r="X2505"/>
      <c r="Y2505"/>
      <c r="Z2505"/>
      <c r="AA2505" s="144"/>
      <c r="AB2505"/>
      <c r="AC2505"/>
      <c r="AD2505"/>
      <c r="AE2505"/>
      <c r="AF2505" s="143"/>
      <c r="AG2505"/>
      <c r="AH2505"/>
    </row>
    <row r="2506" spans="1:34" s="28" customFormat="1" ht="15">
      <c r="A2506"/>
      <c r="B2506" s="140"/>
      <c r="C2506" s="139"/>
      <c r="D2506" s="139"/>
      <c r="E2506"/>
      <c r="F2506"/>
      <c r="G2506"/>
      <c r="H2506"/>
      <c r="I2506"/>
      <c r="J2506"/>
      <c r="K2506"/>
      <c r="L2506"/>
      <c r="M2506"/>
      <c r="N2506"/>
      <c r="O2506"/>
      <c r="P2506"/>
      <c r="Q2506"/>
      <c r="R2506"/>
      <c r="S2506"/>
      <c r="T2506"/>
      <c r="U2506"/>
      <c r="V2506"/>
      <c r="W2506"/>
      <c r="X2506"/>
      <c r="Y2506"/>
      <c r="Z2506"/>
      <c r="AA2506" s="144"/>
      <c r="AB2506"/>
      <c r="AC2506"/>
      <c r="AD2506"/>
      <c r="AE2506"/>
      <c r="AF2506" s="143"/>
      <c r="AG2506"/>
      <c r="AH2506"/>
    </row>
    <row r="2507" spans="1:34" s="28" customFormat="1" ht="15">
      <c r="A2507"/>
      <c r="B2507" s="140"/>
      <c r="C2507" s="139"/>
      <c r="D2507" s="139"/>
      <c r="E2507"/>
      <c r="F2507"/>
      <c r="G2507"/>
      <c r="H2507"/>
      <c r="I2507"/>
      <c r="J2507"/>
      <c r="K2507"/>
      <c r="L2507"/>
      <c r="M2507"/>
      <c r="N2507"/>
      <c r="O2507"/>
      <c r="P2507"/>
      <c r="Q2507"/>
      <c r="R2507"/>
      <c r="S2507"/>
      <c r="T2507"/>
      <c r="U2507"/>
      <c r="V2507"/>
      <c r="W2507"/>
      <c r="X2507"/>
      <c r="Y2507"/>
      <c r="Z2507"/>
      <c r="AA2507" s="144"/>
      <c r="AB2507"/>
      <c r="AC2507"/>
      <c r="AD2507"/>
      <c r="AE2507"/>
      <c r="AF2507" s="143"/>
      <c r="AG2507"/>
      <c r="AH2507"/>
    </row>
    <row r="2508" spans="1:34" s="28" customFormat="1" ht="15">
      <c r="A2508"/>
      <c r="B2508" s="140"/>
      <c r="C2508" s="139"/>
      <c r="D2508" s="139"/>
      <c r="E2508"/>
      <c r="F2508"/>
      <c r="G2508"/>
      <c r="H2508"/>
      <c r="I2508"/>
      <c r="J2508"/>
      <c r="K2508"/>
      <c r="L2508"/>
      <c r="M2508"/>
      <c r="N2508"/>
      <c r="O2508"/>
      <c r="P2508"/>
      <c r="Q2508"/>
      <c r="R2508"/>
      <c r="S2508"/>
      <c r="T2508"/>
      <c r="U2508"/>
      <c r="V2508"/>
      <c r="W2508"/>
      <c r="X2508"/>
      <c r="Y2508"/>
      <c r="Z2508"/>
      <c r="AA2508" s="144"/>
      <c r="AB2508"/>
      <c r="AC2508"/>
      <c r="AD2508"/>
      <c r="AE2508"/>
      <c r="AF2508" s="143"/>
      <c r="AG2508"/>
      <c r="AH2508"/>
    </row>
    <row r="2509" spans="1:34" s="28" customFormat="1" ht="15">
      <c r="A2509"/>
      <c r="B2509" s="140"/>
      <c r="C2509" s="139"/>
      <c r="D2509" s="139"/>
      <c r="E2509"/>
      <c r="F2509"/>
      <c r="G2509"/>
      <c r="H2509"/>
      <c r="I2509"/>
      <c r="J2509"/>
      <c r="K2509"/>
      <c r="L2509"/>
      <c r="M2509"/>
      <c r="N2509"/>
      <c r="O2509"/>
      <c r="P2509"/>
      <c r="Q2509"/>
      <c r="R2509"/>
      <c r="S2509"/>
      <c r="T2509"/>
      <c r="U2509"/>
      <c r="V2509"/>
      <c r="W2509"/>
      <c r="X2509"/>
      <c r="Y2509"/>
      <c r="Z2509"/>
      <c r="AA2509" s="144"/>
      <c r="AB2509"/>
      <c r="AC2509"/>
      <c r="AD2509"/>
      <c r="AE2509"/>
      <c r="AF2509" s="143"/>
      <c r="AG2509"/>
      <c r="AH2509"/>
    </row>
    <row r="2510" spans="1:34" s="28" customFormat="1" ht="15">
      <c r="A2510"/>
      <c r="B2510" s="140"/>
      <c r="C2510" s="139"/>
      <c r="D2510" s="139"/>
      <c r="E2510"/>
      <c r="F2510"/>
      <c r="G2510"/>
      <c r="H2510"/>
      <c r="I2510"/>
      <c r="J2510"/>
      <c r="K2510"/>
      <c r="L2510"/>
      <c r="M2510"/>
      <c r="N2510"/>
      <c r="O2510"/>
      <c r="P2510"/>
      <c r="Q2510"/>
      <c r="R2510"/>
      <c r="S2510"/>
      <c r="T2510"/>
      <c r="U2510"/>
      <c r="V2510"/>
      <c r="W2510"/>
      <c r="X2510"/>
      <c r="Y2510"/>
      <c r="Z2510"/>
      <c r="AA2510" s="144"/>
      <c r="AB2510"/>
      <c r="AC2510"/>
      <c r="AD2510"/>
      <c r="AE2510"/>
      <c r="AF2510" s="143"/>
      <c r="AG2510"/>
      <c r="AH2510"/>
    </row>
    <row r="2511" spans="1:34" s="28" customFormat="1" ht="15">
      <c r="A2511"/>
      <c r="B2511" s="140"/>
      <c r="C2511" s="139"/>
      <c r="D2511" s="139"/>
      <c r="E2511"/>
      <c r="F2511"/>
      <c r="G2511"/>
      <c r="H2511"/>
      <c r="I2511"/>
      <c r="J2511"/>
      <c r="K2511"/>
      <c r="L2511"/>
      <c r="M2511"/>
      <c r="N2511"/>
      <c r="O2511"/>
      <c r="P2511"/>
      <c r="Q2511"/>
      <c r="R2511"/>
      <c r="S2511"/>
      <c r="T2511"/>
      <c r="U2511"/>
      <c r="V2511"/>
      <c r="W2511"/>
      <c r="X2511"/>
      <c r="Y2511"/>
      <c r="Z2511"/>
      <c r="AA2511" s="144"/>
      <c r="AB2511"/>
      <c r="AC2511"/>
      <c r="AD2511"/>
      <c r="AE2511"/>
      <c r="AF2511" s="143"/>
      <c r="AG2511"/>
      <c r="AH2511"/>
    </row>
    <row r="2512" spans="1:34" s="28" customFormat="1" ht="15">
      <c r="A2512"/>
      <c r="B2512" s="140"/>
      <c r="C2512" s="139"/>
      <c r="D2512" s="139"/>
      <c r="E2512"/>
      <c r="F2512"/>
      <c r="G2512"/>
      <c r="H2512"/>
      <c r="I2512"/>
      <c r="J2512"/>
      <c r="K2512"/>
      <c r="L2512"/>
      <c r="M2512"/>
      <c r="N2512"/>
      <c r="O2512"/>
      <c r="P2512"/>
      <c r="Q2512"/>
      <c r="R2512"/>
      <c r="S2512"/>
      <c r="T2512"/>
      <c r="U2512"/>
      <c r="V2512"/>
      <c r="W2512"/>
      <c r="X2512"/>
      <c r="Y2512"/>
      <c r="Z2512"/>
      <c r="AA2512" s="144"/>
      <c r="AB2512"/>
      <c r="AC2512"/>
      <c r="AD2512"/>
      <c r="AE2512"/>
      <c r="AF2512" s="143"/>
      <c r="AG2512"/>
      <c r="AH2512"/>
    </row>
    <row r="2513" spans="1:34" s="28" customFormat="1" ht="15">
      <c r="A2513"/>
      <c r="B2513" s="140"/>
      <c r="C2513" s="139"/>
      <c r="D2513" s="139"/>
      <c r="E2513"/>
      <c r="F2513"/>
      <c r="G2513"/>
      <c r="H2513"/>
      <c r="I2513"/>
      <c r="J2513"/>
      <c r="K2513"/>
      <c r="L2513"/>
      <c r="M2513"/>
      <c r="N2513"/>
      <c r="O2513"/>
      <c r="P2513"/>
      <c r="Q2513"/>
      <c r="R2513"/>
      <c r="S2513"/>
      <c r="T2513"/>
      <c r="U2513"/>
      <c r="V2513"/>
      <c r="W2513"/>
      <c r="X2513"/>
      <c r="Y2513"/>
      <c r="Z2513"/>
      <c r="AA2513" s="144"/>
      <c r="AB2513"/>
      <c r="AC2513"/>
      <c r="AD2513"/>
      <c r="AE2513"/>
      <c r="AF2513" s="143"/>
      <c r="AG2513"/>
      <c r="AH2513"/>
    </row>
    <row r="2514" spans="1:34" s="28" customFormat="1" ht="15">
      <c r="A2514"/>
      <c r="B2514" s="140"/>
      <c r="C2514" s="139"/>
      <c r="D2514" s="139"/>
      <c r="E2514"/>
      <c r="F2514"/>
      <c r="G2514"/>
      <c r="H2514"/>
      <c r="I2514"/>
      <c r="J2514"/>
      <c r="K2514"/>
      <c r="L2514"/>
      <c r="M2514"/>
      <c r="N2514"/>
      <c r="O2514"/>
      <c r="P2514"/>
      <c r="Q2514"/>
      <c r="R2514"/>
      <c r="S2514"/>
      <c r="T2514"/>
      <c r="U2514"/>
      <c r="V2514"/>
      <c r="W2514"/>
      <c r="X2514"/>
      <c r="Y2514"/>
      <c r="Z2514"/>
      <c r="AA2514" s="144"/>
      <c r="AB2514"/>
      <c r="AC2514"/>
      <c r="AD2514"/>
      <c r="AE2514"/>
      <c r="AF2514" s="143"/>
      <c r="AG2514"/>
      <c r="AH2514"/>
    </row>
    <row r="2515" spans="1:34" s="28" customFormat="1" ht="15">
      <c r="A2515"/>
      <c r="B2515" s="140"/>
      <c r="C2515" s="139"/>
      <c r="D2515" s="139"/>
      <c r="E2515"/>
      <c r="F2515"/>
      <c r="G2515"/>
      <c r="H2515"/>
      <c r="I2515"/>
      <c r="J2515"/>
      <c r="K2515"/>
      <c r="L2515"/>
      <c r="M2515"/>
      <c r="N2515"/>
      <c r="O2515"/>
      <c r="P2515"/>
      <c r="Q2515"/>
      <c r="R2515"/>
      <c r="S2515"/>
      <c r="T2515"/>
      <c r="U2515"/>
      <c r="V2515"/>
      <c r="W2515"/>
      <c r="X2515"/>
      <c r="Y2515"/>
      <c r="Z2515"/>
      <c r="AA2515" s="144"/>
      <c r="AB2515"/>
      <c r="AC2515"/>
      <c r="AD2515"/>
      <c r="AE2515"/>
      <c r="AF2515" s="143"/>
      <c r="AG2515"/>
      <c r="AH2515"/>
    </row>
    <row r="2516" spans="1:34" s="28" customFormat="1" ht="15">
      <c r="A2516"/>
      <c r="B2516" s="140"/>
      <c r="C2516" s="139"/>
      <c r="D2516" s="139"/>
      <c r="E2516"/>
      <c r="F2516"/>
      <c r="G2516"/>
      <c r="H2516"/>
      <c r="I2516"/>
      <c r="J2516"/>
      <c r="K2516"/>
      <c r="L2516"/>
      <c r="M2516"/>
      <c r="N2516"/>
      <c r="O2516"/>
      <c r="P2516"/>
      <c r="Q2516"/>
      <c r="R2516"/>
      <c r="S2516"/>
      <c r="T2516"/>
      <c r="U2516"/>
      <c r="V2516"/>
      <c r="W2516"/>
      <c r="X2516"/>
      <c r="Y2516"/>
      <c r="Z2516"/>
      <c r="AA2516" s="144"/>
      <c r="AB2516"/>
      <c r="AC2516"/>
      <c r="AD2516"/>
      <c r="AE2516"/>
      <c r="AF2516" s="143"/>
      <c r="AG2516"/>
      <c r="AH2516"/>
    </row>
    <row r="2517" spans="1:34" s="28" customFormat="1" ht="15">
      <c r="A2517"/>
      <c r="B2517" s="140"/>
      <c r="C2517" s="139"/>
      <c r="D2517" s="139"/>
      <c r="E2517"/>
      <c r="F2517"/>
      <c r="G2517"/>
      <c r="H2517"/>
      <c r="I2517"/>
      <c r="J2517"/>
      <c r="K2517"/>
      <c r="L2517"/>
      <c r="M2517"/>
      <c r="N2517"/>
      <c r="O2517"/>
      <c r="P2517"/>
      <c r="Q2517"/>
      <c r="R2517"/>
      <c r="S2517"/>
      <c r="T2517"/>
      <c r="U2517"/>
      <c r="V2517"/>
      <c r="W2517"/>
      <c r="X2517"/>
      <c r="Y2517"/>
      <c r="Z2517"/>
      <c r="AA2517" s="144"/>
      <c r="AB2517"/>
      <c r="AC2517"/>
      <c r="AD2517"/>
      <c r="AE2517"/>
      <c r="AF2517" s="143"/>
      <c r="AG2517"/>
      <c r="AH2517"/>
    </row>
    <row r="2518" spans="1:34" s="28" customFormat="1" ht="15">
      <c r="A2518"/>
      <c r="B2518" s="140"/>
      <c r="C2518" s="139"/>
      <c r="D2518" s="139"/>
      <c r="E2518"/>
      <c r="F2518"/>
      <c r="G2518"/>
      <c r="H2518"/>
      <c r="I2518"/>
      <c r="J2518"/>
      <c r="K2518"/>
      <c r="L2518"/>
      <c r="M2518"/>
      <c r="N2518"/>
      <c r="O2518"/>
      <c r="P2518"/>
      <c r="Q2518"/>
      <c r="R2518"/>
      <c r="S2518"/>
      <c r="T2518"/>
      <c r="U2518"/>
      <c r="V2518"/>
      <c r="W2518"/>
      <c r="X2518"/>
      <c r="Y2518"/>
      <c r="Z2518"/>
      <c r="AA2518" s="144"/>
      <c r="AB2518"/>
      <c r="AC2518"/>
      <c r="AD2518"/>
      <c r="AE2518"/>
      <c r="AF2518" s="143"/>
      <c r="AG2518"/>
      <c r="AH2518"/>
    </row>
    <row r="2519" spans="1:34" s="28" customFormat="1" ht="15">
      <c r="A2519"/>
      <c r="B2519" s="140"/>
      <c r="C2519" s="139"/>
      <c r="D2519" s="139"/>
      <c r="E2519"/>
      <c r="F2519"/>
      <c r="G2519"/>
      <c r="H2519"/>
      <c r="I2519"/>
      <c r="J2519"/>
      <c r="K2519"/>
      <c r="L2519"/>
      <c r="M2519"/>
      <c r="N2519"/>
      <c r="O2519"/>
      <c r="P2519"/>
      <c r="Q2519"/>
      <c r="R2519"/>
      <c r="S2519"/>
      <c r="T2519"/>
      <c r="U2519"/>
      <c r="V2519"/>
      <c r="W2519"/>
      <c r="X2519"/>
      <c r="Y2519"/>
      <c r="Z2519"/>
      <c r="AA2519" s="144"/>
      <c r="AB2519"/>
      <c r="AC2519"/>
      <c r="AD2519"/>
      <c r="AE2519"/>
      <c r="AF2519" s="143"/>
      <c r="AG2519"/>
      <c r="AH2519"/>
    </row>
    <row r="2520" spans="1:34" s="28" customFormat="1" ht="15">
      <c r="A2520"/>
      <c r="B2520" s="140"/>
      <c r="C2520" s="139"/>
      <c r="D2520" s="139"/>
      <c r="E2520"/>
      <c r="F2520"/>
      <c r="G2520"/>
      <c r="H2520"/>
      <c r="I2520"/>
      <c r="J2520"/>
      <c r="K2520"/>
      <c r="L2520"/>
      <c r="M2520"/>
      <c r="N2520"/>
      <c r="O2520"/>
      <c r="P2520"/>
      <c r="Q2520"/>
      <c r="R2520"/>
      <c r="S2520"/>
      <c r="T2520"/>
      <c r="U2520"/>
      <c r="V2520"/>
      <c r="W2520"/>
      <c r="X2520"/>
      <c r="Y2520"/>
      <c r="Z2520"/>
      <c r="AA2520" s="144"/>
      <c r="AB2520"/>
      <c r="AC2520"/>
      <c r="AD2520"/>
      <c r="AE2520"/>
      <c r="AF2520" s="143"/>
      <c r="AG2520"/>
      <c r="AH2520"/>
    </row>
    <row r="2521" spans="1:34" s="28" customFormat="1" ht="15">
      <c r="A2521"/>
      <c r="B2521" s="140"/>
      <c r="C2521" s="139"/>
      <c r="D2521" s="139"/>
      <c r="E2521"/>
      <c r="F2521"/>
      <c r="G2521"/>
      <c r="H2521"/>
      <c r="I2521"/>
      <c r="J2521"/>
      <c r="K2521"/>
      <c r="L2521"/>
      <c r="M2521"/>
      <c r="N2521"/>
      <c r="O2521"/>
      <c r="P2521"/>
      <c r="Q2521"/>
      <c r="R2521"/>
      <c r="S2521"/>
      <c r="T2521"/>
      <c r="U2521"/>
      <c r="V2521"/>
      <c r="W2521"/>
      <c r="X2521"/>
      <c r="Y2521"/>
      <c r="Z2521"/>
      <c r="AA2521" s="144"/>
      <c r="AB2521"/>
      <c r="AC2521"/>
      <c r="AD2521"/>
      <c r="AE2521"/>
      <c r="AF2521" s="143"/>
      <c r="AG2521"/>
      <c r="AH2521"/>
    </row>
    <row r="2522" spans="1:34" s="28" customFormat="1" ht="15">
      <c r="A2522"/>
      <c r="B2522" s="140"/>
      <c r="C2522" s="139"/>
      <c r="D2522" s="139"/>
      <c r="E2522"/>
      <c r="F2522"/>
      <c r="G2522"/>
      <c r="H2522"/>
      <c r="I2522"/>
      <c r="J2522"/>
      <c r="K2522"/>
      <c r="L2522"/>
      <c r="M2522"/>
      <c r="N2522"/>
      <c r="O2522"/>
      <c r="P2522"/>
      <c r="Q2522"/>
      <c r="R2522"/>
      <c r="S2522"/>
      <c r="T2522"/>
      <c r="U2522"/>
      <c r="V2522"/>
      <c r="W2522"/>
      <c r="X2522"/>
      <c r="Y2522"/>
      <c r="Z2522"/>
      <c r="AA2522" s="144"/>
      <c r="AB2522"/>
      <c r="AC2522"/>
      <c r="AD2522"/>
      <c r="AE2522"/>
      <c r="AF2522" s="143"/>
      <c r="AG2522"/>
      <c r="AH2522"/>
    </row>
    <row r="2523" spans="1:34" s="28" customFormat="1" ht="15">
      <c r="A2523"/>
      <c r="B2523" s="140"/>
      <c r="C2523" s="139"/>
      <c r="D2523" s="139"/>
      <c r="E2523"/>
      <c r="F2523"/>
      <c r="G2523"/>
      <c r="H2523"/>
      <c r="I2523"/>
      <c r="J2523"/>
      <c r="K2523"/>
      <c r="L2523"/>
      <c r="M2523"/>
      <c r="N2523"/>
      <c r="O2523"/>
      <c r="P2523"/>
      <c r="Q2523"/>
      <c r="R2523"/>
      <c r="S2523"/>
      <c r="T2523"/>
      <c r="U2523"/>
      <c r="V2523"/>
      <c r="W2523"/>
      <c r="X2523"/>
      <c r="Y2523"/>
      <c r="Z2523"/>
      <c r="AA2523" s="144"/>
      <c r="AB2523"/>
      <c r="AC2523"/>
      <c r="AD2523"/>
      <c r="AE2523"/>
      <c r="AF2523" s="143"/>
      <c r="AG2523"/>
      <c r="AH2523"/>
    </row>
    <row r="2524" spans="1:34" s="28" customFormat="1" ht="15">
      <c r="A2524"/>
      <c r="B2524" s="140"/>
      <c r="C2524" s="139"/>
      <c r="D2524" s="139"/>
      <c r="E2524"/>
      <c r="F2524"/>
      <c r="G2524"/>
      <c r="H2524"/>
      <c r="I2524"/>
      <c r="J2524"/>
      <c r="K2524"/>
      <c r="L2524"/>
      <c r="M2524"/>
      <c r="N2524"/>
      <c r="O2524"/>
      <c r="P2524"/>
      <c r="Q2524"/>
      <c r="R2524"/>
      <c r="S2524"/>
      <c r="T2524"/>
      <c r="U2524"/>
      <c r="V2524"/>
      <c r="W2524"/>
      <c r="X2524"/>
      <c r="Y2524"/>
      <c r="Z2524"/>
      <c r="AA2524" s="144"/>
      <c r="AB2524"/>
      <c r="AC2524"/>
      <c r="AD2524"/>
      <c r="AE2524"/>
      <c r="AF2524" s="143"/>
      <c r="AG2524"/>
      <c r="AH2524"/>
    </row>
    <row r="2525" spans="1:34" s="28" customFormat="1" ht="15">
      <c r="A2525"/>
      <c r="B2525" s="140"/>
      <c r="C2525" s="139"/>
      <c r="D2525" s="139"/>
      <c r="E2525"/>
      <c r="F2525"/>
      <c r="G2525"/>
      <c r="H2525"/>
      <c r="I2525"/>
      <c r="J2525"/>
      <c r="K2525"/>
      <c r="L2525"/>
      <c r="M2525"/>
      <c r="N2525"/>
      <c r="O2525"/>
      <c r="P2525"/>
      <c r="Q2525"/>
      <c r="R2525"/>
      <c r="S2525"/>
      <c r="T2525"/>
      <c r="U2525"/>
      <c r="V2525"/>
      <c r="W2525"/>
      <c r="X2525"/>
      <c r="Y2525"/>
      <c r="Z2525"/>
      <c r="AA2525" s="144"/>
      <c r="AB2525"/>
      <c r="AC2525"/>
      <c r="AD2525"/>
      <c r="AE2525"/>
      <c r="AF2525" s="143"/>
      <c r="AG2525"/>
      <c r="AH2525"/>
    </row>
    <row r="2526" spans="1:34" s="28" customFormat="1" ht="15">
      <c r="A2526"/>
      <c r="B2526" s="140"/>
      <c r="C2526" s="139"/>
      <c r="D2526" s="139"/>
      <c r="E2526"/>
      <c r="F2526"/>
      <c r="G2526"/>
      <c r="H2526"/>
      <c r="I2526"/>
      <c r="J2526"/>
      <c r="K2526"/>
      <c r="L2526"/>
      <c r="M2526"/>
      <c r="N2526"/>
      <c r="O2526"/>
      <c r="P2526"/>
      <c r="Q2526"/>
      <c r="R2526"/>
      <c r="S2526"/>
      <c r="T2526"/>
      <c r="U2526"/>
      <c r="V2526"/>
      <c r="W2526"/>
      <c r="X2526"/>
      <c r="Y2526"/>
      <c r="Z2526"/>
      <c r="AA2526" s="144"/>
      <c r="AB2526"/>
      <c r="AC2526"/>
      <c r="AD2526"/>
      <c r="AE2526"/>
      <c r="AF2526" s="143"/>
      <c r="AG2526"/>
      <c r="AH2526"/>
    </row>
    <row r="2527" spans="1:34" s="28" customFormat="1" ht="15">
      <c r="A2527"/>
      <c r="B2527" s="140"/>
      <c r="C2527" s="139"/>
      <c r="D2527" s="139"/>
      <c r="E2527"/>
      <c r="F2527"/>
      <c r="G2527"/>
      <c r="H2527"/>
      <c r="I2527"/>
      <c r="J2527"/>
      <c r="K2527"/>
      <c r="L2527"/>
      <c r="M2527"/>
      <c r="N2527"/>
      <c r="O2527"/>
      <c r="P2527"/>
      <c r="Q2527"/>
      <c r="R2527"/>
      <c r="S2527"/>
      <c r="T2527"/>
      <c r="U2527"/>
      <c r="V2527"/>
      <c r="W2527"/>
      <c r="X2527"/>
      <c r="Y2527"/>
      <c r="Z2527"/>
      <c r="AA2527" s="144"/>
      <c r="AB2527"/>
      <c r="AC2527"/>
      <c r="AD2527"/>
      <c r="AE2527"/>
      <c r="AF2527" s="143"/>
      <c r="AG2527"/>
      <c r="AH2527"/>
    </row>
    <row r="2528" spans="1:34" s="28" customFormat="1" ht="15">
      <c r="A2528"/>
      <c r="B2528" s="140"/>
      <c r="C2528" s="139"/>
      <c r="D2528" s="139"/>
      <c r="E2528"/>
      <c r="F2528"/>
      <c r="G2528"/>
      <c r="H2528"/>
      <c r="I2528"/>
      <c r="J2528"/>
      <c r="K2528"/>
      <c r="L2528"/>
      <c r="M2528"/>
      <c r="N2528"/>
      <c r="O2528"/>
      <c r="P2528"/>
      <c r="Q2528"/>
      <c r="R2528"/>
      <c r="S2528"/>
      <c r="T2528"/>
      <c r="U2528"/>
      <c r="V2528"/>
      <c r="W2528"/>
      <c r="X2528"/>
      <c r="Y2528"/>
      <c r="Z2528"/>
      <c r="AA2528" s="144"/>
      <c r="AB2528"/>
      <c r="AC2528"/>
      <c r="AD2528"/>
      <c r="AE2528"/>
      <c r="AF2528" s="143"/>
      <c r="AG2528"/>
      <c r="AH2528"/>
    </row>
    <row r="2529" spans="1:34" s="28" customFormat="1" ht="15">
      <c r="A2529"/>
      <c r="B2529" s="140"/>
      <c r="C2529" s="139"/>
      <c r="D2529" s="139"/>
      <c r="E2529"/>
      <c r="F2529"/>
      <c r="G2529"/>
      <c r="H2529"/>
      <c r="I2529"/>
      <c r="J2529"/>
      <c r="K2529"/>
      <c r="L2529"/>
      <c r="M2529"/>
      <c r="N2529"/>
      <c r="O2529"/>
      <c r="P2529"/>
      <c r="Q2529"/>
      <c r="R2529"/>
      <c r="S2529"/>
      <c r="T2529"/>
      <c r="U2529"/>
      <c r="V2529"/>
      <c r="W2529"/>
      <c r="X2529"/>
      <c r="Y2529"/>
      <c r="Z2529"/>
      <c r="AA2529" s="144"/>
      <c r="AB2529"/>
      <c r="AC2529"/>
      <c r="AD2529"/>
      <c r="AE2529"/>
      <c r="AF2529" s="143"/>
      <c r="AG2529"/>
      <c r="AH2529"/>
    </row>
    <row r="2530" spans="1:34" s="28" customFormat="1" ht="15">
      <c r="A2530"/>
      <c r="B2530" s="140"/>
      <c r="C2530" s="139"/>
      <c r="D2530" s="139"/>
      <c r="E2530"/>
      <c r="F2530"/>
      <c r="G2530"/>
      <c r="H2530"/>
      <c r="I2530"/>
      <c r="J2530"/>
      <c r="K2530"/>
      <c r="L2530"/>
      <c r="M2530"/>
      <c r="N2530"/>
      <c r="O2530"/>
      <c r="P2530"/>
      <c r="Q2530"/>
      <c r="R2530"/>
      <c r="S2530"/>
      <c r="T2530"/>
      <c r="U2530"/>
      <c r="V2530"/>
      <c r="W2530"/>
      <c r="X2530"/>
      <c r="Y2530"/>
      <c r="Z2530"/>
      <c r="AA2530" s="144"/>
      <c r="AB2530"/>
      <c r="AC2530"/>
      <c r="AD2530"/>
      <c r="AE2530"/>
      <c r="AF2530" s="143"/>
      <c r="AG2530"/>
      <c r="AH2530"/>
    </row>
    <row r="2531" spans="1:34" s="28" customFormat="1" ht="15">
      <c r="A2531"/>
      <c r="B2531" s="140"/>
      <c r="C2531" s="139"/>
      <c r="D2531" s="139"/>
      <c r="E2531"/>
      <c r="F2531"/>
      <c r="G2531"/>
      <c r="H2531"/>
      <c r="I2531"/>
      <c r="J2531"/>
      <c r="K2531"/>
      <c r="L2531"/>
      <c r="M2531"/>
      <c r="N2531"/>
      <c r="O2531"/>
      <c r="P2531"/>
      <c r="Q2531"/>
      <c r="R2531"/>
      <c r="S2531"/>
      <c r="T2531"/>
      <c r="U2531"/>
      <c r="V2531"/>
      <c r="W2531"/>
      <c r="X2531"/>
      <c r="Y2531"/>
      <c r="Z2531"/>
      <c r="AA2531" s="144"/>
      <c r="AB2531"/>
      <c r="AC2531"/>
      <c r="AD2531"/>
      <c r="AE2531"/>
      <c r="AF2531" s="143"/>
      <c r="AG2531"/>
      <c r="AH2531"/>
    </row>
    <row r="2532" spans="1:34" s="28" customFormat="1" ht="15">
      <c r="A2532"/>
      <c r="B2532" s="140"/>
      <c r="C2532" s="139"/>
      <c r="D2532" s="139"/>
      <c r="E2532"/>
      <c r="F2532"/>
      <c r="G2532"/>
      <c r="H2532"/>
      <c r="I2532"/>
      <c r="J2532"/>
      <c r="K2532"/>
      <c r="L2532"/>
      <c r="M2532"/>
      <c r="N2532"/>
      <c r="O2532"/>
      <c r="P2532"/>
      <c r="Q2532"/>
      <c r="R2532"/>
      <c r="S2532"/>
      <c r="T2532"/>
      <c r="U2532"/>
      <c r="V2532"/>
      <c r="W2532"/>
      <c r="X2532"/>
      <c r="Y2532"/>
      <c r="Z2532"/>
      <c r="AA2532" s="144"/>
      <c r="AB2532"/>
      <c r="AC2532"/>
      <c r="AD2532"/>
      <c r="AE2532"/>
      <c r="AF2532" s="143"/>
      <c r="AG2532"/>
      <c r="AH2532"/>
    </row>
    <row r="2533" spans="1:34" s="28" customFormat="1" ht="15">
      <c r="A2533"/>
      <c r="B2533" s="140"/>
      <c r="C2533" s="139"/>
      <c r="D2533" s="139"/>
      <c r="E2533"/>
      <c r="F2533"/>
      <c r="G2533"/>
      <c r="H2533"/>
      <c r="I2533"/>
      <c r="J2533"/>
      <c r="K2533"/>
      <c r="L2533"/>
      <c r="M2533"/>
      <c r="N2533"/>
      <c r="O2533"/>
      <c r="P2533"/>
      <c r="Q2533"/>
      <c r="R2533"/>
      <c r="S2533"/>
      <c r="T2533"/>
      <c r="U2533"/>
      <c r="V2533"/>
      <c r="W2533"/>
      <c r="X2533"/>
      <c r="Y2533"/>
      <c r="Z2533"/>
      <c r="AA2533" s="144"/>
      <c r="AB2533"/>
      <c r="AC2533"/>
      <c r="AD2533"/>
      <c r="AE2533"/>
      <c r="AF2533" s="143"/>
      <c r="AG2533"/>
      <c r="AH2533"/>
    </row>
    <row r="2534" spans="1:34" s="28" customFormat="1" ht="15">
      <c r="A2534"/>
      <c r="B2534" s="140"/>
      <c r="C2534" s="139"/>
      <c r="D2534" s="139"/>
      <c r="E2534"/>
      <c r="F2534"/>
      <c r="G2534"/>
      <c r="H2534"/>
      <c r="I2534"/>
      <c r="J2534"/>
      <c r="K2534"/>
      <c r="L2534"/>
      <c r="M2534"/>
      <c r="N2534"/>
      <c r="O2534"/>
      <c r="P2534"/>
      <c r="Q2534"/>
      <c r="R2534"/>
      <c r="S2534"/>
      <c r="T2534"/>
      <c r="U2534"/>
      <c r="V2534"/>
      <c r="W2534"/>
      <c r="X2534"/>
      <c r="Y2534"/>
      <c r="Z2534"/>
      <c r="AA2534" s="144"/>
      <c r="AB2534"/>
      <c r="AC2534"/>
      <c r="AD2534"/>
      <c r="AE2534"/>
      <c r="AF2534" s="143"/>
      <c r="AG2534"/>
      <c r="AH2534"/>
    </row>
    <row r="2535" spans="1:34" s="28" customFormat="1" ht="15">
      <c r="A2535"/>
      <c r="B2535" s="140"/>
      <c r="C2535" s="139"/>
      <c r="D2535" s="139"/>
      <c r="E2535"/>
      <c r="F2535"/>
      <c r="G2535"/>
      <c r="H2535"/>
      <c r="I2535"/>
      <c r="J2535"/>
      <c r="K2535"/>
      <c r="L2535"/>
      <c r="M2535"/>
      <c r="N2535"/>
      <c r="O2535"/>
      <c r="P2535"/>
      <c r="Q2535"/>
      <c r="R2535"/>
      <c r="S2535"/>
      <c r="T2535"/>
      <c r="U2535"/>
      <c r="V2535"/>
      <c r="W2535"/>
      <c r="X2535"/>
      <c r="Y2535"/>
      <c r="Z2535"/>
      <c r="AA2535" s="144"/>
      <c r="AB2535"/>
      <c r="AC2535"/>
      <c r="AD2535"/>
      <c r="AE2535"/>
      <c r="AF2535" s="143"/>
      <c r="AG2535"/>
      <c r="AH2535"/>
    </row>
    <row r="2536" spans="1:34" s="28" customFormat="1" ht="15">
      <c r="A2536"/>
      <c r="B2536" s="140"/>
      <c r="C2536" s="139"/>
      <c r="D2536" s="139"/>
      <c r="E2536"/>
      <c r="F2536"/>
      <c r="G2536"/>
      <c r="H2536"/>
      <c r="I2536"/>
      <c r="J2536"/>
      <c r="K2536"/>
      <c r="L2536"/>
      <c r="M2536"/>
      <c r="N2536"/>
      <c r="O2536"/>
      <c r="P2536"/>
      <c r="Q2536"/>
      <c r="R2536"/>
      <c r="S2536"/>
      <c r="T2536"/>
      <c r="U2536"/>
      <c r="V2536"/>
      <c r="W2536"/>
      <c r="X2536"/>
      <c r="Y2536"/>
      <c r="Z2536"/>
      <c r="AA2536" s="144"/>
      <c r="AB2536"/>
      <c r="AC2536"/>
      <c r="AD2536"/>
      <c r="AE2536"/>
      <c r="AF2536" s="143"/>
      <c r="AG2536"/>
      <c r="AH2536"/>
    </row>
    <row r="2537" spans="1:34" s="28" customFormat="1" ht="15">
      <c r="A2537"/>
      <c r="B2537" s="140"/>
      <c r="C2537" s="139"/>
      <c r="D2537" s="139"/>
      <c r="E2537"/>
      <c r="F2537"/>
      <c r="G2537"/>
      <c r="H2537"/>
      <c r="I2537"/>
      <c r="J2537"/>
      <c r="K2537"/>
      <c r="L2537"/>
      <c r="M2537"/>
      <c r="N2537"/>
      <c r="O2537"/>
      <c r="P2537"/>
      <c r="Q2537"/>
      <c r="R2537"/>
      <c r="S2537"/>
      <c r="T2537"/>
      <c r="U2537"/>
      <c r="V2537"/>
      <c r="W2537"/>
      <c r="X2537"/>
      <c r="Y2537"/>
      <c r="Z2537"/>
      <c r="AA2537" s="144"/>
      <c r="AB2537"/>
      <c r="AC2537"/>
      <c r="AD2537"/>
      <c r="AE2537"/>
      <c r="AF2537" s="143"/>
      <c r="AG2537"/>
      <c r="AH2537"/>
    </row>
    <row r="2538" spans="1:34" s="28" customFormat="1" ht="15">
      <c r="A2538"/>
      <c r="B2538" s="140"/>
      <c r="C2538" s="139"/>
      <c r="D2538" s="139"/>
      <c r="E2538"/>
      <c r="F2538"/>
      <c r="G2538"/>
      <c r="H2538"/>
      <c r="I2538"/>
      <c r="J2538"/>
      <c r="K2538"/>
      <c r="L2538"/>
      <c r="M2538"/>
      <c r="N2538"/>
      <c r="O2538"/>
      <c r="P2538"/>
      <c r="Q2538"/>
      <c r="R2538"/>
      <c r="S2538"/>
      <c r="T2538"/>
      <c r="U2538"/>
      <c r="V2538"/>
      <c r="W2538"/>
      <c r="X2538"/>
      <c r="Y2538"/>
      <c r="Z2538"/>
      <c r="AA2538" s="144"/>
      <c r="AB2538"/>
      <c r="AC2538"/>
      <c r="AD2538"/>
      <c r="AE2538"/>
      <c r="AF2538" s="143"/>
      <c r="AG2538"/>
      <c r="AH2538"/>
    </row>
    <row r="2539" spans="1:34" s="28" customFormat="1" ht="15">
      <c r="A2539"/>
      <c r="B2539" s="140"/>
      <c r="C2539" s="139"/>
      <c r="D2539" s="139"/>
      <c r="E2539"/>
      <c r="F2539"/>
      <c r="G2539"/>
      <c r="H2539"/>
      <c r="I2539"/>
      <c r="J2539"/>
      <c r="K2539"/>
      <c r="L2539"/>
      <c r="M2539"/>
      <c r="N2539"/>
      <c r="O2539"/>
      <c r="P2539"/>
      <c r="Q2539"/>
      <c r="R2539"/>
      <c r="S2539"/>
      <c r="T2539"/>
      <c r="U2539"/>
      <c r="V2539"/>
      <c r="W2539"/>
      <c r="X2539"/>
      <c r="Y2539"/>
      <c r="Z2539"/>
      <c r="AA2539" s="144"/>
      <c r="AB2539"/>
      <c r="AC2539"/>
      <c r="AD2539"/>
      <c r="AE2539"/>
      <c r="AF2539" s="143"/>
      <c r="AG2539"/>
      <c r="AH2539"/>
    </row>
    <row r="2540" spans="1:34" s="28" customFormat="1" ht="15">
      <c r="A2540"/>
      <c r="B2540" s="140"/>
      <c r="C2540" s="139"/>
      <c r="D2540" s="139"/>
      <c r="E2540"/>
      <c r="F2540"/>
      <c r="G2540"/>
      <c r="H2540"/>
      <c r="I2540"/>
      <c r="J2540"/>
      <c r="K2540"/>
      <c r="L2540"/>
      <c r="M2540"/>
      <c r="N2540"/>
      <c r="O2540"/>
      <c r="P2540"/>
      <c r="Q2540"/>
      <c r="R2540"/>
      <c r="S2540"/>
      <c r="T2540"/>
      <c r="U2540"/>
      <c r="V2540"/>
      <c r="W2540"/>
      <c r="X2540"/>
      <c r="Y2540"/>
      <c r="Z2540"/>
      <c r="AA2540" s="144"/>
      <c r="AB2540"/>
      <c r="AC2540"/>
      <c r="AD2540"/>
      <c r="AE2540"/>
      <c r="AF2540" s="143"/>
      <c r="AG2540"/>
      <c r="AH2540"/>
    </row>
    <row r="2541" spans="1:34" s="28" customFormat="1" ht="15">
      <c r="A2541"/>
      <c r="B2541" s="140"/>
      <c r="C2541" s="139"/>
      <c r="D2541" s="139"/>
      <c r="E2541"/>
      <c r="F2541"/>
      <c r="G2541"/>
      <c r="H2541"/>
      <c r="I2541"/>
      <c r="J2541"/>
      <c r="K2541"/>
      <c r="L2541"/>
      <c r="M2541"/>
      <c r="N2541"/>
      <c r="O2541"/>
      <c r="P2541"/>
      <c r="Q2541"/>
      <c r="R2541"/>
      <c r="S2541"/>
      <c r="T2541"/>
      <c r="U2541"/>
      <c r="V2541"/>
      <c r="W2541"/>
      <c r="X2541"/>
      <c r="Y2541"/>
      <c r="Z2541"/>
      <c r="AA2541" s="144"/>
      <c r="AB2541"/>
      <c r="AC2541"/>
      <c r="AD2541"/>
      <c r="AE2541"/>
      <c r="AF2541" s="143"/>
      <c r="AG2541"/>
      <c r="AH2541"/>
    </row>
    <row r="2542" spans="1:34" s="28" customFormat="1" ht="15">
      <c r="A2542"/>
      <c r="B2542" s="140"/>
      <c r="C2542" s="139"/>
      <c r="D2542" s="139"/>
      <c r="E2542"/>
      <c r="F2542"/>
      <c r="G2542"/>
      <c r="H2542"/>
      <c r="I2542"/>
      <c r="J2542"/>
      <c r="K2542"/>
      <c r="L2542"/>
      <c r="M2542"/>
      <c r="N2542"/>
      <c r="O2542"/>
      <c r="P2542"/>
      <c r="Q2542"/>
      <c r="R2542"/>
      <c r="S2542"/>
      <c r="T2542"/>
      <c r="U2542"/>
      <c r="V2542"/>
      <c r="W2542"/>
      <c r="X2542"/>
      <c r="Y2542"/>
      <c r="Z2542"/>
      <c r="AA2542" s="144"/>
      <c r="AB2542"/>
      <c r="AC2542"/>
      <c r="AD2542"/>
      <c r="AE2542"/>
      <c r="AF2542" s="143"/>
      <c r="AG2542"/>
      <c r="AH2542"/>
    </row>
    <row r="2543" spans="1:34" s="28" customFormat="1" ht="15">
      <c r="A2543"/>
      <c r="B2543" s="140"/>
      <c r="C2543" s="139"/>
      <c r="D2543" s="139"/>
      <c r="E2543"/>
      <c r="F2543"/>
      <c r="G2543"/>
      <c r="H2543"/>
      <c r="I2543"/>
      <c r="J2543"/>
      <c r="K2543"/>
      <c r="L2543"/>
      <c r="M2543"/>
      <c r="N2543"/>
      <c r="O2543"/>
      <c r="P2543"/>
      <c r="Q2543"/>
      <c r="R2543"/>
      <c r="S2543"/>
      <c r="T2543"/>
      <c r="U2543"/>
      <c r="V2543"/>
      <c r="W2543"/>
      <c r="X2543"/>
      <c r="Y2543"/>
      <c r="Z2543"/>
      <c r="AA2543" s="144"/>
      <c r="AB2543"/>
      <c r="AC2543"/>
      <c r="AD2543"/>
      <c r="AE2543"/>
      <c r="AF2543" s="143"/>
      <c r="AG2543"/>
      <c r="AH2543"/>
    </row>
    <row r="2544" spans="1:34" s="28" customFormat="1" ht="15">
      <c r="A2544"/>
      <c r="B2544" s="140"/>
      <c r="C2544" s="139"/>
      <c r="D2544" s="139"/>
      <c r="E2544"/>
      <c r="F2544"/>
      <c r="G2544"/>
      <c r="H2544"/>
      <c r="I2544"/>
      <c r="J2544"/>
      <c r="K2544"/>
      <c r="L2544"/>
      <c r="M2544"/>
      <c r="N2544"/>
      <c r="O2544"/>
      <c r="P2544"/>
      <c r="Q2544"/>
      <c r="R2544"/>
      <c r="S2544"/>
      <c r="T2544"/>
      <c r="U2544"/>
      <c r="V2544"/>
      <c r="W2544"/>
      <c r="X2544"/>
      <c r="Y2544"/>
      <c r="Z2544"/>
      <c r="AA2544" s="144"/>
      <c r="AB2544"/>
      <c r="AC2544"/>
      <c r="AD2544"/>
      <c r="AE2544"/>
      <c r="AF2544" s="143"/>
      <c r="AG2544"/>
      <c r="AH2544"/>
    </row>
    <row r="2545" spans="1:34" s="28" customFormat="1" ht="15">
      <c r="A2545"/>
      <c r="B2545" s="140"/>
      <c r="C2545" s="139"/>
      <c r="D2545" s="139"/>
      <c r="E2545"/>
      <c r="F2545"/>
      <c r="G2545"/>
      <c r="H2545"/>
      <c r="I2545"/>
      <c r="J2545"/>
      <c r="K2545"/>
      <c r="L2545"/>
      <c r="M2545"/>
      <c r="N2545"/>
      <c r="O2545"/>
      <c r="P2545"/>
      <c r="Q2545"/>
      <c r="R2545"/>
      <c r="S2545"/>
      <c r="T2545"/>
      <c r="U2545"/>
      <c r="V2545"/>
      <c r="W2545"/>
      <c r="X2545"/>
      <c r="Y2545"/>
      <c r="Z2545"/>
      <c r="AA2545" s="144"/>
      <c r="AB2545"/>
      <c r="AC2545"/>
      <c r="AD2545"/>
      <c r="AE2545"/>
      <c r="AF2545" s="143"/>
      <c r="AG2545"/>
      <c r="AH2545"/>
    </row>
    <row r="2546" spans="1:34" s="28" customFormat="1" ht="15">
      <c r="A2546"/>
      <c r="B2546" s="140"/>
      <c r="C2546" s="139"/>
      <c r="D2546" s="139"/>
      <c r="E2546"/>
      <c r="F2546"/>
      <c r="G2546"/>
      <c r="H2546"/>
      <c r="I2546"/>
      <c r="J2546"/>
      <c r="K2546"/>
      <c r="L2546"/>
      <c r="M2546"/>
      <c r="N2546"/>
      <c r="O2546"/>
      <c r="P2546"/>
      <c r="Q2546"/>
      <c r="R2546"/>
      <c r="S2546"/>
      <c r="T2546"/>
      <c r="U2546"/>
      <c r="V2546"/>
      <c r="W2546"/>
      <c r="X2546"/>
      <c r="Y2546"/>
      <c r="Z2546"/>
      <c r="AA2546" s="144"/>
      <c r="AB2546"/>
      <c r="AC2546"/>
      <c r="AD2546"/>
      <c r="AE2546"/>
      <c r="AF2546" s="143"/>
      <c r="AG2546"/>
      <c r="AH2546"/>
    </row>
    <row r="2547" spans="1:34" s="28" customFormat="1" ht="15">
      <c r="A2547"/>
      <c r="B2547" s="140"/>
      <c r="C2547" s="139"/>
      <c r="D2547" s="139"/>
      <c r="E2547"/>
      <c r="F2547"/>
      <c r="G2547"/>
      <c r="H2547"/>
      <c r="I2547"/>
      <c r="J2547"/>
      <c r="K2547"/>
      <c r="L2547"/>
      <c r="M2547"/>
      <c r="N2547"/>
      <c r="O2547"/>
      <c r="P2547"/>
      <c r="Q2547"/>
      <c r="R2547"/>
      <c r="S2547"/>
      <c r="T2547"/>
      <c r="U2547"/>
      <c r="V2547"/>
      <c r="W2547"/>
      <c r="X2547"/>
      <c r="Y2547"/>
      <c r="Z2547"/>
      <c r="AA2547" s="144"/>
      <c r="AB2547"/>
      <c r="AC2547"/>
      <c r="AD2547"/>
      <c r="AE2547"/>
      <c r="AF2547" s="143"/>
      <c r="AG2547"/>
      <c r="AH2547"/>
    </row>
    <row r="2548" spans="1:34" s="28" customFormat="1" ht="15">
      <c r="A2548"/>
      <c r="B2548" s="140"/>
      <c r="C2548" s="139"/>
      <c r="D2548" s="139"/>
      <c r="E2548"/>
      <c r="F2548"/>
      <c r="G2548"/>
      <c r="H2548"/>
      <c r="I2548"/>
      <c r="J2548"/>
      <c r="K2548"/>
      <c r="L2548"/>
      <c r="M2548"/>
      <c r="N2548"/>
      <c r="O2548"/>
      <c r="P2548"/>
      <c r="Q2548"/>
      <c r="R2548"/>
      <c r="S2548"/>
      <c r="T2548"/>
      <c r="U2548"/>
      <c r="V2548"/>
      <c r="W2548"/>
      <c r="X2548"/>
      <c r="Y2548"/>
      <c r="Z2548"/>
      <c r="AA2548" s="144"/>
      <c r="AB2548"/>
      <c r="AC2548"/>
      <c r="AD2548"/>
      <c r="AE2548"/>
      <c r="AF2548" s="143"/>
      <c r="AG2548"/>
      <c r="AH2548"/>
    </row>
    <row r="2549" spans="1:34" s="28" customFormat="1" ht="15">
      <c r="A2549"/>
      <c r="B2549" s="140"/>
      <c r="C2549" s="139"/>
      <c r="D2549" s="139"/>
      <c r="E2549"/>
      <c r="F2549"/>
      <c r="G2549"/>
      <c r="H2549"/>
      <c r="I2549"/>
      <c r="J2549"/>
      <c r="K2549"/>
      <c r="L2549"/>
      <c r="M2549"/>
      <c r="N2549"/>
      <c r="O2549"/>
      <c r="P2549"/>
      <c r="Q2549"/>
      <c r="R2549"/>
      <c r="S2549"/>
      <c r="T2549"/>
      <c r="U2549"/>
      <c r="V2549"/>
      <c r="W2549"/>
      <c r="X2549"/>
      <c r="Y2549"/>
      <c r="Z2549"/>
      <c r="AA2549" s="144"/>
      <c r="AB2549"/>
      <c r="AC2549"/>
      <c r="AD2549"/>
      <c r="AE2549"/>
      <c r="AF2549" s="143"/>
      <c r="AG2549"/>
      <c r="AH2549"/>
    </row>
    <row r="2550" spans="1:34" s="28" customFormat="1" ht="15">
      <c r="A2550"/>
      <c r="B2550" s="140"/>
      <c r="C2550" s="139"/>
      <c r="D2550" s="139"/>
      <c r="E2550"/>
      <c r="F2550"/>
      <c r="G2550"/>
      <c r="H2550"/>
      <c r="I2550"/>
      <c r="J2550"/>
      <c r="K2550"/>
      <c r="L2550"/>
      <c r="M2550"/>
      <c r="N2550"/>
      <c r="O2550"/>
      <c r="P2550"/>
      <c r="Q2550"/>
      <c r="R2550"/>
      <c r="S2550"/>
      <c r="T2550"/>
      <c r="U2550"/>
      <c r="V2550"/>
      <c r="W2550"/>
      <c r="X2550"/>
      <c r="Y2550"/>
      <c r="Z2550"/>
      <c r="AA2550" s="144"/>
      <c r="AB2550"/>
      <c r="AC2550"/>
      <c r="AD2550"/>
      <c r="AE2550"/>
      <c r="AF2550" s="143"/>
      <c r="AG2550"/>
      <c r="AH2550"/>
    </row>
    <row r="2551" spans="1:34" s="28" customFormat="1" ht="15">
      <c r="A2551"/>
      <c r="B2551" s="140"/>
      <c r="C2551" s="139"/>
      <c r="D2551" s="139"/>
      <c r="E2551"/>
      <c r="F2551"/>
      <c r="G2551"/>
      <c r="H2551"/>
      <c r="I2551"/>
      <c r="J2551"/>
      <c r="K2551"/>
      <c r="L2551"/>
      <c r="M2551"/>
      <c r="N2551"/>
      <c r="O2551"/>
      <c r="P2551"/>
      <c r="Q2551"/>
      <c r="R2551"/>
      <c r="S2551"/>
      <c r="T2551"/>
      <c r="U2551"/>
      <c r="V2551"/>
      <c r="W2551"/>
      <c r="X2551"/>
      <c r="Y2551"/>
      <c r="Z2551"/>
      <c r="AA2551" s="144"/>
      <c r="AB2551"/>
      <c r="AC2551"/>
      <c r="AD2551"/>
      <c r="AE2551"/>
      <c r="AF2551" s="143"/>
      <c r="AG2551"/>
      <c r="AH2551"/>
    </row>
    <row r="2552" spans="1:34" s="28" customFormat="1" ht="15">
      <c r="A2552"/>
      <c r="B2552" s="140"/>
      <c r="C2552" s="139"/>
      <c r="D2552" s="139"/>
      <c r="E2552"/>
      <c r="F2552"/>
      <c r="G2552"/>
      <c r="H2552"/>
      <c r="I2552"/>
      <c r="J2552"/>
      <c r="K2552"/>
      <c r="L2552"/>
      <c r="M2552"/>
      <c r="N2552"/>
      <c r="O2552"/>
      <c r="P2552"/>
      <c r="Q2552"/>
      <c r="R2552"/>
      <c r="S2552"/>
      <c r="T2552"/>
      <c r="U2552"/>
      <c r="V2552"/>
      <c r="W2552"/>
      <c r="X2552"/>
      <c r="Y2552"/>
      <c r="Z2552"/>
      <c r="AA2552" s="144"/>
      <c r="AB2552"/>
      <c r="AC2552"/>
      <c r="AD2552"/>
      <c r="AE2552"/>
      <c r="AF2552" s="143"/>
      <c r="AG2552"/>
      <c r="AH2552"/>
    </row>
    <row r="2553" spans="1:34" s="28" customFormat="1" ht="15">
      <c r="A2553"/>
      <c r="B2553" s="140"/>
      <c r="C2553" s="139"/>
      <c r="D2553" s="139"/>
      <c r="E2553"/>
      <c r="F2553"/>
      <c r="G2553"/>
      <c r="H2553"/>
      <c r="I2553"/>
      <c r="J2553"/>
      <c r="K2553"/>
      <c r="L2553"/>
      <c r="M2553"/>
      <c r="N2553"/>
      <c r="O2553"/>
      <c r="P2553"/>
      <c r="Q2553"/>
      <c r="R2553"/>
      <c r="S2553"/>
      <c r="T2553"/>
      <c r="U2553"/>
      <c r="V2553"/>
      <c r="W2553"/>
      <c r="X2553"/>
      <c r="Y2553"/>
      <c r="Z2553"/>
      <c r="AA2553" s="144"/>
      <c r="AB2553"/>
      <c r="AC2553"/>
      <c r="AD2553"/>
      <c r="AE2553"/>
      <c r="AF2553" s="143"/>
      <c r="AG2553"/>
      <c r="AH2553"/>
    </row>
    <row r="2554" spans="1:34" s="28" customFormat="1" ht="15">
      <c r="A2554"/>
      <c r="B2554" s="140"/>
      <c r="C2554" s="139"/>
      <c r="D2554" s="139"/>
      <c r="E2554"/>
      <c r="F2554"/>
      <c r="G2554"/>
      <c r="H2554"/>
      <c r="I2554"/>
      <c r="J2554"/>
      <c r="K2554"/>
      <c r="L2554"/>
      <c r="M2554"/>
      <c r="N2554"/>
      <c r="O2554"/>
      <c r="P2554"/>
      <c r="Q2554"/>
      <c r="R2554"/>
      <c r="S2554"/>
      <c r="T2554"/>
      <c r="U2554"/>
      <c r="V2554"/>
      <c r="W2554"/>
      <c r="X2554"/>
      <c r="Y2554"/>
      <c r="Z2554"/>
      <c r="AA2554" s="144"/>
      <c r="AB2554"/>
      <c r="AC2554"/>
      <c r="AD2554"/>
      <c r="AE2554"/>
      <c r="AF2554" s="143"/>
      <c r="AG2554"/>
      <c r="AH2554"/>
    </row>
    <row r="2555" spans="1:34" s="28" customFormat="1" ht="15">
      <c r="A2555"/>
      <c r="B2555" s="140"/>
      <c r="C2555" s="139"/>
      <c r="D2555" s="139"/>
      <c r="E2555"/>
      <c r="F2555"/>
      <c r="G2555"/>
      <c r="H2555"/>
      <c r="I2555"/>
      <c r="J2555"/>
      <c r="K2555"/>
      <c r="L2555"/>
      <c r="M2555"/>
      <c r="N2555"/>
      <c r="O2555"/>
      <c r="P2555"/>
      <c r="Q2555"/>
      <c r="R2555"/>
      <c r="S2555"/>
      <c r="T2555"/>
      <c r="U2555"/>
      <c r="V2555"/>
      <c r="W2555"/>
      <c r="X2555"/>
      <c r="Y2555"/>
      <c r="Z2555"/>
      <c r="AA2555" s="144"/>
      <c r="AB2555"/>
      <c r="AC2555"/>
      <c r="AD2555"/>
      <c r="AE2555"/>
      <c r="AF2555" s="143"/>
      <c r="AG2555"/>
      <c r="AH2555"/>
    </row>
    <row r="2556" spans="1:34" s="28" customFormat="1" ht="15">
      <c r="A2556"/>
      <c r="B2556" s="140"/>
      <c r="C2556" s="139"/>
      <c r="D2556" s="139"/>
      <c r="E2556"/>
      <c r="F2556"/>
      <c r="G2556"/>
      <c r="H2556"/>
      <c r="I2556"/>
      <c r="J2556"/>
      <c r="K2556"/>
      <c r="L2556"/>
      <c r="M2556"/>
      <c r="N2556"/>
      <c r="O2556"/>
      <c r="P2556"/>
      <c r="Q2556"/>
      <c r="R2556"/>
      <c r="S2556"/>
      <c r="T2556"/>
      <c r="U2556"/>
      <c r="V2556"/>
      <c r="W2556"/>
      <c r="X2556"/>
      <c r="Y2556"/>
      <c r="Z2556"/>
      <c r="AA2556" s="144"/>
      <c r="AB2556"/>
      <c r="AC2556"/>
      <c r="AD2556"/>
      <c r="AE2556"/>
      <c r="AF2556" s="143"/>
      <c r="AG2556"/>
      <c r="AH2556"/>
    </row>
    <row r="2557" spans="1:34" s="28" customFormat="1" ht="15">
      <c r="A2557"/>
      <c r="B2557" s="140"/>
      <c r="C2557" s="139"/>
      <c r="D2557" s="139"/>
      <c r="E2557"/>
      <c r="F2557"/>
      <c r="G2557"/>
      <c r="H2557"/>
      <c r="I2557"/>
      <c r="J2557"/>
      <c r="K2557"/>
      <c r="L2557"/>
      <c r="M2557"/>
      <c r="N2557"/>
      <c r="O2557"/>
      <c r="P2557"/>
      <c r="Q2557"/>
      <c r="R2557"/>
      <c r="S2557"/>
      <c r="T2557"/>
      <c r="U2557"/>
      <c r="V2557"/>
      <c r="W2557"/>
      <c r="X2557"/>
      <c r="Y2557"/>
      <c r="Z2557"/>
      <c r="AA2557" s="144"/>
      <c r="AB2557"/>
      <c r="AC2557"/>
      <c r="AD2557"/>
      <c r="AE2557"/>
      <c r="AF2557" s="143"/>
      <c r="AG2557"/>
      <c r="AH2557"/>
    </row>
    <row r="2558" spans="1:34" s="28" customFormat="1" ht="15">
      <c r="A2558"/>
      <c r="B2558" s="140"/>
      <c r="C2558" s="139"/>
      <c r="D2558" s="139"/>
      <c r="E2558"/>
      <c r="F2558"/>
      <c r="G2558"/>
      <c r="H2558"/>
      <c r="I2558"/>
      <c r="J2558"/>
      <c r="K2558"/>
      <c r="L2558"/>
      <c r="M2558"/>
      <c r="N2558"/>
      <c r="O2558"/>
      <c r="P2558"/>
      <c r="Q2558"/>
      <c r="R2558"/>
      <c r="S2558"/>
      <c r="T2558"/>
      <c r="U2558"/>
      <c r="V2558"/>
      <c r="W2558"/>
      <c r="X2558"/>
      <c r="Y2558"/>
      <c r="Z2558"/>
      <c r="AA2558" s="144"/>
      <c r="AB2558"/>
      <c r="AC2558"/>
      <c r="AD2558"/>
      <c r="AE2558"/>
      <c r="AF2558" s="143"/>
      <c r="AG2558"/>
      <c r="AH2558"/>
    </row>
    <row r="2559" spans="1:34" s="28" customFormat="1" ht="15">
      <c r="A2559"/>
      <c r="B2559" s="140"/>
      <c r="C2559" s="139"/>
      <c r="D2559" s="139"/>
      <c r="E2559"/>
      <c r="F2559"/>
      <c r="G2559"/>
      <c r="H2559"/>
      <c r="I2559"/>
      <c r="J2559"/>
      <c r="K2559"/>
      <c r="L2559"/>
      <c r="M2559"/>
      <c r="N2559"/>
      <c r="O2559"/>
      <c r="P2559"/>
      <c r="Q2559"/>
      <c r="R2559"/>
      <c r="S2559"/>
      <c r="T2559"/>
      <c r="U2559"/>
      <c r="V2559"/>
      <c r="W2559"/>
      <c r="X2559"/>
      <c r="Y2559"/>
      <c r="Z2559"/>
      <c r="AA2559" s="144"/>
      <c r="AB2559"/>
      <c r="AC2559"/>
      <c r="AD2559"/>
      <c r="AE2559"/>
      <c r="AF2559" s="143"/>
      <c r="AG2559"/>
      <c r="AH2559"/>
    </row>
    <row r="2560" spans="1:34" s="28" customFormat="1" ht="15">
      <c r="A2560"/>
      <c r="B2560" s="140"/>
      <c r="C2560" s="139"/>
      <c r="D2560" s="139"/>
      <c r="E2560"/>
      <c r="F2560"/>
      <c r="G2560"/>
      <c r="H2560"/>
      <c r="I2560"/>
      <c r="J2560"/>
      <c r="K2560"/>
      <c r="L2560"/>
      <c r="M2560"/>
      <c r="N2560"/>
      <c r="O2560"/>
      <c r="P2560"/>
      <c r="Q2560"/>
      <c r="R2560"/>
      <c r="S2560"/>
      <c r="T2560"/>
      <c r="U2560"/>
      <c r="V2560"/>
      <c r="W2560"/>
      <c r="X2560"/>
      <c r="Y2560"/>
      <c r="Z2560"/>
      <c r="AA2560" s="144"/>
      <c r="AB2560"/>
      <c r="AC2560"/>
      <c r="AD2560"/>
      <c r="AE2560"/>
      <c r="AF2560" s="143"/>
      <c r="AG2560"/>
      <c r="AH2560"/>
    </row>
    <row r="2561" spans="1:34" s="28" customFormat="1" ht="15">
      <c r="A2561"/>
      <c r="B2561" s="140"/>
      <c r="C2561" s="139"/>
      <c r="D2561" s="139"/>
      <c r="E2561"/>
      <c r="F2561"/>
      <c r="G2561"/>
      <c r="H2561"/>
      <c r="I2561"/>
      <c r="J2561"/>
      <c r="K2561"/>
      <c r="L2561"/>
      <c r="M2561"/>
      <c r="N2561"/>
      <c r="O2561"/>
      <c r="P2561"/>
      <c r="Q2561"/>
      <c r="R2561"/>
      <c r="S2561"/>
      <c r="T2561"/>
      <c r="U2561"/>
      <c r="V2561"/>
      <c r="W2561"/>
      <c r="X2561"/>
      <c r="Y2561"/>
      <c r="Z2561"/>
      <c r="AA2561" s="144"/>
      <c r="AB2561"/>
      <c r="AC2561"/>
      <c r="AD2561"/>
      <c r="AE2561"/>
      <c r="AF2561" s="143"/>
      <c r="AG2561"/>
      <c r="AH2561"/>
    </row>
    <row r="2562" spans="1:34" s="28" customFormat="1" ht="15">
      <c r="A2562"/>
      <c r="B2562" s="140"/>
      <c r="C2562" s="139"/>
      <c r="D2562" s="139"/>
      <c r="E2562"/>
      <c r="F2562"/>
      <c r="G2562"/>
      <c r="H2562"/>
      <c r="I2562"/>
      <c r="J2562"/>
      <c r="K2562"/>
      <c r="L2562"/>
      <c r="M2562"/>
      <c r="N2562"/>
      <c r="O2562"/>
      <c r="P2562"/>
      <c r="Q2562"/>
      <c r="R2562"/>
      <c r="S2562"/>
      <c r="T2562"/>
      <c r="U2562"/>
      <c r="V2562"/>
      <c r="W2562"/>
      <c r="X2562"/>
      <c r="Y2562"/>
      <c r="Z2562"/>
      <c r="AA2562" s="144"/>
      <c r="AB2562"/>
      <c r="AC2562"/>
      <c r="AD2562"/>
      <c r="AE2562"/>
      <c r="AF2562" s="143"/>
      <c r="AG2562"/>
      <c r="AH2562"/>
    </row>
    <row r="2563" spans="1:34" s="28" customFormat="1" ht="15">
      <c r="A2563"/>
      <c r="B2563" s="140"/>
      <c r="C2563" s="139"/>
      <c r="D2563" s="139"/>
      <c r="E2563"/>
      <c r="F2563"/>
      <c r="G2563"/>
      <c r="H2563"/>
      <c r="I2563"/>
      <c r="J2563"/>
      <c r="K2563"/>
      <c r="L2563"/>
      <c r="M2563"/>
      <c r="N2563"/>
      <c r="O2563"/>
      <c r="P2563"/>
      <c r="Q2563"/>
      <c r="R2563"/>
      <c r="S2563"/>
      <c r="T2563"/>
      <c r="U2563"/>
      <c r="V2563"/>
      <c r="W2563"/>
      <c r="X2563"/>
      <c r="Y2563"/>
      <c r="Z2563"/>
      <c r="AA2563" s="144"/>
      <c r="AB2563"/>
      <c r="AC2563"/>
      <c r="AD2563"/>
      <c r="AE2563"/>
      <c r="AF2563" s="143"/>
      <c r="AG2563"/>
      <c r="AH2563"/>
    </row>
    <row r="2564" spans="1:34" s="28" customFormat="1" ht="15">
      <c r="A2564"/>
      <c r="B2564" s="140"/>
      <c r="C2564" s="139"/>
      <c r="D2564" s="139"/>
      <c r="E2564"/>
      <c r="F2564"/>
      <c r="G2564"/>
      <c r="H2564"/>
      <c r="I2564"/>
      <c r="J2564"/>
      <c r="K2564"/>
      <c r="L2564"/>
      <c r="M2564"/>
      <c r="N2564"/>
      <c r="O2564"/>
      <c r="P2564"/>
      <c r="Q2564"/>
      <c r="R2564"/>
      <c r="S2564"/>
      <c r="T2564"/>
      <c r="U2564"/>
      <c r="V2564"/>
      <c r="W2564"/>
      <c r="X2564"/>
      <c r="Y2564"/>
      <c r="Z2564"/>
      <c r="AA2564" s="144"/>
      <c r="AB2564"/>
      <c r="AC2564"/>
      <c r="AD2564"/>
      <c r="AE2564"/>
      <c r="AF2564" s="143"/>
      <c r="AG2564"/>
      <c r="AH2564"/>
    </row>
    <row r="2565" spans="1:34" s="28" customFormat="1" ht="15">
      <c r="A2565"/>
      <c r="B2565" s="140"/>
      <c r="C2565" s="139"/>
      <c r="D2565" s="139"/>
      <c r="E2565"/>
      <c r="F2565"/>
      <c r="G2565"/>
      <c r="H2565"/>
      <c r="I2565"/>
      <c r="J2565"/>
      <c r="K2565"/>
      <c r="L2565"/>
      <c r="M2565"/>
      <c r="N2565"/>
      <c r="O2565"/>
      <c r="P2565"/>
      <c r="Q2565"/>
      <c r="R2565"/>
      <c r="S2565"/>
      <c r="T2565"/>
      <c r="U2565"/>
      <c r="V2565"/>
      <c r="W2565"/>
      <c r="X2565"/>
      <c r="Y2565"/>
      <c r="Z2565"/>
      <c r="AA2565" s="144"/>
      <c r="AB2565"/>
      <c r="AC2565"/>
      <c r="AD2565"/>
      <c r="AE2565"/>
      <c r="AF2565" s="143"/>
      <c r="AG2565"/>
      <c r="AH2565"/>
    </row>
    <row r="2566" spans="1:34" s="28" customFormat="1" ht="15">
      <c r="A2566"/>
      <c r="B2566" s="140"/>
      <c r="C2566" s="139"/>
      <c r="D2566" s="139"/>
      <c r="E2566"/>
      <c r="F2566"/>
      <c r="G2566"/>
      <c r="H2566"/>
      <c r="I2566"/>
      <c r="J2566"/>
      <c r="K2566"/>
      <c r="L2566"/>
      <c r="M2566"/>
      <c r="N2566"/>
      <c r="O2566"/>
      <c r="P2566"/>
      <c r="Q2566"/>
      <c r="R2566"/>
      <c r="S2566"/>
      <c r="T2566"/>
      <c r="U2566"/>
      <c r="V2566"/>
      <c r="W2566"/>
      <c r="X2566"/>
      <c r="Y2566"/>
      <c r="Z2566"/>
      <c r="AA2566" s="144"/>
      <c r="AB2566"/>
      <c r="AC2566"/>
      <c r="AD2566"/>
      <c r="AE2566"/>
      <c r="AF2566" s="143"/>
      <c r="AG2566"/>
      <c r="AH2566"/>
    </row>
    <row r="2567" spans="1:34" s="28" customFormat="1" ht="15">
      <c r="A2567"/>
      <c r="B2567" s="140"/>
      <c r="C2567" s="139"/>
      <c r="D2567" s="139"/>
      <c r="E2567"/>
      <c r="F2567"/>
      <c r="G2567"/>
      <c r="H2567"/>
      <c r="I2567"/>
      <c r="J2567"/>
      <c r="K2567"/>
      <c r="L2567"/>
      <c r="M2567"/>
      <c r="N2567"/>
      <c r="O2567"/>
      <c r="P2567"/>
      <c r="Q2567"/>
      <c r="R2567"/>
      <c r="S2567"/>
      <c r="T2567"/>
      <c r="U2567"/>
      <c r="V2567"/>
      <c r="W2567"/>
      <c r="X2567"/>
      <c r="Y2567"/>
      <c r="Z2567"/>
      <c r="AA2567" s="144"/>
      <c r="AB2567"/>
      <c r="AC2567"/>
      <c r="AD2567"/>
      <c r="AE2567"/>
      <c r="AF2567" s="143"/>
      <c r="AG2567"/>
      <c r="AH2567"/>
    </row>
    <row r="2568" spans="1:34" s="28" customFormat="1" ht="15">
      <c r="A2568"/>
      <c r="B2568" s="140"/>
      <c r="C2568" s="139"/>
      <c r="D2568" s="139"/>
      <c r="E2568"/>
      <c r="F2568"/>
      <c r="G2568"/>
      <c r="H2568"/>
      <c r="I2568"/>
      <c r="J2568"/>
      <c r="K2568"/>
      <c r="L2568"/>
      <c r="M2568"/>
      <c r="N2568"/>
      <c r="O2568"/>
      <c r="P2568"/>
      <c r="Q2568"/>
      <c r="R2568"/>
      <c r="S2568"/>
      <c r="T2568"/>
      <c r="U2568"/>
      <c r="V2568"/>
      <c r="W2568"/>
      <c r="X2568"/>
      <c r="Y2568"/>
      <c r="Z2568"/>
      <c r="AA2568" s="144"/>
      <c r="AB2568"/>
      <c r="AC2568"/>
      <c r="AD2568"/>
      <c r="AE2568"/>
      <c r="AF2568" s="143"/>
      <c r="AG2568"/>
      <c r="AH2568"/>
    </row>
    <row r="2569" spans="1:34" s="28" customFormat="1" ht="15">
      <c r="A2569"/>
      <c r="B2569" s="140"/>
      <c r="C2569" s="139"/>
      <c r="D2569" s="139"/>
      <c r="E2569"/>
      <c r="F2569"/>
      <c r="G2569"/>
      <c r="H2569"/>
      <c r="I2569"/>
      <c r="J2569"/>
      <c r="K2569"/>
      <c r="L2569"/>
      <c r="M2569"/>
      <c r="N2569"/>
      <c r="O2569"/>
      <c r="P2569"/>
      <c r="Q2569"/>
      <c r="R2569"/>
      <c r="S2569"/>
      <c r="T2569"/>
      <c r="U2569"/>
      <c r="V2569"/>
      <c r="W2569"/>
      <c r="X2569"/>
      <c r="Y2569"/>
      <c r="Z2569"/>
      <c r="AA2569" s="144"/>
      <c r="AB2569"/>
      <c r="AC2569"/>
      <c r="AD2569"/>
      <c r="AE2569"/>
      <c r="AF2569" s="143"/>
      <c r="AG2569"/>
      <c r="AH2569"/>
    </row>
    <row r="2570" spans="1:34" s="28" customFormat="1" ht="15">
      <c r="A2570"/>
      <c r="B2570" s="140"/>
      <c r="C2570" s="139"/>
      <c r="D2570" s="139"/>
      <c r="E2570"/>
      <c r="F2570"/>
      <c r="G2570"/>
      <c r="H2570"/>
      <c r="I2570"/>
      <c r="J2570"/>
      <c r="K2570"/>
      <c r="L2570"/>
      <c r="M2570"/>
      <c r="N2570"/>
      <c r="O2570"/>
      <c r="P2570"/>
      <c r="Q2570"/>
      <c r="R2570"/>
      <c r="S2570"/>
      <c r="T2570"/>
      <c r="U2570"/>
      <c r="V2570"/>
      <c r="W2570"/>
      <c r="X2570"/>
      <c r="Y2570"/>
      <c r="Z2570"/>
      <c r="AA2570" s="144"/>
      <c r="AB2570"/>
      <c r="AC2570"/>
      <c r="AD2570"/>
      <c r="AE2570"/>
      <c r="AF2570" s="143"/>
      <c r="AG2570"/>
      <c r="AH2570"/>
    </row>
    <row r="2571" spans="1:34" s="28" customFormat="1" ht="15">
      <c r="A2571"/>
      <c r="B2571" s="140"/>
      <c r="C2571" s="139"/>
      <c r="D2571" s="139"/>
      <c r="E2571"/>
      <c r="F2571"/>
      <c r="G2571"/>
      <c r="H2571"/>
      <c r="I2571"/>
      <c r="J2571"/>
      <c r="K2571"/>
      <c r="L2571"/>
      <c r="M2571"/>
      <c r="N2571"/>
      <c r="O2571"/>
      <c r="P2571"/>
      <c r="Q2571"/>
      <c r="R2571"/>
      <c r="S2571"/>
      <c r="T2571"/>
      <c r="U2571"/>
      <c r="V2571"/>
      <c r="W2571"/>
      <c r="X2571"/>
      <c r="Y2571"/>
      <c r="Z2571"/>
      <c r="AA2571" s="144"/>
      <c r="AB2571"/>
      <c r="AC2571"/>
      <c r="AD2571"/>
      <c r="AE2571"/>
      <c r="AF2571" s="143"/>
      <c r="AG2571"/>
      <c r="AH2571"/>
    </row>
    <row r="2572" spans="1:34" s="28" customFormat="1" ht="15">
      <c r="A2572"/>
      <c r="B2572" s="140"/>
      <c r="C2572" s="139"/>
      <c r="D2572" s="139"/>
      <c r="E2572"/>
      <c r="F2572"/>
      <c r="G2572"/>
      <c r="H2572"/>
      <c r="I2572"/>
      <c r="J2572"/>
      <c r="K2572"/>
      <c r="L2572"/>
      <c r="M2572"/>
      <c r="N2572"/>
      <c r="O2572"/>
      <c r="P2572"/>
      <c r="Q2572"/>
      <c r="R2572"/>
      <c r="S2572"/>
      <c r="T2572"/>
      <c r="U2572"/>
      <c r="V2572"/>
      <c r="W2572"/>
      <c r="X2572"/>
      <c r="Y2572"/>
      <c r="Z2572"/>
      <c r="AA2572" s="144"/>
      <c r="AB2572"/>
      <c r="AC2572"/>
      <c r="AD2572"/>
      <c r="AE2572"/>
      <c r="AF2572" s="143"/>
      <c r="AG2572"/>
      <c r="AH2572"/>
    </row>
    <row r="2573" spans="1:34" s="28" customFormat="1" ht="15">
      <c r="A2573"/>
      <c r="B2573" s="140"/>
      <c r="C2573" s="139"/>
      <c r="D2573" s="139"/>
      <c r="E2573"/>
      <c r="F2573"/>
      <c r="G2573"/>
      <c r="H2573"/>
      <c r="I2573"/>
      <c r="J2573"/>
      <c r="K2573"/>
      <c r="L2573"/>
      <c r="M2573"/>
      <c r="N2573"/>
      <c r="O2573"/>
      <c r="P2573"/>
      <c r="Q2573"/>
      <c r="R2573"/>
      <c r="S2573"/>
      <c r="T2573"/>
      <c r="U2573"/>
      <c r="V2573"/>
      <c r="W2573"/>
      <c r="X2573"/>
      <c r="Y2573"/>
      <c r="Z2573"/>
      <c r="AA2573" s="144"/>
      <c r="AB2573"/>
      <c r="AC2573"/>
      <c r="AD2573"/>
      <c r="AE2573"/>
      <c r="AF2573" s="143"/>
      <c r="AG2573"/>
      <c r="AH2573"/>
    </row>
    <row r="2574" spans="1:34" s="28" customFormat="1" ht="15">
      <c r="A2574"/>
      <c r="B2574" s="140"/>
      <c r="C2574" s="139"/>
      <c r="D2574" s="139"/>
      <c r="E2574"/>
      <c r="F2574"/>
      <c r="G2574"/>
      <c r="H2574"/>
      <c r="I2574"/>
      <c r="J2574"/>
      <c r="K2574"/>
      <c r="L2574"/>
      <c r="M2574"/>
      <c r="N2574"/>
      <c r="O2574"/>
      <c r="P2574"/>
      <c r="Q2574"/>
      <c r="R2574"/>
      <c r="S2574"/>
      <c r="T2574"/>
      <c r="U2574"/>
      <c r="V2574"/>
      <c r="W2574"/>
      <c r="X2574"/>
      <c r="Y2574"/>
      <c r="Z2574"/>
      <c r="AA2574" s="144"/>
      <c r="AB2574"/>
      <c r="AC2574"/>
      <c r="AD2574"/>
      <c r="AE2574"/>
      <c r="AF2574" s="143"/>
      <c r="AG2574"/>
      <c r="AH2574"/>
    </row>
    <row r="2575" spans="1:34" s="28" customFormat="1" ht="15">
      <c r="A2575"/>
      <c r="B2575" s="140"/>
      <c r="C2575" s="139"/>
      <c r="D2575" s="139"/>
      <c r="E2575"/>
      <c r="F2575"/>
      <c r="G2575"/>
      <c r="H2575"/>
      <c r="I2575"/>
      <c r="J2575"/>
      <c r="K2575"/>
      <c r="L2575"/>
      <c r="M2575"/>
      <c r="N2575"/>
      <c r="O2575"/>
      <c r="P2575"/>
      <c r="Q2575"/>
      <c r="R2575"/>
      <c r="S2575"/>
      <c r="T2575"/>
      <c r="U2575"/>
      <c r="V2575"/>
      <c r="W2575"/>
      <c r="X2575"/>
      <c r="Y2575"/>
      <c r="Z2575"/>
      <c r="AA2575" s="144"/>
      <c r="AB2575"/>
      <c r="AC2575"/>
      <c r="AD2575"/>
      <c r="AE2575"/>
      <c r="AF2575" s="143"/>
      <c r="AG2575"/>
      <c r="AH2575"/>
    </row>
    <row r="2576" spans="1:34" s="28" customFormat="1" ht="15">
      <c r="A2576"/>
      <c r="B2576" s="140"/>
      <c r="C2576" s="139"/>
      <c r="D2576" s="139"/>
      <c r="E2576"/>
      <c r="F2576"/>
      <c r="G2576"/>
      <c r="H2576"/>
      <c r="I2576"/>
      <c r="J2576"/>
      <c r="K2576"/>
      <c r="L2576"/>
      <c r="M2576"/>
      <c r="N2576"/>
      <c r="O2576"/>
      <c r="P2576"/>
      <c r="Q2576"/>
      <c r="R2576"/>
      <c r="S2576"/>
      <c r="T2576"/>
      <c r="U2576"/>
      <c r="V2576"/>
      <c r="W2576"/>
      <c r="X2576"/>
      <c r="Y2576"/>
      <c r="Z2576"/>
      <c r="AA2576" s="144"/>
      <c r="AB2576"/>
      <c r="AC2576"/>
      <c r="AD2576"/>
      <c r="AE2576"/>
      <c r="AF2576" s="143"/>
      <c r="AG2576"/>
      <c r="AH2576"/>
    </row>
    <row r="2577" spans="1:34" s="28" customFormat="1" ht="15">
      <c r="A2577"/>
      <c r="B2577" s="140"/>
      <c r="C2577" s="139"/>
      <c r="D2577" s="139"/>
      <c r="E2577"/>
      <c r="F2577"/>
      <c r="G2577"/>
      <c r="H2577"/>
      <c r="I2577"/>
      <c r="J2577"/>
      <c r="K2577"/>
      <c r="L2577"/>
      <c r="M2577"/>
      <c r="N2577"/>
      <c r="O2577"/>
      <c r="P2577"/>
      <c r="Q2577"/>
      <c r="R2577"/>
      <c r="S2577"/>
      <c r="T2577"/>
      <c r="U2577"/>
      <c r="V2577"/>
      <c r="W2577"/>
      <c r="X2577"/>
      <c r="Y2577"/>
      <c r="Z2577"/>
      <c r="AA2577" s="144"/>
      <c r="AB2577"/>
      <c r="AC2577"/>
      <c r="AD2577"/>
      <c r="AE2577"/>
      <c r="AF2577" s="143"/>
      <c r="AG2577"/>
      <c r="AH2577"/>
    </row>
    <row r="2578" spans="1:34" s="28" customFormat="1" ht="15">
      <c r="A2578"/>
      <c r="B2578" s="140"/>
      <c r="C2578" s="139"/>
      <c r="D2578" s="139"/>
      <c r="E2578"/>
      <c r="F2578"/>
      <c r="G2578"/>
      <c r="H2578"/>
      <c r="I2578"/>
      <c r="J2578"/>
      <c r="K2578"/>
      <c r="L2578"/>
      <c r="M2578"/>
      <c r="N2578"/>
      <c r="O2578"/>
      <c r="P2578"/>
      <c r="Q2578"/>
      <c r="R2578"/>
      <c r="S2578"/>
      <c r="T2578"/>
      <c r="U2578"/>
      <c r="V2578"/>
      <c r="W2578"/>
      <c r="X2578"/>
      <c r="Y2578"/>
      <c r="Z2578"/>
      <c r="AA2578" s="144"/>
      <c r="AB2578"/>
      <c r="AC2578"/>
      <c r="AD2578"/>
      <c r="AE2578"/>
      <c r="AF2578" s="143"/>
      <c r="AG2578"/>
      <c r="AH2578"/>
    </row>
    <row r="2579" spans="1:34" s="28" customFormat="1" ht="15">
      <c r="A2579"/>
      <c r="B2579" s="140"/>
      <c r="C2579" s="139"/>
      <c r="D2579" s="139"/>
      <c r="E2579"/>
      <c r="F2579"/>
      <c r="G2579"/>
      <c r="H2579"/>
      <c r="I2579"/>
      <c r="J2579"/>
      <c r="K2579"/>
      <c r="L2579"/>
      <c r="M2579"/>
      <c r="N2579"/>
      <c r="O2579"/>
      <c r="P2579"/>
      <c r="Q2579"/>
      <c r="R2579"/>
      <c r="S2579"/>
      <c r="T2579"/>
      <c r="U2579"/>
      <c r="V2579"/>
      <c r="W2579"/>
      <c r="X2579"/>
      <c r="Y2579"/>
      <c r="Z2579"/>
      <c r="AA2579" s="144"/>
      <c r="AB2579"/>
      <c r="AC2579"/>
      <c r="AD2579"/>
      <c r="AE2579"/>
      <c r="AF2579" s="143"/>
      <c r="AG2579"/>
      <c r="AH2579"/>
    </row>
    <row r="2580" spans="1:34" s="28" customFormat="1" ht="15">
      <c r="A2580"/>
      <c r="B2580" s="140"/>
      <c r="C2580" s="139"/>
      <c r="D2580" s="139"/>
      <c r="E2580"/>
      <c r="F2580"/>
      <c r="G2580"/>
      <c r="H2580"/>
      <c r="I2580"/>
      <c r="J2580"/>
      <c r="K2580"/>
      <c r="L2580"/>
      <c r="M2580"/>
      <c r="N2580"/>
      <c r="O2580"/>
      <c r="P2580"/>
      <c r="Q2580"/>
      <c r="R2580"/>
      <c r="S2580"/>
      <c r="T2580"/>
      <c r="U2580"/>
      <c r="V2580"/>
      <c r="W2580"/>
      <c r="X2580"/>
      <c r="Y2580"/>
      <c r="Z2580"/>
      <c r="AA2580" s="144"/>
      <c r="AB2580"/>
      <c r="AC2580"/>
      <c r="AD2580"/>
      <c r="AE2580"/>
      <c r="AF2580" s="143"/>
      <c r="AG2580"/>
      <c r="AH2580"/>
    </row>
    <row r="2581" spans="1:34" s="28" customFormat="1" ht="15">
      <c r="A2581"/>
      <c r="B2581" s="140"/>
      <c r="C2581" s="139"/>
      <c r="D2581" s="139"/>
      <c r="E2581"/>
      <c r="F2581"/>
      <c r="G2581"/>
      <c r="H2581"/>
      <c r="I2581"/>
      <c r="J2581"/>
      <c r="K2581"/>
      <c r="L2581"/>
      <c r="M2581"/>
      <c r="N2581"/>
      <c r="O2581"/>
      <c r="P2581"/>
      <c r="Q2581"/>
      <c r="R2581"/>
      <c r="S2581"/>
      <c r="T2581"/>
      <c r="U2581"/>
      <c r="V2581"/>
      <c r="W2581"/>
      <c r="X2581"/>
      <c r="Y2581"/>
      <c r="Z2581"/>
      <c r="AA2581" s="144"/>
      <c r="AB2581"/>
      <c r="AC2581"/>
      <c r="AD2581"/>
      <c r="AE2581"/>
      <c r="AF2581" s="143"/>
      <c r="AG2581"/>
      <c r="AH2581"/>
    </row>
    <row r="2582" spans="1:34" s="28" customFormat="1" ht="15">
      <c r="A2582"/>
      <c r="B2582" s="140"/>
      <c r="C2582" s="139"/>
      <c r="D2582" s="139"/>
      <c r="E2582"/>
      <c r="F2582"/>
      <c r="G2582"/>
      <c r="H2582"/>
      <c r="I2582"/>
      <c r="J2582"/>
      <c r="K2582"/>
      <c r="L2582"/>
      <c r="M2582"/>
      <c r="N2582"/>
      <c r="O2582"/>
      <c r="P2582"/>
      <c r="Q2582"/>
      <c r="R2582"/>
      <c r="S2582"/>
      <c r="T2582"/>
      <c r="U2582"/>
      <c r="V2582"/>
      <c r="W2582"/>
      <c r="X2582"/>
      <c r="Y2582"/>
      <c r="Z2582"/>
      <c r="AA2582" s="144"/>
      <c r="AB2582"/>
      <c r="AC2582"/>
      <c r="AD2582"/>
      <c r="AE2582"/>
      <c r="AF2582" s="143"/>
      <c r="AG2582"/>
      <c r="AH2582"/>
    </row>
    <row r="2583" spans="1:34" s="28" customFormat="1" ht="15">
      <c r="A2583"/>
      <c r="B2583" s="140"/>
      <c r="C2583" s="139"/>
      <c r="D2583" s="139"/>
      <c r="E2583"/>
      <c r="F2583"/>
      <c r="G2583"/>
      <c r="H2583"/>
      <c r="I2583"/>
      <c r="J2583"/>
      <c r="K2583"/>
      <c r="L2583"/>
      <c r="M2583"/>
      <c r="N2583"/>
      <c r="O2583"/>
      <c r="P2583"/>
      <c r="Q2583"/>
      <c r="R2583"/>
      <c r="S2583"/>
      <c r="T2583"/>
      <c r="U2583"/>
      <c r="V2583"/>
      <c r="W2583"/>
      <c r="X2583"/>
      <c r="Y2583"/>
      <c r="Z2583"/>
      <c r="AA2583" s="144"/>
      <c r="AB2583"/>
      <c r="AC2583"/>
      <c r="AD2583"/>
      <c r="AE2583"/>
      <c r="AF2583" s="143"/>
      <c r="AG2583"/>
      <c r="AH2583"/>
    </row>
    <row r="2584" spans="1:34" s="28" customFormat="1" ht="15">
      <c r="A2584"/>
      <c r="B2584" s="140"/>
      <c r="C2584" s="139"/>
      <c r="D2584" s="139"/>
      <c r="E2584"/>
      <c r="F2584"/>
      <c r="G2584"/>
      <c r="H2584"/>
      <c r="I2584"/>
      <c r="J2584"/>
      <c r="K2584"/>
      <c r="L2584"/>
      <c r="M2584"/>
      <c r="N2584"/>
      <c r="O2584"/>
      <c r="P2584"/>
      <c r="Q2584"/>
      <c r="R2584"/>
      <c r="S2584"/>
      <c r="T2584"/>
      <c r="U2584"/>
      <c r="V2584"/>
      <c r="W2584"/>
      <c r="X2584"/>
      <c r="Y2584"/>
      <c r="Z2584"/>
      <c r="AA2584" s="144"/>
      <c r="AB2584"/>
      <c r="AC2584"/>
      <c r="AD2584"/>
      <c r="AE2584"/>
      <c r="AF2584" s="143"/>
      <c r="AG2584"/>
      <c r="AH2584"/>
    </row>
    <row r="2585" spans="1:34" s="28" customFormat="1" ht="15">
      <c r="A2585"/>
      <c r="B2585" s="140"/>
      <c r="C2585" s="139"/>
      <c r="D2585" s="139"/>
      <c r="E2585"/>
      <c r="F2585"/>
      <c r="G2585"/>
      <c r="H2585"/>
      <c r="I2585"/>
      <c r="J2585"/>
      <c r="K2585"/>
      <c r="L2585"/>
      <c r="M2585"/>
      <c r="N2585"/>
      <c r="O2585"/>
      <c r="P2585"/>
      <c r="Q2585"/>
      <c r="R2585"/>
      <c r="S2585"/>
      <c r="T2585"/>
      <c r="U2585"/>
      <c r="V2585"/>
      <c r="W2585"/>
      <c r="X2585"/>
      <c r="Y2585"/>
      <c r="Z2585"/>
      <c r="AA2585" s="144"/>
      <c r="AB2585"/>
      <c r="AC2585"/>
      <c r="AD2585"/>
      <c r="AE2585"/>
      <c r="AF2585" s="143"/>
      <c r="AG2585"/>
      <c r="AH2585"/>
    </row>
    <row r="2586" spans="1:34" s="28" customFormat="1" ht="15">
      <c r="A2586"/>
      <c r="B2586" s="140"/>
      <c r="C2586" s="139"/>
      <c r="D2586" s="139"/>
      <c r="E2586"/>
      <c r="F2586"/>
      <c r="G2586"/>
      <c r="H2586"/>
      <c r="I2586"/>
      <c r="J2586"/>
      <c r="K2586"/>
      <c r="L2586"/>
      <c r="M2586"/>
      <c r="N2586"/>
      <c r="O2586"/>
      <c r="P2586"/>
      <c r="Q2586"/>
      <c r="R2586"/>
      <c r="S2586"/>
      <c r="T2586"/>
      <c r="U2586"/>
      <c r="V2586"/>
      <c r="W2586"/>
      <c r="X2586"/>
      <c r="Y2586"/>
      <c r="Z2586"/>
      <c r="AA2586" s="144"/>
      <c r="AB2586"/>
      <c r="AC2586"/>
      <c r="AD2586"/>
      <c r="AE2586"/>
      <c r="AF2586" s="143"/>
      <c r="AG2586"/>
      <c r="AH2586"/>
    </row>
    <row r="2587" spans="1:34" s="28" customFormat="1" ht="15">
      <c r="A2587"/>
      <c r="B2587" s="140"/>
      <c r="C2587" s="139"/>
      <c r="D2587" s="139"/>
      <c r="E2587"/>
      <c r="F2587"/>
      <c r="G2587"/>
      <c r="H2587"/>
      <c r="I2587"/>
      <c r="J2587"/>
      <c r="K2587"/>
      <c r="L2587"/>
      <c r="M2587"/>
      <c r="N2587"/>
      <c r="O2587"/>
      <c r="P2587"/>
      <c r="Q2587"/>
      <c r="R2587"/>
      <c r="S2587"/>
      <c r="T2587"/>
      <c r="U2587"/>
      <c r="V2587"/>
      <c r="W2587"/>
      <c r="X2587"/>
      <c r="Y2587"/>
      <c r="Z2587"/>
      <c r="AA2587" s="144"/>
      <c r="AB2587"/>
      <c r="AC2587"/>
      <c r="AD2587"/>
      <c r="AE2587"/>
      <c r="AF2587" s="143"/>
      <c r="AG2587"/>
      <c r="AH2587"/>
    </row>
    <row r="2588" spans="1:34" s="28" customFormat="1" ht="15">
      <c r="A2588"/>
      <c r="B2588" s="140"/>
      <c r="C2588" s="139"/>
      <c r="D2588" s="139"/>
      <c r="E2588"/>
      <c r="F2588"/>
      <c r="G2588"/>
      <c r="H2588"/>
      <c r="I2588"/>
      <c r="J2588"/>
      <c r="K2588"/>
      <c r="L2588"/>
      <c r="M2588"/>
      <c r="N2588"/>
      <c r="O2588"/>
      <c r="P2588"/>
      <c r="Q2588"/>
      <c r="R2588"/>
      <c r="S2588"/>
      <c r="T2588"/>
      <c r="U2588"/>
      <c r="V2588"/>
      <c r="W2588"/>
      <c r="X2588"/>
      <c r="Y2588"/>
      <c r="Z2588"/>
      <c r="AA2588" s="144"/>
      <c r="AB2588"/>
      <c r="AC2588"/>
      <c r="AD2588"/>
      <c r="AE2588"/>
      <c r="AF2588" s="143"/>
      <c r="AG2588"/>
      <c r="AH2588"/>
    </row>
    <row r="2589" spans="1:34" s="28" customFormat="1" ht="15">
      <c r="A2589"/>
      <c r="B2589" s="140"/>
      <c r="C2589" s="139"/>
      <c r="D2589" s="139"/>
      <c r="E2589"/>
      <c r="F2589"/>
      <c r="G2589"/>
      <c r="H2589"/>
      <c r="I2589"/>
      <c r="J2589"/>
      <c r="K2589"/>
      <c r="L2589"/>
      <c r="M2589"/>
      <c r="N2589"/>
      <c r="O2589"/>
      <c r="P2589"/>
      <c r="Q2589"/>
      <c r="R2589"/>
      <c r="S2589"/>
      <c r="T2589"/>
      <c r="U2589"/>
      <c r="V2589"/>
      <c r="W2589"/>
      <c r="X2589"/>
      <c r="Y2589"/>
      <c r="Z2589"/>
      <c r="AA2589" s="144"/>
      <c r="AB2589"/>
      <c r="AC2589"/>
      <c r="AD2589"/>
      <c r="AE2589"/>
      <c r="AF2589" s="143"/>
      <c r="AG2589"/>
      <c r="AH2589"/>
    </row>
    <row r="2590" spans="1:34" s="28" customFormat="1" ht="15">
      <c r="A2590"/>
      <c r="B2590" s="140"/>
      <c r="C2590" s="139"/>
      <c r="D2590" s="139"/>
      <c r="E2590"/>
      <c r="F2590"/>
      <c r="G2590"/>
      <c r="H2590"/>
      <c r="I2590"/>
      <c r="J2590"/>
      <c r="K2590"/>
      <c r="L2590"/>
      <c r="M2590"/>
      <c r="N2590"/>
      <c r="O2590"/>
      <c r="P2590"/>
      <c r="Q2590"/>
      <c r="R2590"/>
      <c r="S2590"/>
      <c r="T2590"/>
      <c r="U2590"/>
      <c r="V2590"/>
      <c r="W2590"/>
      <c r="X2590"/>
      <c r="Y2590"/>
      <c r="Z2590"/>
      <c r="AA2590" s="144"/>
      <c r="AB2590"/>
      <c r="AC2590"/>
      <c r="AD2590"/>
      <c r="AE2590"/>
      <c r="AF2590" s="143"/>
      <c r="AG2590"/>
      <c r="AH2590"/>
    </row>
    <row r="2591" spans="1:34" s="28" customFormat="1" ht="15">
      <c r="A2591"/>
      <c r="B2591" s="140"/>
      <c r="C2591" s="139"/>
      <c r="D2591" s="139"/>
      <c r="E2591"/>
      <c r="F2591"/>
      <c r="G2591"/>
      <c r="H2591"/>
      <c r="I2591"/>
      <c r="J2591"/>
      <c r="K2591"/>
      <c r="L2591"/>
      <c r="M2591"/>
      <c r="N2591"/>
      <c r="O2591"/>
      <c r="P2591"/>
      <c r="Q2591"/>
      <c r="R2591"/>
      <c r="S2591"/>
      <c r="T2591"/>
      <c r="U2591"/>
      <c r="V2591"/>
      <c r="W2591"/>
      <c r="X2591"/>
      <c r="Y2591"/>
      <c r="Z2591"/>
      <c r="AA2591" s="144"/>
      <c r="AB2591"/>
      <c r="AC2591"/>
      <c r="AD2591"/>
      <c r="AE2591"/>
      <c r="AF2591" s="143"/>
      <c r="AG2591"/>
      <c r="AH2591"/>
    </row>
    <row r="2592" spans="1:34" s="28" customFormat="1" ht="15">
      <c r="A2592"/>
      <c r="B2592" s="140"/>
      <c r="C2592" s="139"/>
      <c r="D2592" s="139"/>
      <c r="E2592"/>
      <c r="F2592"/>
      <c r="G2592"/>
      <c r="H2592"/>
      <c r="I2592"/>
      <c r="J2592"/>
      <c r="K2592"/>
      <c r="L2592"/>
      <c r="M2592"/>
      <c r="N2592"/>
      <c r="O2592"/>
      <c r="P2592"/>
      <c r="Q2592"/>
      <c r="R2592"/>
      <c r="S2592"/>
      <c r="T2592"/>
      <c r="U2592"/>
      <c r="V2592"/>
      <c r="W2592"/>
      <c r="X2592"/>
      <c r="Y2592"/>
      <c r="Z2592"/>
      <c r="AA2592" s="144"/>
      <c r="AB2592"/>
      <c r="AC2592"/>
      <c r="AD2592"/>
      <c r="AE2592"/>
      <c r="AF2592" s="143"/>
      <c r="AG2592"/>
      <c r="AH2592"/>
    </row>
    <row r="2593" spans="1:34" s="28" customFormat="1" ht="15">
      <c r="A2593"/>
      <c r="B2593" s="140"/>
      <c r="C2593" s="139"/>
      <c r="D2593" s="139"/>
      <c r="E2593"/>
      <c r="F2593"/>
      <c r="G2593"/>
      <c r="H2593"/>
      <c r="I2593"/>
      <c r="J2593"/>
      <c r="K2593"/>
      <c r="L2593"/>
      <c r="M2593"/>
      <c r="N2593"/>
      <c r="O2593"/>
      <c r="P2593"/>
      <c r="Q2593"/>
      <c r="R2593"/>
      <c r="S2593"/>
      <c r="T2593"/>
      <c r="U2593"/>
      <c r="V2593"/>
      <c r="W2593"/>
      <c r="X2593"/>
      <c r="Y2593"/>
      <c r="Z2593"/>
      <c r="AA2593" s="144"/>
      <c r="AB2593"/>
      <c r="AC2593"/>
      <c r="AD2593"/>
      <c r="AE2593"/>
      <c r="AF2593" s="143"/>
      <c r="AG2593"/>
      <c r="AH2593"/>
    </row>
    <row r="2594" spans="1:34" s="28" customFormat="1" ht="15">
      <c r="A2594"/>
      <c r="B2594" s="140"/>
      <c r="C2594" s="139"/>
      <c r="D2594" s="139"/>
      <c r="E2594"/>
      <c r="F2594"/>
      <c r="G2594"/>
      <c r="H2594"/>
      <c r="I2594"/>
      <c r="J2594"/>
      <c r="K2594"/>
      <c r="L2594"/>
      <c r="M2594"/>
      <c r="N2594"/>
      <c r="O2594"/>
      <c r="P2594"/>
      <c r="Q2594"/>
      <c r="R2594"/>
      <c r="S2594"/>
      <c r="T2594"/>
      <c r="U2594"/>
      <c r="V2594"/>
      <c r="W2594"/>
      <c r="X2594"/>
      <c r="Y2594"/>
      <c r="Z2594"/>
      <c r="AA2594" s="144"/>
      <c r="AB2594"/>
      <c r="AC2594"/>
      <c r="AD2594"/>
      <c r="AE2594"/>
      <c r="AF2594" s="143"/>
      <c r="AG2594"/>
      <c r="AH2594"/>
    </row>
    <row r="2595" spans="1:34" s="28" customFormat="1" ht="15">
      <c r="A2595"/>
      <c r="B2595" s="140"/>
      <c r="C2595" s="139"/>
      <c r="D2595" s="139"/>
      <c r="E2595"/>
      <c r="F2595"/>
      <c r="G2595"/>
      <c r="H2595"/>
      <c r="I2595"/>
      <c r="J2595"/>
      <c r="K2595"/>
      <c r="L2595"/>
      <c r="M2595"/>
      <c r="N2595"/>
      <c r="O2595"/>
      <c r="P2595"/>
      <c r="Q2595"/>
      <c r="R2595"/>
      <c r="S2595"/>
      <c r="T2595"/>
      <c r="U2595"/>
      <c r="V2595"/>
      <c r="W2595"/>
      <c r="X2595"/>
      <c r="Y2595"/>
      <c r="Z2595"/>
      <c r="AA2595" s="144"/>
      <c r="AB2595"/>
      <c r="AC2595"/>
      <c r="AD2595"/>
      <c r="AE2595"/>
      <c r="AF2595" s="143"/>
      <c r="AG2595"/>
      <c r="AH2595"/>
    </row>
    <row r="2596" spans="1:34" s="28" customFormat="1" ht="15">
      <c r="A2596"/>
      <c r="B2596" s="140"/>
      <c r="C2596" s="139"/>
      <c r="D2596" s="139"/>
      <c r="E2596"/>
      <c r="F2596"/>
      <c r="G2596"/>
      <c r="H2596"/>
      <c r="I2596"/>
      <c r="J2596"/>
      <c r="K2596"/>
      <c r="L2596"/>
      <c r="M2596"/>
      <c r="N2596"/>
      <c r="O2596"/>
      <c r="P2596"/>
      <c r="Q2596"/>
      <c r="R2596"/>
      <c r="S2596"/>
      <c r="T2596"/>
      <c r="U2596"/>
      <c r="V2596"/>
      <c r="W2596"/>
      <c r="X2596"/>
      <c r="Y2596"/>
      <c r="Z2596"/>
      <c r="AA2596" s="144"/>
      <c r="AB2596"/>
      <c r="AC2596"/>
      <c r="AD2596"/>
      <c r="AE2596"/>
      <c r="AF2596" s="143"/>
      <c r="AG2596"/>
      <c r="AH2596"/>
    </row>
    <row r="2597" spans="1:34" s="28" customFormat="1" ht="15">
      <c r="A2597"/>
      <c r="B2597" s="140"/>
      <c r="C2597" s="139"/>
      <c r="D2597" s="139"/>
      <c r="E2597"/>
      <c r="F2597"/>
      <c r="G2597"/>
      <c r="H2597"/>
      <c r="I2597"/>
      <c r="J2597"/>
      <c r="K2597"/>
      <c r="L2597"/>
      <c r="M2597"/>
      <c r="N2597"/>
      <c r="O2597"/>
      <c r="P2597"/>
      <c r="Q2597"/>
      <c r="R2597"/>
      <c r="S2597"/>
      <c r="T2597"/>
      <c r="U2597"/>
      <c r="V2597"/>
      <c r="W2597"/>
      <c r="X2597"/>
      <c r="Y2597"/>
      <c r="Z2597"/>
      <c r="AA2597" s="144"/>
      <c r="AB2597"/>
      <c r="AC2597"/>
      <c r="AD2597"/>
      <c r="AE2597"/>
      <c r="AF2597" s="143"/>
      <c r="AG2597"/>
      <c r="AH2597"/>
    </row>
    <row r="2598" spans="1:34" s="28" customFormat="1" ht="15">
      <c r="A2598"/>
      <c r="B2598" s="140"/>
      <c r="C2598" s="139"/>
      <c r="D2598" s="139"/>
      <c r="E2598"/>
      <c r="F2598"/>
      <c r="G2598"/>
      <c r="H2598"/>
      <c r="I2598"/>
      <c r="J2598"/>
      <c r="K2598"/>
      <c r="L2598"/>
      <c r="M2598"/>
      <c r="N2598"/>
      <c r="O2598"/>
      <c r="P2598"/>
      <c r="Q2598"/>
      <c r="R2598"/>
      <c r="S2598"/>
      <c r="T2598"/>
      <c r="U2598"/>
      <c r="V2598"/>
      <c r="W2598"/>
      <c r="X2598"/>
      <c r="Y2598"/>
      <c r="Z2598"/>
      <c r="AA2598" s="144"/>
      <c r="AB2598"/>
      <c r="AC2598"/>
      <c r="AD2598"/>
      <c r="AE2598"/>
      <c r="AF2598" s="143"/>
      <c r="AG2598"/>
      <c r="AH2598"/>
    </row>
    <row r="2599" spans="1:34" s="28" customFormat="1" ht="15">
      <c r="A2599"/>
      <c r="B2599" s="140"/>
      <c r="C2599" s="139"/>
      <c r="D2599" s="139"/>
      <c r="E2599"/>
      <c r="F2599"/>
      <c r="G2599"/>
      <c r="H2599"/>
      <c r="I2599"/>
      <c r="J2599"/>
      <c r="K2599"/>
      <c r="L2599"/>
      <c r="M2599"/>
      <c r="N2599"/>
      <c r="O2599"/>
      <c r="P2599"/>
      <c r="Q2599"/>
      <c r="R2599"/>
      <c r="S2599"/>
      <c r="T2599"/>
      <c r="U2599"/>
      <c r="V2599"/>
      <c r="W2599"/>
      <c r="X2599"/>
      <c r="Y2599"/>
      <c r="Z2599"/>
      <c r="AA2599" s="144"/>
      <c r="AB2599"/>
      <c r="AC2599"/>
      <c r="AD2599"/>
      <c r="AE2599"/>
      <c r="AF2599" s="143"/>
      <c r="AG2599"/>
      <c r="AH2599"/>
    </row>
    <row r="2600" spans="1:34" s="28" customFormat="1" ht="15">
      <c r="A2600"/>
      <c r="B2600" s="140"/>
      <c r="C2600" s="139"/>
      <c r="D2600" s="139"/>
      <c r="E2600"/>
      <c r="F2600"/>
      <c r="G2600"/>
      <c r="H2600"/>
      <c r="I2600"/>
      <c r="J2600"/>
      <c r="K2600"/>
      <c r="L2600"/>
      <c r="M2600"/>
      <c r="N2600"/>
      <c r="O2600"/>
      <c r="P2600"/>
      <c r="Q2600"/>
      <c r="R2600"/>
      <c r="S2600"/>
      <c r="T2600"/>
      <c r="U2600"/>
      <c r="V2600"/>
      <c r="W2600"/>
      <c r="X2600"/>
      <c r="Y2600"/>
      <c r="Z2600"/>
      <c r="AA2600" s="144"/>
      <c r="AB2600"/>
      <c r="AC2600"/>
      <c r="AD2600"/>
      <c r="AE2600"/>
      <c r="AF2600" s="143"/>
      <c r="AG2600"/>
      <c r="AH2600"/>
    </row>
    <row r="2601" spans="1:34" s="28" customFormat="1" ht="15">
      <c r="A2601"/>
      <c r="B2601" s="140"/>
      <c r="C2601" s="139"/>
      <c r="D2601" s="139"/>
      <c r="E2601"/>
      <c r="F2601"/>
      <c r="G2601"/>
      <c r="H2601"/>
      <c r="I2601"/>
      <c r="J2601"/>
      <c r="K2601"/>
      <c r="L2601"/>
      <c r="M2601"/>
      <c r="N2601"/>
      <c r="O2601"/>
      <c r="P2601"/>
      <c r="Q2601"/>
      <c r="R2601"/>
      <c r="S2601"/>
      <c r="T2601"/>
      <c r="U2601"/>
      <c r="V2601"/>
      <c r="W2601"/>
      <c r="X2601"/>
      <c r="Y2601"/>
      <c r="Z2601"/>
      <c r="AA2601" s="144"/>
      <c r="AB2601"/>
      <c r="AC2601"/>
      <c r="AD2601"/>
      <c r="AE2601"/>
      <c r="AF2601" s="143"/>
      <c r="AG2601"/>
      <c r="AH2601"/>
    </row>
    <row r="2602" spans="1:34" s="28" customFormat="1" ht="15">
      <c r="A2602"/>
      <c r="B2602" s="140"/>
      <c r="C2602" s="139"/>
      <c r="D2602" s="139"/>
      <c r="E2602"/>
      <c r="F2602"/>
      <c r="G2602"/>
      <c r="H2602"/>
      <c r="I2602"/>
      <c r="J2602"/>
      <c r="K2602"/>
      <c r="L2602"/>
      <c r="M2602"/>
      <c r="N2602"/>
      <c r="O2602"/>
      <c r="P2602"/>
      <c r="Q2602"/>
      <c r="R2602"/>
      <c r="S2602"/>
      <c r="T2602"/>
      <c r="U2602"/>
      <c r="V2602"/>
      <c r="W2602"/>
      <c r="X2602"/>
      <c r="Y2602"/>
      <c r="Z2602"/>
      <c r="AA2602" s="144"/>
      <c r="AB2602"/>
      <c r="AC2602"/>
      <c r="AD2602"/>
      <c r="AE2602"/>
      <c r="AF2602" s="143"/>
      <c r="AG2602"/>
      <c r="AH2602"/>
    </row>
    <row r="2603" spans="1:34" s="28" customFormat="1" ht="15">
      <c r="A2603"/>
      <c r="B2603" s="140"/>
      <c r="C2603" s="139"/>
      <c r="D2603" s="139"/>
      <c r="E2603"/>
      <c r="F2603"/>
      <c r="G2603"/>
      <c r="H2603"/>
      <c r="I2603"/>
      <c r="J2603"/>
      <c r="K2603"/>
      <c r="L2603"/>
      <c r="M2603"/>
      <c r="N2603"/>
      <c r="O2603"/>
      <c r="P2603"/>
      <c r="Q2603"/>
      <c r="R2603"/>
      <c r="S2603"/>
      <c r="T2603"/>
      <c r="U2603"/>
      <c r="V2603"/>
      <c r="W2603"/>
      <c r="X2603"/>
      <c r="Y2603"/>
      <c r="Z2603"/>
      <c r="AA2603" s="144"/>
      <c r="AB2603"/>
      <c r="AC2603"/>
      <c r="AD2603"/>
      <c r="AE2603"/>
      <c r="AF2603" s="143"/>
      <c r="AG2603"/>
      <c r="AH2603"/>
    </row>
    <row r="2604" spans="1:34" s="28" customFormat="1" ht="15">
      <c r="A2604"/>
      <c r="B2604" s="140"/>
      <c r="C2604" s="139"/>
      <c r="D2604" s="139"/>
      <c r="E2604"/>
      <c r="F2604"/>
      <c r="G2604"/>
      <c r="H2604"/>
      <c r="I2604"/>
      <c r="J2604"/>
      <c r="K2604"/>
      <c r="L2604"/>
      <c r="M2604"/>
      <c r="N2604"/>
      <c r="O2604"/>
      <c r="P2604"/>
      <c r="Q2604"/>
      <c r="R2604"/>
      <c r="S2604"/>
      <c r="T2604"/>
      <c r="U2604"/>
      <c r="V2604"/>
      <c r="W2604"/>
      <c r="X2604"/>
      <c r="Y2604"/>
      <c r="Z2604"/>
      <c r="AA2604" s="144"/>
      <c r="AB2604"/>
      <c r="AC2604"/>
      <c r="AD2604"/>
      <c r="AE2604"/>
      <c r="AF2604" s="143"/>
      <c r="AG2604"/>
      <c r="AH2604"/>
    </row>
    <row r="2605" spans="1:34" s="28" customFormat="1" ht="15">
      <c r="A2605"/>
      <c r="B2605" s="140"/>
      <c r="C2605" s="139"/>
      <c r="D2605" s="139"/>
      <c r="E2605"/>
      <c r="F2605"/>
      <c r="G2605"/>
      <c r="H2605"/>
      <c r="I2605"/>
      <c r="J2605"/>
      <c r="K2605"/>
      <c r="L2605"/>
      <c r="M2605"/>
      <c r="N2605"/>
      <c r="O2605"/>
      <c r="P2605"/>
      <c r="Q2605"/>
      <c r="R2605"/>
      <c r="S2605"/>
      <c r="T2605"/>
      <c r="U2605"/>
      <c r="V2605"/>
      <c r="W2605"/>
      <c r="X2605"/>
      <c r="Y2605"/>
      <c r="Z2605"/>
      <c r="AA2605" s="144"/>
      <c r="AB2605"/>
      <c r="AC2605"/>
      <c r="AD2605"/>
      <c r="AE2605"/>
      <c r="AF2605" s="143"/>
      <c r="AG2605"/>
      <c r="AH2605"/>
    </row>
    <row r="2606" spans="1:34" s="28" customFormat="1" ht="15">
      <c r="A2606"/>
      <c r="B2606" s="140"/>
      <c r="C2606" s="139"/>
      <c r="D2606" s="139"/>
      <c r="E2606"/>
      <c r="F2606"/>
      <c r="G2606"/>
      <c r="H2606"/>
      <c r="I2606"/>
      <c r="J2606"/>
      <c r="K2606"/>
      <c r="L2606"/>
      <c r="M2606"/>
      <c r="N2606"/>
      <c r="O2606"/>
      <c r="P2606"/>
      <c r="Q2606"/>
      <c r="R2606"/>
      <c r="S2606"/>
      <c r="T2606"/>
      <c r="U2606"/>
      <c r="V2606"/>
      <c r="W2606"/>
      <c r="X2606"/>
      <c r="Y2606"/>
      <c r="Z2606"/>
      <c r="AA2606" s="144"/>
      <c r="AB2606"/>
      <c r="AC2606"/>
      <c r="AD2606"/>
      <c r="AE2606"/>
      <c r="AF2606" s="143"/>
      <c r="AG2606"/>
      <c r="AH2606"/>
    </row>
    <row r="2607" spans="1:34" s="28" customFormat="1" ht="15">
      <c r="A2607"/>
      <c r="B2607" s="140"/>
      <c r="C2607" s="139"/>
      <c r="D2607" s="139"/>
      <c r="E2607"/>
      <c r="F2607"/>
      <c r="G2607"/>
      <c r="H2607"/>
      <c r="I2607"/>
      <c r="J2607"/>
      <c r="K2607"/>
      <c r="L2607"/>
      <c r="M2607"/>
      <c r="N2607"/>
      <c r="O2607"/>
      <c r="P2607"/>
      <c r="Q2607"/>
      <c r="R2607"/>
      <c r="S2607"/>
      <c r="T2607"/>
      <c r="U2607"/>
      <c r="V2607"/>
      <c r="W2607"/>
      <c r="X2607"/>
      <c r="Y2607"/>
      <c r="Z2607"/>
      <c r="AA2607" s="144"/>
      <c r="AB2607"/>
      <c r="AC2607"/>
      <c r="AD2607"/>
      <c r="AE2607"/>
      <c r="AF2607" s="143"/>
      <c r="AG2607"/>
      <c r="AH2607"/>
    </row>
    <row r="2608" spans="1:34" s="28" customFormat="1" ht="15">
      <c r="A2608"/>
      <c r="B2608" s="140"/>
      <c r="C2608" s="139"/>
      <c r="D2608" s="139"/>
      <c r="E2608"/>
      <c r="F2608"/>
      <c r="G2608"/>
      <c r="H2608"/>
      <c r="I2608"/>
      <c r="J2608"/>
      <c r="K2608"/>
      <c r="L2608"/>
      <c r="M2608"/>
      <c r="N2608"/>
      <c r="O2608"/>
      <c r="P2608"/>
      <c r="Q2608"/>
      <c r="R2608"/>
      <c r="S2608"/>
      <c r="T2608"/>
      <c r="U2608"/>
      <c r="V2608"/>
      <c r="W2608"/>
      <c r="X2608"/>
      <c r="Y2608"/>
      <c r="Z2608"/>
      <c r="AA2608" s="144"/>
      <c r="AB2608"/>
      <c r="AC2608"/>
      <c r="AD2608"/>
      <c r="AE2608"/>
      <c r="AF2608" s="143"/>
      <c r="AG2608"/>
      <c r="AH2608"/>
    </row>
    <row r="2609" spans="1:34" s="28" customFormat="1" ht="15">
      <c r="A2609"/>
      <c r="B2609" s="140"/>
      <c r="C2609" s="139"/>
      <c r="D2609" s="139"/>
      <c r="E2609"/>
      <c r="F2609"/>
      <c r="G2609"/>
      <c r="H2609"/>
      <c r="I2609"/>
      <c r="J2609"/>
      <c r="K2609"/>
      <c r="L2609"/>
      <c r="M2609"/>
      <c r="N2609"/>
      <c r="O2609"/>
      <c r="P2609"/>
      <c r="Q2609"/>
      <c r="R2609"/>
      <c r="S2609"/>
      <c r="T2609"/>
      <c r="U2609"/>
      <c r="V2609"/>
      <c r="W2609"/>
      <c r="X2609"/>
      <c r="Y2609"/>
      <c r="Z2609"/>
      <c r="AA2609" s="144"/>
      <c r="AB2609"/>
      <c r="AC2609"/>
      <c r="AD2609"/>
      <c r="AE2609"/>
      <c r="AF2609" s="143"/>
      <c r="AG2609"/>
      <c r="AH2609"/>
    </row>
    <row r="2610" spans="1:34" s="28" customFormat="1" ht="15">
      <c r="A2610"/>
      <c r="B2610" s="140"/>
      <c r="C2610" s="139"/>
      <c r="D2610" s="139"/>
      <c r="E2610"/>
      <c r="F2610"/>
      <c r="G2610"/>
      <c r="H2610"/>
      <c r="I2610"/>
      <c r="J2610"/>
      <c r="K2610"/>
      <c r="L2610"/>
      <c r="M2610"/>
      <c r="N2610"/>
      <c r="O2610"/>
      <c r="P2610"/>
      <c r="Q2610"/>
      <c r="R2610"/>
      <c r="S2610"/>
      <c r="T2610"/>
      <c r="U2610"/>
      <c r="V2610"/>
      <c r="W2610"/>
      <c r="X2610"/>
      <c r="Y2610"/>
      <c r="Z2610"/>
      <c r="AA2610" s="144"/>
      <c r="AB2610"/>
      <c r="AC2610"/>
      <c r="AD2610"/>
      <c r="AE2610"/>
      <c r="AF2610" s="143"/>
      <c r="AG2610"/>
      <c r="AH2610"/>
    </row>
    <row r="2611" spans="1:34" s="28" customFormat="1" ht="15">
      <c r="A2611"/>
      <c r="B2611" s="140"/>
      <c r="C2611" s="139"/>
      <c r="D2611" s="139"/>
      <c r="E2611"/>
      <c r="F2611"/>
      <c r="G2611"/>
      <c r="H2611"/>
      <c r="I2611"/>
      <c r="J2611"/>
      <c r="K2611"/>
      <c r="L2611"/>
      <c r="M2611"/>
      <c r="N2611"/>
      <c r="O2611"/>
      <c r="P2611"/>
      <c r="Q2611"/>
      <c r="R2611"/>
      <c r="S2611"/>
      <c r="T2611"/>
      <c r="U2611"/>
      <c r="V2611"/>
      <c r="W2611"/>
      <c r="X2611"/>
      <c r="Y2611"/>
      <c r="Z2611"/>
      <c r="AA2611" s="144"/>
      <c r="AB2611"/>
      <c r="AC2611"/>
      <c r="AD2611"/>
      <c r="AE2611"/>
      <c r="AF2611" s="143"/>
      <c r="AG2611"/>
      <c r="AH2611"/>
    </row>
    <row r="2612" spans="1:34" s="28" customFormat="1" ht="15">
      <c r="A2612"/>
      <c r="B2612" s="140"/>
      <c r="C2612" s="139"/>
      <c r="D2612" s="139"/>
      <c r="E2612"/>
      <c r="F2612"/>
      <c r="G2612"/>
      <c r="H2612"/>
      <c r="I2612"/>
      <c r="J2612"/>
      <c r="K2612"/>
      <c r="L2612"/>
      <c r="M2612"/>
      <c r="N2612"/>
      <c r="O2612"/>
      <c r="P2612"/>
      <c r="Q2612"/>
      <c r="R2612"/>
      <c r="S2612"/>
      <c r="T2612"/>
      <c r="U2612"/>
      <c r="V2612"/>
      <c r="W2612"/>
      <c r="X2612"/>
      <c r="Y2612"/>
      <c r="Z2612"/>
      <c r="AA2612" s="144"/>
      <c r="AB2612"/>
      <c r="AC2612"/>
      <c r="AD2612"/>
      <c r="AE2612"/>
      <c r="AF2612" s="143"/>
      <c r="AG2612"/>
      <c r="AH2612"/>
    </row>
    <row r="2613" spans="1:34" s="28" customFormat="1" ht="15">
      <c r="A2613"/>
      <c r="B2613" s="140"/>
      <c r="C2613" s="139"/>
      <c r="D2613" s="139"/>
      <c r="E2613"/>
      <c r="F2613"/>
      <c r="G2613"/>
      <c r="H2613"/>
      <c r="I2613"/>
      <c r="J2613"/>
      <c r="K2613"/>
      <c r="L2613"/>
      <c r="M2613"/>
      <c r="N2613"/>
      <c r="O2613"/>
      <c r="P2613"/>
      <c r="Q2613"/>
      <c r="R2613"/>
      <c r="S2613"/>
      <c r="T2613"/>
      <c r="U2613"/>
      <c r="V2613"/>
      <c r="W2613"/>
      <c r="X2613"/>
      <c r="Y2613"/>
      <c r="Z2613"/>
      <c r="AA2613" s="144"/>
      <c r="AB2613"/>
      <c r="AC2613"/>
      <c r="AD2613"/>
      <c r="AE2613"/>
      <c r="AF2613" s="143"/>
      <c r="AG2613"/>
      <c r="AH2613"/>
    </row>
    <row r="2614" spans="1:34" s="28" customFormat="1" ht="15">
      <c r="A2614"/>
      <c r="B2614" s="140"/>
      <c r="C2614" s="139"/>
      <c r="D2614" s="139"/>
      <c r="E2614"/>
      <c r="F2614"/>
      <c r="G2614"/>
      <c r="H2614"/>
      <c r="I2614"/>
      <c r="J2614"/>
      <c r="K2614"/>
      <c r="L2614"/>
      <c r="M2614"/>
      <c r="N2614"/>
      <c r="O2614"/>
      <c r="P2614"/>
      <c r="Q2614"/>
      <c r="R2614"/>
      <c r="S2614"/>
      <c r="T2614"/>
      <c r="U2614"/>
      <c r="V2614"/>
      <c r="W2614"/>
      <c r="X2614"/>
      <c r="Y2614"/>
      <c r="Z2614"/>
      <c r="AA2614" s="144"/>
      <c r="AB2614"/>
      <c r="AC2614"/>
      <c r="AD2614"/>
      <c r="AE2614"/>
      <c r="AF2614" s="143"/>
      <c r="AG2614"/>
      <c r="AH2614"/>
    </row>
    <row r="2615" spans="1:34" s="28" customFormat="1" ht="15">
      <c r="A2615"/>
      <c r="B2615" s="140"/>
      <c r="C2615" s="139"/>
      <c r="D2615" s="139"/>
      <c r="E2615"/>
      <c r="F2615"/>
      <c r="G2615"/>
      <c r="H2615"/>
      <c r="I2615"/>
      <c r="J2615"/>
      <c r="K2615"/>
      <c r="L2615"/>
      <c r="M2615"/>
      <c r="N2615"/>
      <c r="O2615"/>
      <c r="P2615"/>
      <c r="Q2615"/>
      <c r="R2615"/>
      <c r="S2615"/>
      <c r="T2615"/>
      <c r="U2615"/>
      <c r="V2615"/>
      <c r="W2615"/>
      <c r="X2615"/>
      <c r="Y2615"/>
      <c r="Z2615"/>
      <c r="AA2615" s="144"/>
      <c r="AB2615"/>
      <c r="AC2615"/>
      <c r="AD2615"/>
      <c r="AE2615"/>
      <c r="AF2615" s="143"/>
      <c r="AG2615"/>
      <c r="AH2615"/>
    </row>
    <row r="2616" spans="1:34" s="28" customFormat="1" ht="15">
      <c r="A2616"/>
      <c r="B2616" s="140"/>
      <c r="C2616" s="139"/>
      <c r="D2616" s="139"/>
      <c r="E2616"/>
      <c r="F2616"/>
      <c r="G2616"/>
      <c r="H2616"/>
      <c r="I2616"/>
      <c r="J2616"/>
      <c r="K2616"/>
      <c r="L2616"/>
      <c r="M2616"/>
      <c r="N2616"/>
      <c r="O2616"/>
      <c r="P2616"/>
      <c r="Q2616"/>
      <c r="R2616"/>
      <c r="S2616"/>
      <c r="T2616"/>
      <c r="U2616"/>
      <c r="V2616"/>
      <c r="W2616"/>
      <c r="X2616"/>
      <c r="Y2616"/>
      <c r="Z2616"/>
      <c r="AA2616" s="144"/>
      <c r="AB2616"/>
      <c r="AC2616"/>
      <c r="AD2616"/>
      <c r="AE2616"/>
      <c r="AF2616" s="143"/>
      <c r="AG2616"/>
      <c r="AH2616"/>
    </row>
    <row r="2617" spans="1:34" s="28" customFormat="1" ht="15">
      <c r="A2617"/>
      <c r="B2617" s="140"/>
      <c r="C2617" s="139"/>
      <c r="D2617" s="139"/>
      <c r="E2617"/>
      <c r="F2617"/>
      <c r="G2617"/>
      <c r="H2617"/>
      <c r="I2617"/>
      <c r="J2617"/>
      <c r="K2617"/>
      <c r="L2617"/>
      <c r="M2617"/>
      <c r="N2617"/>
      <c r="O2617"/>
      <c r="P2617"/>
      <c r="Q2617"/>
      <c r="R2617"/>
      <c r="S2617"/>
      <c r="T2617"/>
      <c r="U2617"/>
      <c r="V2617"/>
      <c r="W2617"/>
      <c r="X2617"/>
      <c r="Y2617"/>
      <c r="Z2617"/>
      <c r="AA2617" s="144"/>
      <c r="AB2617"/>
      <c r="AC2617"/>
      <c r="AD2617"/>
      <c r="AE2617"/>
      <c r="AF2617" s="143"/>
      <c r="AG2617"/>
      <c r="AH2617"/>
    </row>
    <row r="2618" spans="1:34" s="28" customFormat="1" ht="15">
      <c r="A2618"/>
      <c r="B2618" s="140"/>
      <c r="C2618" s="139"/>
      <c r="D2618" s="139"/>
      <c r="E2618"/>
      <c r="F2618"/>
      <c r="G2618"/>
      <c r="H2618"/>
      <c r="I2618"/>
      <c r="J2618"/>
      <c r="K2618"/>
      <c r="L2618"/>
      <c r="M2618"/>
      <c r="N2618"/>
      <c r="O2618"/>
      <c r="P2618"/>
      <c r="Q2618"/>
      <c r="R2618"/>
      <c r="S2618"/>
      <c r="T2618"/>
      <c r="U2618"/>
      <c r="V2618"/>
      <c r="W2618"/>
      <c r="X2618"/>
      <c r="Y2618"/>
      <c r="Z2618"/>
      <c r="AA2618" s="144"/>
      <c r="AB2618"/>
      <c r="AC2618"/>
      <c r="AD2618"/>
      <c r="AE2618"/>
      <c r="AF2618" s="143"/>
      <c r="AG2618"/>
      <c r="AH2618"/>
    </row>
    <row r="2619" spans="1:34" s="28" customFormat="1" ht="15">
      <c r="A2619"/>
      <c r="B2619" s="140"/>
      <c r="C2619" s="139"/>
      <c r="D2619" s="139"/>
      <c r="E2619"/>
      <c r="F2619"/>
      <c r="G2619"/>
      <c r="H2619"/>
      <c r="I2619"/>
      <c r="J2619"/>
      <c r="K2619"/>
      <c r="L2619"/>
      <c r="M2619"/>
      <c r="N2619"/>
      <c r="O2619"/>
      <c r="P2619"/>
      <c r="Q2619"/>
      <c r="R2619"/>
      <c r="S2619"/>
      <c r="T2619"/>
      <c r="U2619"/>
      <c r="V2619"/>
      <c r="W2619"/>
      <c r="X2619"/>
      <c r="Y2619"/>
      <c r="Z2619"/>
      <c r="AA2619" s="144"/>
      <c r="AB2619"/>
      <c r="AC2619"/>
      <c r="AD2619"/>
      <c r="AE2619"/>
      <c r="AF2619" s="143"/>
      <c r="AG2619"/>
      <c r="AH2619"/>
    </row>
    <row r="2620" spans="1:34" s="28" customFormat="1" ht="15">
      <c r="A2620"/>
      <c r="B2620" s="140"/>
      <c r="C2620" s="139"/>
      <c r="D2620" s="139"/>
      <c r="E2620"/>
      <c r="F2620"/>
      <c r="G2620"/>
      <c r="H2620"/>
      <c r="I2620"/>
      <c r="J2620"/>
      <c r="K2620"/>
      <c r="L2620"/>
      <c r="M2620"/>
      <c r="N2620"/>
      <c r="O2620"/>
      <c r="P2620"/>
      <c r="Q2620"/>
      <c r="R2620"/>
      <c r="S2620"/>
      <c r="T2620"/>
      <c r="U2620"/>
      <c r="V2620"/>
      <c r="W2620"/>
      <c r="X2620"/>
      <c r="Y2620"/>
      <c r="Z2620"/>
      <c r="AA2620" s="144"/>
      <c r="AB2620"/>
      <c r="AC2620"/>
      <c r="AD2620"/>
      <c r="AE2620"/>
      <c r="AF2620" s="143"/>
      <c r="AG2620"/>
      <c r="AH2620"/>
    </row>
    <row r="2621" spans="1:34" s="28" customFormat="1" ht="15">
      <c r="A2621"/>
      <c r="B2621" s="140"/>
      <c r="C2621" s="139"/>
      <c r="D2621" s="139"/>
      <c r="E2621"/>
      <c r="F2621"/>
      <c r="G2621"/>
      <c r="H2621"/>
      <c r="I2621"/>
      <c r="J2621"/>
      <c r="K2621"/>
      <c r="L2621"/>
      <c r="M2621"/>
      <c r="N2621"/>
      <c r="O2621"/>
      <c r="P2621"/>
      <c r="Q2621"/>
      <c r="R2621"/>
      <c r="S2621"/>
      <c r="T2621"/>
      <c r="U2621"/>
      <c r="V2621"/>
      <c r="W2621"/>
      <c r="X2621"/>
      <c r="Y2621"/>
      <c r="Z2621"/>
      <c r="AA2621" s="144"/>
      <c r="AB2621"/>
      <c r="AC2621"/>
      <c r="AD2621"/>
      <c r="AE2621"/>
      <c r="AF2621" s="143"/>
      <c r="AG2621"/>
      <c r="AH2621"/>
    </row>
    <row r="2622" spans="1:34" s="28" customFormat="1" ht="15">
      <c r="A2622"/>
      <c r="B2622" s="140"/>
      <c r="C2622" s="139"/>
      <c r="D2622" s="139"/>
      <c r="E2622"/>
      <c r="F2622"/>
      <c r="G2622"/>
      <c r="H2622"/>
      <c r="I2622"/>
      <c r="J2622"/>
      <c r="K2622"/>
      <c r="L2622"/>
      <c r="M2622"/>
      <c r="N2622"/>
      <c r="O2622"/>
      <c r="P2622"/>
      <c r="Q2622"/>
      <c r="R2622"/>
      <c r="S2622"/>
      <c r="T2622"/>
      <c r="U2622"/>
      <c r="V2622"/>
      <c r="W2622"/>
      <c r="X2622"/>
      <c r="Y2622"/>
      <c r="Z2622"/>
      <c r="AA2622" s="144"/>
      <c r="AB2622"/>
      <c r="AC2622"/>
      <c r="AD2622"/>
      <c r="AE2622"/>
      <c r="AF2622" s="143"/>
      <c r="AG2622"/>
      <c r="AH2622"/>
    </row>
    <row r="2623" spans="1:34" s="28" customFormat="1" ht="15">
      <c r="A2623"/>
      <c r="B2623" s="140"/>
      <c r="C2623" s="139"/>
      <c r="D2623" s="139"/>
      <c r="E2623"/>
      <c r="F2623"/>
      <c r="G2623"/>
      <c r="H2623"/>
      <c r="I2623"/>
      <c r="J2623"/>
      <c r="K2623"/>
      <c r="L2623"/>
      <c r="M2623"/>
      <c r="N2623"/>
      <c r="O2623"/>
      <c r="P2623"/>
      <c r="Q2623"/>
      <c r="R2623"/>
      <c r="S2623"/>
      <c r="T2623"/>
      <c r="U2623"/>
      <c r="V2623"/>
      <c r="W2623"/>
      <c r="X2623"/>
      <c r="Y2623"/>
      <c r="Z2623"/>
      <c r="AA2623" s="144"/>
      <c r="AB2623"/>
      <c r="AC2623"/>
      <c r="AD2623"/>
      <c r="AE2623"/>
      <c r="AF2623" s="143"/>
      <c r="AG2623"/>
      <c r="AH2623"/>
    </row>
    <row r="2624" spans="1:34" s="28" customFormat="1" ht="15">
      <c r="A2624"/>
      <c r="B2624" s="140"/>
      <c r="C2624" s="139"/>
      <c r="D2624" s="139"/>
      <c r="E2624"/>
      <c r="F2624"/>
      <c r="G2624"/>
      <c r="H2624"/>
      <c r="I2624"/>
      <c r="J2624"/>
      <c r="K2624"/>
      <c r="L2624"/>
      <c r="M2624"/>
      <c r="N2624"/>
      <c r="O2624"/>
      <c r="P2624"/>
      <c r="Q2624"/>
      <c r="R2624"/>
      <c r="S2624"/>
      <c r="T2624"/>
      <c r="U2624"/>
      <c r="V2624"/>
      <c r="W2624"/>
      <c r="X2624"/>
      <c r="Y2624"/>
      <c r="Z2624"/>
      <c r="AA2624" s="144"/>
      <c r="AB2624"/>
      <c r="AC2624"/>
      <c r="AD2624"/>
      <c r="AE2624"/>
      <c r="AF2624" s="143"/>
      <c r="AG2624"/>
      <c r="AH2624"/>
    </row>
    <row r="2625" spans="1:34" s="28" customFormat="1" ht="15">
      <c r="A2625"/>
      <c r="B2625" s="140"/>
      <c r="C2625" s="139"/>
      <c r="D2625" s="139"/>
      <c r="E2625"/>
      <c r="F2625"/>
      <c r="G2625"/>
      <c r="H2625"/>
      <c r="I2625"/>
      <c r="J2625"/>
      <c r="K2625"/>
      <c r="L2625"/>
      <c r="M2625"/>
      <c r="N2625"/>
      <c r="O2625"/>
      <c r="P2625"/>
      <c r="Q2625"/>
      <c r="R2625"/>
      <c r="S2625"/>
      <c r="T2625"/>
      <c r="U2625"/>
      <c r="V2625"/>
      <c r="W2625"/>
      <c r="X2625"/>
      <c r="Y2625"/>
      <c r="Z2625"/>
      <c r="AA2625" s="144"/>
      <c r="AB2625"/>
      <c r="AC2625"/>
      <c r="AD2625"/>
      <c r="AE2625"/>
      <c r="AF2625" s="143"/>
      <c r="AG2625"/>
      <c r="AH2625"/>
    </row>
    <row r="2626" spans="1:34" s="28" customFormat="1" ht="15">
      <c r="A2626"/>
      <c r="B2626" s="140"/>
      <c r="C2626" s="139"/>
      <c r="D2626" s="139"/>
      <c r="E2626"/>
      <c r="F2626"/>
      <c r="G2626"/>
      <c r="H2626"/>
      <c r="I2626"/>
      <c r="J2626"/>
      <c r="K2626"/>
      <c r="L2626"/>
      <c r="M2626"/>
      <c r="N2626"/>
      <c r="O2626"/>
      <c r="P2626"/>
      <c r="Q2626"/>
      <c r="R2626"/>
      <c r="S2626"/>
      <c r="T2626"/>
      <c r="U2626"/>
      <c r="V2626"/>
      <c r="W2626"/>
      <c r="X2626"/>
      <c r="Y2626"/>
      <c r="Z2626"/>
      <c r="AA2626" s="144"/>
      <c r="AB2626"/>
      <c r="AC2626"/>
      <c r="AD2626"/>
      <c r="AE2626"/>
      <c r="AF2626" s="143"/>
      <c r="AG2626"/>
      <c r="AH2626"/>
    </row>
    <row r="2627" spans="1:34" s="28" customFormat="1" ht="15">
      <c r="A2627"/>
      <c r="B2627" s="140"/>
      <c r="C2627" s="139"/>
      <c r="D2627" s="139"/>
      <c r="E2627"/>
      <c r="F2627"/>
      <c r="G2627"/>
      <c r="H2627"/>
      <c r="I2627"/>
      <c r="J2627"/>
      <c r="K2627"/>
      <c r="L2627"/>
      <c r="M2627"/>
      <c r="N2627"/>
      <c r="O2627"/>
      <c r="P2627"/>
      <c r="Q2627"/>
      <c r="R2627"/>
      <c r="S2627"/>
      <c r="T2627"/>
      <c r="U2627"/>
      <c r="V2627"/>
      <c r="W2627"/>
      <c r="X2627"/>
      <c r="Y2627"/>
      <c r="Z2627"/>
      <c r="AA2627" s="144"/>
      <c r="AB2627"/>
      <c r="AC2627"/>
      <c r="AD2627"/>
      <c r="AE2627"/>
      <c r="AF2627" s="143"/>
      <c r="AG2627"/>
      <c r="AH2627"/>
    </row>
    <row r="2628" spans="1:34" s="28" customFormat="1" ht="15">
      <c r="A2628"/>
      <c r="B2628" s="140"/>
      <c r="C2628" s="139"/>
      <c r="D2628" s="139"/>
      <c r="E2628"/>
      <c r="F2628"/>
      <c r="G2628"/>
      <c r="H2628"/>
      <c r="I2628"/>
      <c r="J2628"/>
      <c r="K2628"/>
      <c r="L2628"/>
      <c r="M2628"/>
      <c r="N2628"/>
      <c r="O2628"/>
      <c r="P2628"/>
      <c r="Q2628"/>
      <c r="R2628"/>
      <c r="S2628"/>
      <c r="T2628"/>
      <c r="U2628"/>
      <c r="V2628"/>
      <c r="W2628"/>
      <c r="X2628"/>
      <c r="Y2628"/>
      <c r="Z2628"/>
      <c r="AA2628" s="144"/>
      <c r="AB2628"/>
      <c r="AC2628"/>
      <c r="AD2628"/>
      <c r="AE2628"/>
      <c r="AF2628" s="143"/>
      <c r="AG2628"/>
      <c r="AH2628"/>
    </row>
    <row r="2629" spans="1:34" s="28" customFormat="1" ht="15">
      <c r="A2629"/>
      <c r="B2629" s="140"/>
      <c r="C2629" s="139"/>
      <c r="D2629" s="139"/>
      <c r="E2629"/>
      <c r="F2629"/>
      <c r="G2629"/>
      <c r="H2629"/>
      <c r="I2629"/>
      <c r="J2629"/>
      <c r="K2629"/>
      <c r="L2629"/>
      <c r="M2629"/>
      <c r="N2629"/>
      <c r="O2629"/>
      <c r="P2629"/>
      <c r="Q2629"/>
      <c r="R2629"/>
      <c r="S2629"/>
      <c r="T2629"/>
      <c r="U2629"/>
      <c r="V2629"/>
      <c r="W2629"/>
      <c r="X2629"/>
      <c r="Y2629"/>
      <c r="Z2629"/>
      <c r="AA2629" s="144"/>
      <c r="AB2629"/>
      <c r="AC2629"/>
      <c r="AD2629"/>
      <c r="AE2629"/>
      <c r="AF2629" s="143"/>
      <c r="AG2629"/>
      <c r="AH2629"/>
    </row>
    <row r="2630" spans="1:34" s="28" customFormat="1" ht="15">
      <c r="A2630"/>
      <c r="B2630" s="140"/>
      <c r="C2630" s="139"/>
      <c r="D2630" s="139"/>
      <c r="E2630"/>
      <c r="F2630"/>
      <c r="G2630"/>
      <c r="H2630"/>
      <c r="I2630"/>
      <c r="J2630"/>
      <c r="K2630"/>
      <c r="L2630"/>
      <c r="M2630"/>
      <c r="N2630"/>
      <c r="O2630"/>
      <c r="P2630"/>
      <c r="Q2630"/>
      <c r="R2630"/>
      <c r="S2630"/>
      <c r="T2630"/>
      <c r="U2630"/>
      <c r="V2630"/>
      <c r="W2630"/>
      <c r="X2630"/>
      <c r="Y2630"/>
      <c r="Z2630"/>
      <c r="AA2630" s="144"/>
      <c r="AB2630"/>
      <c r="AC2630"/>
      <c r="AD2630"/>
      <c r="AE2630"/>
      <c r="AF2630" s="143"/>
      <c r="AG2630"/>
      <c r="AH2630"/>
    </row>
    <row r="2631" spans="1:34" s="28" customFormat="1" ht="15">
      <c r="A2631"/>
      <c r="B2631" s="140"/>
      <c r="C2631" s="139"/>
      <c r="D2631" s="139"/>
      <c r="E2631"/>
      <c r="F2631"/>
      <c r="G2631"/>
      <c r="H2631"/>
      <c r="I2631"/>
      <c r="J2631"/>
      <c r="K2631"/>
      <c r="L2631"/>
      <c r="M2631"/>
      <c r="N2631"/>
      <c r="O2631"/>
      <c r="P2631"/>
      <c r="Q2631"/>
      <c r="R2631"/>
      <c r="S2631"/>
      <c r="T2631"/>
      <c r="U2631"/>
      <c r="V2631"/>
      <c r="W2631"/>
      <c r="X2631"/>
      <c r="Y2631"/>
      <c r="Z2631"/>
      <c r="AA2631" s="144"/>
      <c r="AB2631"/>
      <c r="AC2631"/>
      <c r="AD2631"/>
      <c r="AE2631"/>
      <c r="AF2631" s="143"/>
      <c r="AG2631"/>
      <c r="AH2631"/>
    </row>
    <row r="2632" spans="1:34" s="28" customFormat="1" ht="15">
      <c r="A2632"/>
      <c r="B2632" s="140"/>
      <c r="C2632" s="139"/>
      <c r="D2632" s="139"/>
      <c r="E2632"/>
      <c r="F2632"/>
      <c r="G2632"/>
      <c r="H2632"/>
      <c r="I2632"/>
      <c r="J2632"/>
      <c r="K2632"/>
      <c r="L2632"/>
      <c r="M2632"/>
      <c r="N2632"/>
      <c r="O2632"/>
      <c r="P2632"/>
      <c r="Q2632"/>
      <c r="R2632"/>
      <c r="S2632"/>
      <c r="T2632"/>
      <c r="U2632"/>
      <c r="V2632"/>
      <c r="W2632"/>
      <c r="X2632"/>
      <c r="Y2632"/>
      <c r="Z2632"/>
      <c r="AA2632" s="144"/>
      <c r="AB2632"/>
      <c r="AC2632"/>
      <c r="AD2632"/>
      <c r="AE2632"/>
      <c r="AF2632" s="143"/>
      <c r="AG2632"/>
      <c r="AH2632"/>
    </row>
    <row r="2633" spans="1:34" s="28" customFormat="1" ht="15">
      <c r="A2633"/>
      <c r="B2633" s="140"/>
      <c r="C2633" s="139"/>
      <c r="D2633" s="139"/>
      <c r="E2633"/>
      <c r="F2633"/>
      <c r="G2633"/>
      <c r="H2633"/>
      <c r="I2633"/>
      <c r="J2633"/>
      <c r="K2633"/>
      <c r="L2633"/>
      <c r="M2633"/>
      <c r="N2633"/>
      <c r="O2633"/>
      <c r="P2633"/>
      <c r="Q2633"/>
      <c r="R2633"/>
      <c r="S2633"/>
      <c r="T2633"/>
      <c r="U2633"/>
      <c r="V2633"/>
      <c r="W2633"/>
      <c r="X2633"/>
      <c r="Y2633"/>
      <c r="Z2633"/>
      <c r="AA2633" s="144"/>
      <c r="AB2633"/>
      <c r="AC2633"/>
      <c r="AD2633"/>
      <c r="AE2633"/>
      <c r="AF2633" s="143"/>
      <c r="AG2633"/>
      <c r="AH2633"/>
    </row>
    <row r="2634" spans="1:34" s="28" customFormat="1" ht="15">
      <c r="A2634"/>
      <c r="B2634" s="140"/>
      <c r="C2634" s="139"/>
      <c r="D2634" s="139"/>
      <c r="E2634"/>
      <c r="F2634"/>
      <c r="G2634"/>
      <c r="H2634"/>
      <c r="I2634"/>
      <c r="J2634"/>
      <c r="K2634"/>
      <c r="L2634"/>
      <c r="M2634"/>
      <c r="N2634"/>
      <c r="O2634"/>
      <c r="P2634"/>
      <c r="Q2634"/>
      <c r="R2634"/>
      <c r="S2634"/>
      <c r="T2634"/>
      <c r="U2634"/>
      <c r="V2634"/>
      <c r="W2634"/>
      <c r="X2634"/>
      <c r="Y2634"/>
      <c r="Z2634"/>
      <c r="AA2634" s="144"/>
      <c r="AB2634"/>
      <c r="AC2634"/>
      <c r="AD2634"/>
      <c r="AE2634"/>
      <c r="AF2634" s="143"/>
      <c r="AG2634"/>
      <c r="AH2634"/>
    </row>
    <row r="2635" spans="1:34" s="28" customFormat="1" ht="15">
      <c r="A2635"/>
      <c r="B2635" s="140"/>
      <c r="C2635" s="139"/>
      <c r="D2635" s="139"/>
      <c r="E2635"/>
      <c r="F2635"/>
      <c r="G2635"/>
      <c r="H2635"/>
      <c r="I2635"/>
      <c r="J2635"/>
      <c r="K2635"/>
      <c r="L2635"/>
      <c r="M2635"/>
      <c r="N2635"/>
      <c r="O2635"/>
      <c r="P2635"/>
      <c r="Q2635"/>
      <c r="R2635"/>
      <c r="S2635"/>
      <c r="T2635"/>
      <c r="U2635"/>
      <c r="V2635"/>
      <c r="W2635"/>
      <c r="X2635"/>
      <c r="Y2635"/>
      <c r="Z2635"/>
      <c r="AA2635" s="144"/>
      <c r="AB2635"/>
      <c r="AC2635"/>
      <c r="AD2635"/>
      <c r="AE2635"/>
      <c r="AF2635" s="143"/>
      <c r="AG2635"/>
      <c r="AH2635"/>
    </row>
    <row r="2636" spans="1:34" s="28" customFormat="1" ht="15">
      <c r="A2636"/>
      <c r="B2636" s="140"/>
      <c r="C2636" s="139"/>
      <c r="D2636" s="139"/>
      <c r="E2636"/>
      <c r="F2636"/>
      <c r="G2636"/>
      <c r="H2636"/>
      <c r="I2636"/>
      <c r="J2636"/>
      <c r="K2636"/>
      <c r="L2636"/>
      <c r="M2636"/>
      <c r="N2636"/>
      <c r="O2636"/>
      <c r="P2636"/>
      <c r="Q2636"/>
      <c r="R2636"/>
      <c r="S2636"/>
      <c r="T2636"/>
      <c r="U2636"/>
      <c r="V2636"/>
      <c r="W2636"/>
      <c r="X2636"/>
      <c r="Y2636"/>
      <c r="Z2636"/>
      <c r="AA2636" s="144"/>
      <c r="AB2636"/>
      <c r="AC2636"/>
      <c r="AD2636"/>
      <c r="AE2636"/>
      <c r="AF2636" s="143"/>
      <c r="AG2636"/>
      <c r="AH2636"/>
    </row>
    <row r="2637" spans="1:34" s="28" customFormat="1" ht="15">
      <c r="A2637"/>
      <c r="B2637" s="140"/>
      <c r="C2637" s="139"/>
      <c r="D2637" s="139"/>
      <c r="E2637"/>
      <c r="F2637"/>
      <c r="G2637"/>
      <c r="H2637"/>
      <c r="I2637"/>
      <c r="J2637"/>
      <c r="K2637"/>
      <c r="L2637"/>
      <c r="M2637"/>
      <c r="N2637"/>
      <c r="O2637"/>
      <c r="P2637"/>
      <c r="Q2637"/>
      <c r="R2637"/>
      <c r="S2637"/>
      <c r="T2637"/>
      <c r="U2637"/>
      <c r="V2637"/>
      <c r="W2637"/>
      <c r="X2637"/>
      <c r="Y2637"/>
      <c r="Z2637"/>
      <c r="AA2637" s="144"/>
      <c r="AB2637"/>
      <c r="AC2637"/>
      <c r="AD2637"/>
      <c r="AE2637"/>
      <c r="AF2637" s="143"/>
      <c r="AG2637"/>
      <c r="AH2637"/>
    </row>
    <row r="2638" spans="1:34" s="28" customFormat="1" ht="15">
      <c r="A2638"/>
      <c r="B2638" s="140"/>
      <c r="C2638" s="139"/>
      <c r="D2638" s="139"/>
      <c r="E2638"/>
      <c r="F2638"/>
      <c r="G2638"/>
      <c r="H2638"/>
      <c r="I2638"/>
      <c r="J2638"/>
      <c r="K2638"/>
      <c r="L2638"/>
      <c r="M2638"/>
      <c r="N2638"/>
      <c r="O2638"/>
      <c r="P2638"/>
      <c r="Q2638"/>
      <c r="R2638"/>
      <c r="S2638"/>
      <c r="T2638"/>
      <c r="U2638"/>
      <c r="V2638"/>
      <c r="W2638"/>
      <c r="X2638"/>
      <c r="Y2638"/>
      <c r="Z2638"/>
      <c r="AA2638" s="144"/>
      <c r="AB2638"/>
      <c r="AC2638"/>
      <c r="AD2638"/>
      <c r="AE2638"/>
      <c r="AF2638" s="143"/>
      <c r="AG2638"/>
      <c r="AH2638"/>
    </row>
    <row r="2639" spans="1:34" s="28" customFormat="1" ht="15">
      <c r="A2639"/>
      <c r="B2639" s="140"/>
      <c r="C2639" s="139"/>
      <c r="D2639" s="139"/>
      <c r="E2639"/>
      <c r="F2639"/>
      <c r="G2639"/>
      <c r="H2639"/>
      <c r="I2639"/>
      <c r="J2639"/>
      <c r="K2639"/>
      <c r="L2639"/>
      <c r="M2639"/>
      <c r="N2639"/>
      <c r="O2639"/>
      <c r="P2639"/>
      <c r="Q2639"/>
      <c r="R2639"/>
      <c r="S2639"/>
      <c r="T2639"/>
      <c r="U2639"/>
      <c r="V2639"/>
      <c r="W2639"/>
      <c r="X2639"/>
      <c r="Y2639"/>
      <c r="Z2639"/>
      <c r="AA2639" s="144"/>
      <c r="AB2639"/>
      <c r="AC2639"/>
      <c r="AD2639"/>
      <c r="AE2639"/>
      <c r="AF2639" s="143"/>
      <c r="AG2639"/>
      <c r="AH2639"/>
    </row>
    <row r="2640" spans="1:34" s="28" customFormat="1" ht="15">
      <c r="A2640"/>
      <c r="B2640" s="140"/>
      <c r="C2640" s="139"/>
      <c r="D2640" s="139"/>
      <c r="E2640"/>
      <c r="F2640"/>
      <c r="G2640"/>
      <c r="H2640"/>
      <c r="I2640"/>
      <c r="J2640"/>
      <c r="K2640"/>
      <c r="L2640"/>
      <c r="M2640"/>
      <c r="N2640"/>
      <c r="O2640"/>
      <c r="P2640"/>
      <c r="Q2640"/>
      <c r="R2640"/>
      <c r="S2640"/>
      <c r="T2640"/>
      <c r="U2640"/>
      <c r="V2640"/>
      <c r="W2640"/>
      <c r="X2640"/>
      <c r="Y2640"/>
      <c r="Z2640"/>
      <c r="AA2640" s="144"/>
      <c r="AB2640"/>
      <c r="AC2640"/>
      <c r="AD2640"/>
      <c r="AE2640"/>
      <c r="AF2640" s="143"/>
      <c r="AG2640"/>
      <c r="AH2640"/>
    </row>
    <row r="2641" spans="1:34" s="28" customFormat="1" ht="15">
      <c r="A2641"/>
      <c r="B2641" s="140"/>
      <c r="C2641" s="139"/>
      <c r="D2641" s="139"/>
      <c r="E2641"/>
      <c r="F2641"/>
      <c r="G2641"/>
      <c r="H2641"/>
      <c r="I2641"/>
      <c r="J2641"/>
      <c r="K2641"/>
      <c r="L2641"/>
      <c r="M2641"/>
      <c r="N2641"/>
      <c r="O2641"/>
      <c r="P2641"/>
      <c r="Q2641"/>
      <c r="R2641"/>
      <c r="S2641"/>
      <c r="T2641"/>
      <c r="U2641"/>
      <c r="V2641"/>
      <c r="W2641"/>
      <c r="X2641"/>
      <c r="Y2641"/>
      <c r="Z2641"/>
      <c r="AA2641" s="144"/>
      <c r="AB2641"/>
      <c r="AC2641"/>
      <c r="AD2641"/>
      <c r="AE2641"/>
      <c r="AF2641" s="143"/>
      <c r="AG2641"/>
      <c r="AH2641"/>
    </row>
    <row r="2642" spans="1:34" s="28" customFormat="1" ht="15">
      <c r="A2642"/>
      <c r="B2642" s="140"/>
      <c r="C2642" s="139"/>
      <c r="D2642" s="139"/>
      <c r="E2642"/>
      <c r="F2642"/>
      <c r="G2642"/>
      <c r="H2642"/>
      <c r="I2642"/>
      <c r="J2642"/>
      <c r="K2642"/>
      <c r="L2642"/>
      <c r="M2642"/>
      <c r="N2642"/>
      <c r="O2642"/>
      <c r="P2642"/>
      <c r="Q2642"/>
      <c r="R2642"/>
      <c r="S2642"/>
      <c r="T2642"/>
      <c r="U2642"/>
      <c r="V2642"/>
      <c r="W2642"/>
      <c r="X2642"/>
      <c r="Y2642"/>
      <c r="Z2642"/>
      <c r="AA2642" s="144"/>
      <c r="AB2642"/>
      <c r="AC2642"/>
      <c r="AD2642"/>
      <c r="AE2642"/>
      <c r="AF2642" s="143"/>
      <c r="AG2642"/>
      <c r="AH2642"/>
    </row>
    <row r="2643" spans="1:34" s="28" customFormat="1" ht="15">
      <c r="A2643"/>
      <c r="B2643" s="140"/>
      <c r="C2643" s="139"/>
      <c r="D2643" s="139"/>
      <c r="E2643"/>
      <c r="F2643"/>
      <c r="G2643"/>
      <c r="H2643"/>
      <c r="I2643"/>
      <c r="J2643"/>
      <c r="K2643"/>
      <c r="L2643"/>
      <c r="M2643"/>
      <c r="N2643"/>
      <c r="O2643"/>
      <c r="P2643"/>
      <c r="Q2643"/>
      <c r="R2643"/>
      <c r="S2643"/>
      <c r="T2643"/>
      <c r="U2643"/>
      <c r="V2643"/>
      <c r="W2643"/>
      <c r="X2643"/>
      <c r="Y2643"/>
      <c r="Z2643"/>
      <c r="AA2643" s="144"/>
      <c r="AB2643"/>
      <c r="AC2643"/>
      <c r="AD2643"/>
      <c r="AE2643"/>
      <c r="AF2643" s="143"/>
      <c r="AG2643"/>
      <c r="AH2643"/>
    </row>
    <row r="2644" spans="1:34" s="28" customFormat="1" ht="15">
      <c r="A2644"/>
      <c r="B2644" s="140"/>
      <c r="C2644" s="139"/>
      <c r="D2644" s="139"/>
      <c r="E2644"/>
      <c r="F2644"/>
      <c r="G2644"/>
      <c r="H2644"/>
      <c r="I2644"/>
      <c r="J2644"/>
      <c r="K2644"/>
      <c r="L2644"/>
      <c r="M2644"/>
      <c r="N2644"/>
      <c r="O2644"/>
      <c r="P2644"/>
      <c r="Q2644"/>
      <c r="R2644"/>
      <c r="S2644"/>
      <c r="T2644"/>
      <c r="U2644"/>
      <c r="V2644"/>
      <c r="W2644"/>
      <c r="X2644"/>
      <c r="Y2644"/>
      <c r="Z2644"/>
      <c r="AA2644" s="144"/>
      <c r="AB2644"/>
      <c r="AC2644"/>
      <c r="AD2644"/>
      <c r="AE2644"/>
      <c r="AF2644" s="143"/>
      <c r="AG2644"/>
      <c r="AH2644"/>
    </row>
    <row r="2645" spans="1:34" s="28" customFormat="1" ht="15">
      <c r="A2645"/>
      <c r="B2645" s="140"/>
      <c r="C2645" s="139"/>
      <c r="D2645" s="139"/>
      <c r="E2645"/>
      <c r="F2645"/>
      <c r="G2645"/>
      <c r="H2645"/>
      <c r="I2645"/>
      <c r="J2645"/>
      <c r="K2645"/>
      <c r="L2645"/>
      <c r="M2645"/>
      <c r="N2645"/>
      <c r="O2645"/>
      <c r="P2645"/>
      <c r="Q2645"/>
      <c r="R2645"/>
      <c r="S2645"/>
      <c r="T2645"/>
      <c r="U2645"/>
      <c r="V2645"/>
      <c r="W2645"/>
      <c r="X2645"/>
      <c r="Y2645"/>
      <c r="Z2645"/>
      <c r="AA2645" s="144"/>
      <c r="AB2645"/>
      <c r="AC2645"/>
      <c r="AD2645"/>
      <c r="AE2645"/>
      <c r="AF2645" s="143"/>
      <c r="AG2645"/>
      <c r="AH2645"/>
    </row>
    <row r="2646" spans="1:34" s="28" customFormat="1" ht="15">
      <c r="A2646"/>
      <c r="B2646" s="140"/>
      <c r="C2646" s="139"/>
      <c r="D2646" s="139"/>
      <c r="E2646"/>
      <c r="F2646"/>
      <c r="G2646"/>
      <c r="H2646"/>
      <c r="I2646"/>
      <c r="J2646"/>
      <c r="K2646"/>
      <c r="L2646"/>
      <c r="M2646"/>
      <c r="N2646"/>
      <c r="O2646"/>
      <c r="P2646"/>
      <c r="Q2646"/>
      <c r="R2646"/>
      <c r="S2646"/>
      <c r="T2646"/>
      <c r="U2646"/>
      <c r="V2646"/>
      <c r="W2646"/>
      <c r="X2646"/>
      <c r="Y2646"/>
      <c r="Z2646"/>
      <c r="AA2646" s="144"/>
      <c r="AB2646"/>
      <c r="AC2646"/>
      <c r="AD2646"/>
      <c r="AE2646"/>
      <c r="AF2646" s="143"/>
      <c r="AG2646"/>
      <c r="AH2646"/>
    </row>
    <row r="2647" spans="1:34" s="28" customFormat="1" ht="15">
      <c r="A2647"/>
      <c r="B2647" s="140"/>
      <c r="C2647" s="139"/>
      <c r="D2647" s="139"/>
      <c r="E2647"/>
      <c r="F2647"/>
      <c r="G2647"/>
      <c r="H2647"/>
      <c r="I2647"/>
      <c r="J2647"/>
      <c r="K2647"/>
      <c r="L2647"/>
      <c r="M2647"/>
      <c r="N2647"/>
      <c r="O2647"/>
      <c r="P2647"/>
      <c r="Q2647"/>
      <c r="R2647"/>
      <c r="S2647"/>
      <c r="T2647"/>
      <c r="U2647"/>
      <c r="V2647"/>
      <c r="W2647"/>
      <c r="X2647"/>
      <c r="Y2647"/>
      <c r="Z2647"/>
      <c r="AA2647" s="144"/>
      <c r="AB2647"/>
      <c r="AC2647"/>
      <c r="AD2647"/>
      <c r="AE2647"/>
      <c r="AF2647" s="143"/>
      <c r="AG2647"/>
      <c r="AH2647"/>
    </row>
    <row r="2648" spans="1:34" s="28" customFormat="1" ht="15">
      <c r="A2648"/>
      <c r="B2648" s="140"/>
      <c r="C2648" s="139"/>
      <c r="D2648" s="139"/>
      <c r="E2648"/>
      <c r="F2648"/>
      <c r="G2648"/>
      <c r="H2648"/>
      <c r="I2648"/>
      <c r="J2648"/>
      <c r="K2648"/>
      <c r="L2648"/>
      <c r="M2648"/>
      <c r="N2648"/>
      <c r="O2648"/>
      <c r="P2648"/>
      <c r="Q2648"/>
      <c r="R2648"/>
      <c r="S2648"/>
      <c r="T2648"/>
      <c r="U2648"/>
      <c r="V2648"/>
      <c r="W2648"/>
      <c r="X2648"/>
      <c r="Y2648"/>
      <c r="Z2648"/>
      <c r="AA2648" s="144"/>
      <c r="AB2648"/>
      <c r="AC2648"/>
      <c r="AD2648"/>
      <c r="AE2648"/>
      <c r="AF2648" s="143"/>
      <c r="AG2648"/>
      <c r="AH2648"/>
    </row>
    <row r="2649" spans="1:34" s="28" customFormat="1" ht="15">
      <c r="A2649"/>
      <c r="B2649" s="140"/>
      <c r="C2649" s="139"/>
      <c r="D2649" s="139"/>
      <c r="E2649"/>
      <c r="F2649"/>
      <c r="G2649"/>
      <c r="H2649"/>
      <c r="I2649"/>
      <c r="J2649"/>
      <c r="K2649"/>
      <c r="L2649"/>
      <c r="M2649"/>
      <c r="N2649"/>
      <c r="O2649"/>
      <c r="P2649"/>
      <c r="Q2649"/>
      <c r="R2649"/>
      <c r="S2649"/>
      <c r="T2649"/>
      <c r="U2649"/>
      <c r="V2649"/>
      <c r="W2649"/>
      <c r="X2649"/>
      <c r="Y2649"/>
      <c r="Z2649"/>
      <c r="AA2649" s="144"/>
      <c r="AB2649"/>
      <c r="AC2649"/>
      <c r="AD2649"/>
      <c r="AE2649"/>
      <c r="AF2649" s="143"/>
      <c r="AG2649"/>
      <c r="AH2649"/>
    </row>
    <row r="2650" spans="1:34" s="28" customFormat="1" ht="15">
      <c r="A2650"/>
      <c r="B2650" s="140"/>
      <c r="C2650" s="139"/>
      <c r="D2650" s="139"/>
      <c r="E2650"/>
      <c r="F2650"/>
      <c r="G2650"/>
      <c r="H2650"/>
      <c r="I2650"/>
      <c r="J2650"/>
      <c r="K2650"/>
      <c r="L2650"/>
      <c r="M2650"/>
      <c r="N2650"/>
      <c r="O2650"/>
      <c r="P2650"/>
      <c r="Q2650"/>
      <c r="R2650"/>
      <c r="S2650"/>
      <c r="T2650"/>
      <c r="U2650"/>
      <c r="V2650"/>
      <c r="W2650"/>
      <c r="X2650"/>
      <c r="Y2650"/>
      <c r="Z2650"/>
      <c r="AA2650" s="144"/>
      <c r="AB2650"/>
      <c r="AC2650"/>
      <c r="AD2650"/>
      <c r="AE2650"/>
      <c r="AF2650" s="143"/>
      <c r="AG2650"/>
      <c r="AH2650"/>
    </row>
    <row r="2651" spans="1:34" s="28" customFormat="1" ht="15">
      <c r="A2651"/>
      <c r="B2651" s="140"/>
      <c r="C2651" s="139"/>
      <c r="D2651" s="139"/>
      <c r="E2651"/>
      <c r="F2651"/>
      <c r="G2651"/>
      <c r="H2651"/>
      <c r="I2651"/>
      <c r="J2651"/>
      <c r="K2651"/>
      <c r="L2651"/>
      <c r="M2651"/>
      <c r="N2651"/>
      <c r="O2651"/>
      <c r="P2651"/>
      <c r="Q2651"/>
      <c r="R2651"/>
      <c r="S2651"/>
      <c r="T2651"/>
      <c r="U2651"/>
      <c r="V2651"/>
      <c r="W2651"/>
      <c r="X2651"/>
      <c r="Y2651"/>
      <c r="Z2651"/>
      <c r="AA2651" s="144"/>
      <c r="AB2651"/>
      <c r="AC2651"/>
      <c r="AD2651"/>
      <c r="AE2651"/>
      <c r="AF2651" s="143"/>
      <c r="AG2651"/>
      <c r="AH2651"/>
    </row>
    <row r="2652" spans="1:34" s="28" customFormat="1" ht="15">
      <c r="A2652"/>
      <c r="B2652" s="140"/>
      <c r="C2652" s="139"/>
      <c r="D2652" s="139"/>
      <c r="E2652"/>
      <c r="F2652"/>
      <c r="G2652"/>
      <c r="H2652"/>
      <c r="I2652"/>
      <c r="J2652"/>
      <c r="K2652"/>
      <c r="L2652"/>
      <c r="M2652"/>
      <c r="N2652"/>
      <c r="O2652"/>
      <c r="P2652"/>
      <c r="Q2652"/>
      <c r="R2652"/>
      <c r="S2652"/>
      <c r="T2652"/>
      <c r="U2652"/>
      <c r="V2652"/>
      <c r="W2652"/>
      <c r="X2652"/>
      <c r="Y2652"/>
      <c r="Z2652"/>
      <c r="AA2652" s="144"/>
      <c r="AB2652"/>
      <c r="AC2652"/>
      <c r="AD2652"/>
      <c r="AE2652"/>
      <c r="AF2652" s="143"/>
      <c r="AG2652"/>
      <c r="AH2652"/>
    </row>
    <row r="2653" spans="1:34" s="28" customFormat="1" ht="15">
      <c r="A2653"/>
      <c r="B2653" s="140"/>
      <c r="C2653" s="139"/>
      <c r="D2653" s="139"/>
      <c r="E2653"/>
      <c r="F2653"/>
      <c r="G2653"/>
      <c r="H2653"/>
      <c r="I2653"/>
      <c r="J2653"/>
      <c r="K2653"/>
      <c r="L2653"/>
      <c r="M2653"/>
      <c r="N2653"/>
      <c r="O2653"/>
      <c r="P2653"/>
      <c r="Q2653"/>
      <c r="R2653"/>
      <c r="S2653"/>
      <c r="T2653"/>
      <c r="U2653"/>
      <c r="V2653"/>
      <c r="W2653"/>
      <c r="X2653"/>
      <c r="Y2653"/>
      <c r="Z2653"/>
      <c r="AA2653" s="144"/>
      <c r="AB2653"/>
      <c r="AC2653"/>
      <c r="AD2653"/>
      <c r="AE2653"/>
      <c r="AF2653" s="143"/>
      <c r="AG2653"/>
      <c r="AH2653"/>
    </row>
    <row r="2654" spans="1:34" s="28" customFormat="1" ht="15">
      <c r="A2654"/>
      <c r="B2654" s="140"/>
      <c r="C2654" s="139"/>
      <c r="D2654" s="139"/>
      <c r="E2654"/>
      <c r="F2654"/>
      <c r="G2654"/>
      <c r="H2654"/>
      <c r="I2654"/>
      <c r="J2654"/>
      <c r="K2654"/>
      <c r="L2654"/>
      <c r="M2654"/>
      <c r="N2654"/>
      <c r="O2654"/>
      <c r="P2654"/>
      <c r="Q2654"/>
      <c r="R2654"/>
      <c r="S2654"/>
      <c r="T2654"/>
      <c r="U2654"/>
      <c r="V2654"/>
      <c r="W2654"/>
      <c r="X2654"/>
      <c r="Y2654"/>
      <c r="Z2654"/>
      <c r="AA2654" s="144"/>
      <c r="AB2654"/>
      <c r="AC2654"/>
      <c r="AD2654"/>
      <c r="AE2654"/>
      <c r="AF2654" s="143"/>
      <c r="AG2654"/>
      <c r="AH2654"/>
    </row>
    <row r="2655" spans="1:34" s="28" customFormat="1" ht="15">
      <c r="A2655"/>
      <c r="B2655" s="140"/>
      <c r="C2655" s="139"/>
      <c r="D2655" s="139"/>
      <c r="E2655"/>
      <c r="F2655"/>
      <c r="G2655"/>
      <c r="H2655"/>
      <c r="I2655"/>
      <c r="J2655"/>
      <c r="K2655"/>
      <c r="L2655"/>
      <c r="M2655"/>
      <c r="N2655"/>
      <c r="O2655"/>
      <c r="P2655"/>
      <c r="Q2655"/>
      <c r="R2655"/>
      <c r="S2655"/>
      <c r="T2655"/>
      <c r="U2655"/>
      <c r="V2655"/>
      <c r="W2655"/>
      <c r="X2655"/>
      <c r="Y2655"/>
      <c r="Z2655"/>
      <c r="AA2655" s="144"/>
      <c r="AB2655"/>
      <c r="AC2655"/>
      <c r="AD2655"/>
      <c r="AE2655"/>
      <c r="AF2655" s="143"/>
      <c r="AG2655"/>
      <c r="AH2655"/>
    </row>
    <row r="2656" spans="1:34" s="28" customFormat="1" ht="15">
      <c r="A2656"/>
      <c r="B2656" s="140"/>
      <c r="C2656" s="139"/>
      <c r="D2656" s="139"/>
      <c r="E2656"/>
      <c r="F2656"/>
      <c r="G2656"/>
      <c r="H2656"/>
      <c r="I2656"/>
      <c r="J2656"/>
      <c r="K2656"/>
      <c r="L2656"/>
      <c r="M2656"/>
      <c r="N2656"/>
      <c r="O2656"/>
      <c r="P2656"/>
      <c r="Q2656"/>
      <c r="R2656"/>
      <c r="S2656"/>
      <c r="T2656"/>
      <c r="U2656"/>
      <c r="V2656"/>
      <c r="W2656"/>
      <c r="X2656"/>
      <c r="Y2656"/>
      <c r="Z2656"/>
      <c r="AA2656" s="144"/>
      <c r="AB2656"/>
      <c r="AC2656"/>
      <c r="AD2656"/>
      <c r="AE2656"/>
      <c r="AF2656" s="143"/>
      <c r="AG2656"/>
      <c r="AH2656"/>
    </row>
    <row r="2657" spans="1:34" s="28" customFormat="1" ht="15">
      <c r="A2657"/>
      <c r="B2657" s="140"/>
      <c r="C2657" s="139"/>
      <c r="D2657" s="139"/>
      <c r="E2657"/>
      <c r="F2657"/>
      <c r="G2657"/>
      <c r="H2657"/>
      <c r="I2657"/>
      <c r="J2657"/>
      <c r="K2657"/>
      <c r="L2657"/>
      <c r="M2657"/>
      <c r="N2657"/>
      <c r="O2657"/>
      <c r="P2657"/>
      <c r="Q2657"/>
      <c r="R2657"/>
      <c r="S2657"/>
      <c r="T2657"/>
      <c r="U2657"/>
      <c r="V2657"/>
      <c r="W2657"/>
      <c r="X2657"/>
      <c r="Y2657"/>
      <c r="Z2657"/>
      <c r="AA2657" s="144"/>
      <c r="AB2657"/>
      <c r="AC2657"/>
      <c r="AD2657"/>
      <c r="AE2657"/>
      <c r="AF2657" s="143"/>
      <c r="AG2657"/>
      <c r="AH2657"/>
    </row>
    <row r="2658" spans="1:34" s="28" customFormat="1" ht="15">
      <c r="A2658"/>
      <c r="B2658" s="140"/>
      <c r="C2658" s="139"/>
      <c r="D2658" s="139"/>
      <c r="E2658"/>
      <c r="F2658"/>
      <c r="G2658"/>
      <c r="H2658"/>
      <c r="I2658"/>
      <c r="J2658"/>
      <c r="K2658"/>
      <c r="L2658"/>
      <c r="M2658"/>
      <c r="N2658"/>
      <c r="O2658"/>
      <c r="P2658"/>
      <c r="Q2658"/>
      <c r="R2658"/>
      <c r="S2658"/>
      <c r="T2658"/>
      <c r="U2658"/>
      <c r="V2658"/>
      <c r="W2658"/>
      <c r="X2658"/>
      <c r="Y2658"/>
      <c r="Z2658"/>
      <c r="AA2658" s="144"/>
      <c r="AB2658"/>
      <c r="AC2658"/>
      <c r="AD2658"/>
      <c r="AE2658"/>
      <c r="AF2658" s="143"/>
      <c r="AG2658"/>
      <c r="AH2658"/>
    </row>
    <row r="2659" spans="1:34" s="28" customFormat="1" ht="15">
      <c r="A2659"/>
      <c r="B2659" s="140"/>
      <c r="C2659" s="139"/>
      <c r="D2659" s="139"/>
      <c r="E2659"/>
      <c r="F2659"/>
      <c r="G2659"/>
      <c r="H2659"/>
      <c r="I2659"/>
      <c r="J2659"/>
      <c r="K2659"/>
      <c r="L2659"/>
      <c r="M2659"/>
      <c r="N2659"/>
      <c r="O2659"/>
      <c r="P2659"/>
      <c r="Q2659"/>
      <c r="R2659"/>
      <c r="S2659"/>
      <c r="T2659"/>
      <c r="U2659"/>
      <c r="V2659"/>
      <c r="W2659"/>
      <c r="X2659"/>
      <c r="Y2659"/>
      <c r="Z2659"/>
      <c r="AA2659" s="144"/>
      <c r="AB2659"/>
      <c r="AC2659"/>
      <c r="AD2659"/>
      <c r="AE2659"/>
      <c r="AF2659" s="143"/>
      <c r="AG2659"/>
      <c r="AH2659"/>
    </row>
    <row r="2660" spans="1:34" s="28" customFormat="1" ht="15">
      <c r="A2660"/>
      <c r="B2660" s="140"/>
      <c r="C2660" s="139"/>
      <c r="D2660" s="139"/>
      <c r="E2660"/>
      <c r="F2660"/>
      <c r="G2660"/>
      <c r="H2660"/>
      <c r="I2660"/>
      <c r="J2660"/>
      <c r="K2660"/>
      <c r="L2660"/>
      <c r="M2660"/>
      <c r="N2660"/>
      <c r="O2660"/>
      <c r="P2660"/>
      <c r="Q2660"/>
      <c r="R2660"/>
      <c r="S2660"/>
      <c r="T2660"/>
      <c r="U2660"/>
      <c r="V2660"/>
      <c r="W2660"/>
      <c r="X2660"/>
      <c r="Y2660"/>
      <c r="Z2660"/>
      <c r="AA2660" s="144"/>
      <c r="AB2660"/>
      <c r="AC2660"/>
      <c r="AD2660"/>
      <c r="AE2660"/>
      <c r="AF2660" s="143"/>
      <c r="AG2660"/>
      <c r="AH2660"/>
    </row>
    <row r="2661" spans="1:34" s="28" customFormat="1" ht="15">
      <c r="A2661"/>
      <c r="B2661" s="140"/>
      <c r="C2661" s="139"/>
      <c r="D2661" s="139"/>
      <c r="E2661"/>
      <c r="F2661"/>
      <c r="G2661"/>
      <c r="H2661"/>
      <c r="I2661"/>
      <c r="J2661"/>
      <c r="K2661"/>
      <c r="L2661"/>
      <c r="M2661"/>
      <c r="N2661"/>
      <c r="O2661"/>
      <c r="P2661"/>
      <c r="Q2661"/>
      <c r="R2661"/>
      <c r="S2661"/>
      <c r="T2661"/>
      <c r="U2661"/>
      <c r="V2661"/>
      <c r="W2661"/>
      <c r="X2661"/>
      <c r="Y2661"/>
      <c r="Z2661"/>
      <c r="AA2661" s="144"/>
      <c r="AB2661"/>
      <c r="AC2661"/>
      <c r="AD2661"/>
      <c r="AE2661"/>
      <c r="AF2661" s="143"/>
      <c r="AG2661"/>
      <c r="AH2661"/>
    </row>
    <row r="2662" spans="1:34" s="28" customFormat="1" ht="15">
      <c r="A2662"/>
      <c r="B2662" s="140"/>
      <c r="C2662" s="139"/>
      <c r="D2662" s="139"/>
      <c r="E2662"/>
      <c r="F2662"/>
      <c r="G2662"/>
      <c r="H2662"/>
      <c r="I2662"/>
      <c r="J2662"/>
      <c r="K2662"/>
      <c r="L2662"/>
      <c r="M2662"/>
      <c r="N2662"/>
      <c r="O2662"/>
      <c r="P2662"/>
      <c r="Q2662"/>
      <c r="R2662"/>
      <c r="S2662"/>
      <c r="T2662"/>
      <c r="U2662"/>
      <c r="V2662"/>
      <c r="W2662"/>
      <c r="X2662"/>
      <c r="Y2662"/>
      <c r="Z2662"/>
      <c r="AA2662" s="144"/>
      <c r="AB2662"/>
      <c r="AC2662"/>
      <c r="AD2662"/>
      <c r="AE2662"/>
      <c r="AF2662" s="143"/>
      <c r="AG2662"/>
      <c r="AH2662"/>
    </row>
    <row r="2663" spans="1:34" s="28" customFormat="1" ht="15">
      <c r="A2663"/>
      <c r="B2663" s="140"/>
      <c r="C2663" s="139"/>
      <c r="D2663" s="139"/>
      <c r="E2663"/>
      <c r="F2663"/>
      <c r="G2663"/>
      <c r="H2663"/>
      <c r="I2663"/>
      <c r="J2663"/>
      <c r="K2663"/>
      <c r="L2663"/>
      <c r="M2663"/>
      <c r="N2663"/>
      <c r="O2663"/>
      <c r="P2663"/>
      <c r="Q2663"/>
      <c r="R2663"/>
      <c r="S2663"/>
      <c r="T2663"/>
      <c r="U2663"/>
      <c r="V2663"/>
      <c r="W2663"/>
      <c r="X2663"/>
      <c r="Y2663"/>
      <c r="Z2663"/>
      <c r="AA2663" s="144"/>
      <c r="AB2663"/>
      <c r="AC2663"/>
      <c r="AD2663"/>
      <c r="AE2663"/>
      <c r="AF2663" s="143"/>
      <c r="AG2663"/>
      <c r="AH2663"/>
    </row>
    <row r="2664" spans="1:34" s="28" customFormat="1" ht="15">
      <c r="A2664"/>
      <c r="B2664" s="140"/>
      <c r="C2664" s="139"/>
      <c r="D2664" s="139"/>
      <c r="E2664"/>
      <c r="F2664"/>
      <c r="G2664"/>
      <c r="H2664"/>
      <c r="I2664"/>
      <c r="J2664"/>
      <c r="K2664"/>
      <c r="L2664"/>
      <c r="M2664"/>
      <c r="N2664"/>
      <c r="O2664"/>
      <c r="P2664"/>
      <c r="Q2664"/>
      <c r="R2664"/>
      <c r="S2664"/>
      <c r="T2664"/>
      <c r="U2664"/>
      <c r="V2664"/>
      <c r="W2664"/>
      <c r="X2664"/>
      <c r="Y2664"/>
      <c r="Z2664"/>
      <c r="AA2664" s="144"/>
      <c r="AB2664"/>
      <c r="AC2664"/>
      <c r="AD2664"/>
      <c r="AE2664"/>
      <c r="AF2664" s="143"/>
      <c r="AG2664"/>
      <c r="AH2664"/>
    </row>
    <row r="2665" spans="1:34" s="28" customFormat="1" ht="15">
      <c r="A2665"/>
      <c r="B2665" s="140"/>
      <c r="C2665" s="139"/>
      <c r="D2665" s="139"/>
      <c r="E2665"/>
      <c r="F2665"/>
      <c r="G2665"/>
      <c r="H2665"/>
      <c r="I2665"/>
      <c r="J2665"/>
      <c r="K2665"/>
      <c r="L2665"/>
      <c r="M2665"/>
      <c r="N2665"/>
      <c r="O2665"/>
      <c r="P2665"/>
      <c r="Q2665"/>
      <c r="R2665"/>
      <c r="S2665"/>
      <c r="T2665"/>
      <c r="U2665"/>
      <c r="V2665"/>
      <c r="W2665"/>
      <c r="X2665"/>
      <c r="Y2665"/>
      <c r="Z2665"/>
      <c r="AA2665" s="144"/>
      <c r="AB2665"/>
      <c r="AC2665"/>
      <c r="AD2665"/>
      <c r="AE2665"/>
      <c r="AF2665" s="143"/>
      <c r="AG2665"/>
      <c r="AH2665"/>
    </row>
    <row r="2666" spans="1:34" s="28" customFormat="1" ht="15">
      <c r="A2666"/>
      <c r="B2666" s="140"/>
      <c r="C2666" s="139"/>
      <c r="D2666" s="139"/>
      <c r="E2666"/>
      <c r="F2666"/>
      <c r="G2666"/>
      <c r="H2666"/>
      <c r="I2666"/>
      <c r="J2666"/>
      <c r="K2666"/>
      <c r="L2666"/>
      <c r="M2666"/>
      <c r="N2666"/>
      <c r="O2666"/>
      <c r="P2666"/>
      <c r="Q2666"/>
      <c r="R2666"/>
      <c r="S2666"/>
      <c r="T2666"/>
      <c r="U2666"/>
      <c r="V2666"/>
      <c r="W2666"/>
      <c r="X2666"/>
      <c r="Y2666"/>
      <c r="Z2666"/>
      <c r="AA2666" s="144"/>
      <c r="AB2666"/>
      <c r="AC2666"/>
      <c r="AD2666"/>
      <c r="AE2666"/>
      <c r="AF2666" s="143"/>
      <c r="AG2666"/>
      <c r="AH2666"/>
    </row>
    <row r="2667" spans="1:34" s="28" customFormat="1" ht="15">
      <c r="A2667"/>
      <c r="B2667" s="140"/>
      <c r="C2667" s="139"/>
      <c r="D2667" s="139"/>
      <c r="E2667"/>
      <c r="F2667"/>
      <c r="G2667"/>
      <c r="H2667"/>
      <c r="I2667"/>
      <c r="J2667"/>
      <c r="K2667"/>
      <c r="L2667"/>
      <c r="M2667"/>
      <c r="N2667"/>
      <c r="O2667"/>
      <c r="P2667"/>
      <c r="Q2667"/>
      <c r="R2667"/>
      <c r="S2667"/>
      <c r="T2667"/>
      <c r="U2667"/>
      <c r="V2667"/>
      <c r="W2667"/>
      <c r="X2667"/>
      <c r="Y2667"/>
      <c r="Z2667"/>
      <c r="AA2667" s="144"/>
      <c r="AB2667"/>
      <c r="AC2667"/>
      <c r="AD2667"/>
      <c r="AE2667"/>
      <c r="AF2667" s="143"/>
      <c r="AG2667"/>
      <c r="AH2667"/>
    </row>
    <row r="2668" spans="1:34" s="28" customFormat="1" ht="15">
      <c r="A2668"/>
      <c r="B2668" s="140"/>
      <c r="C2668" s="139"/>
      <c r="D2668" s="139"/>
      <c r="E2668"/>
      <c r="F2668"/>
      <c r="G2668"/>
      <c r="H2668"/>
      <c r="I2668"/>
      <c r="J2668"/>
      <c r="K2668"/>
      <c r="L2668"/>
      <c r="M2668"/>
      <c r="N2668"/>
      <c r="O2668"/>
      <c r="P2668"/>
      <c r="Q2668"/>
      <c r="R2668"/>
      <c r="S2668"/>
      <c r="T2668"/>
      <c r="U2668"/>
      <c r="V2668"/>
      <c r="W2668"/>
      <c r="X2668"/>
      <c r="Y2668"/>
      <c r="Z2668"/>
      <c r="AA2668" s="144"/>
      <c r="AB2668"/>
      <c r="AC2668"/>
      <c r="AD2668"/>
      <c r="AE2668"/>
      <c r="AF2668" s="143"/>
      <c r="AG2668"/>
      <c r="AH2668"/>
    </row>
    <row r="2669" spans="1:34" s="28" customFormat="1" ht="15">
      <c r="A2669"/>
      <c r="B2669" s="140"/>
      <c r="C2669" s="139"/>
      <c r="D2669" s="139"/>
      <c r="E2669"/>
      <c r="F2669"/>
      <c r="G2669"/>
      <c r="H2669"/>
      <c r="I2669"/>
      <c r="J2669"/>
      <c r="K2669"/>
      <c r="L2669"/>
      <c r="M2669"/>
      <c r="N2669"/>
      <c r="O2669"/>
      <c r="P2669"/>
      <c r="Q2669"/>
      <c r="R2669"/>
      <c r="S2669"/>
      <c r="T2669"/>
      <c r="U2669"/>
      <c r="V2669"/>
      <c r="W2669"/>
      <c r="X2669"/>
      <c r="Y2669"/>
      <c r="Z2669"/>
      <c r="AA2669" s="144"/>
      <c r="AB2669"/>
      <c r="AC2669"/>
      <c r="AD2669"/>
      <c r="AE2669"/>
      <c r="AF2669" s="143"/>
      <c r="AG2669"/>
      <c r="AH2669"/>
    </row>
    <row r="2670" spans="1:34" s="28" customFormat="1" ht="15">
      <c r="A2670"/>
      <c r="B2670" s="140"/>
      <c r="C2670" s="139"/>
      <c r="D2670" s="139"/>
      <c r="E2670"/>
      <c r="F2670"/>
      <c r="G2670"/>
      <c r="H2670"/>
      <c r="I2670"/>
      <c r="J2670"/>
      <c r="K2670"/>
      <c r="L2670"/>
      <c r="M2670"/>
      <c r="N2670"/>
      <c r="O2670"/>
      <c r="P2670"/>
      <c r="Q2670"/>
      <c r="R2670"/>
      <c r="S2670"/>
      <c r="T2670"/>
      <c r="U2670"/>
      <c r="V2670"/>
      <c r="W2670"/>
      <c r="X2670"/>
      <c r="Y2670"/>
      <c r="Z2670"/>
      <c r="AA2670" s="144"/>
      <c r="AB2670"/>
      <c r="AC2670"/>
      <c r="AD2670"/>
      <c r="AE2670"/>
      <c r="AF2670" s="143"/>
      <c r="AG2670"/>
      <c r="AH2670"/>
    </row>
    <row r="2671" spans="1:34" s="28" customFormat="1" ht="15">
      <c r="A2671"/>
      <c r="B2671" s="140"/>
      <c r="C2671" s="139"/>
      <c r="D2671" s="139"/>
      <c r="E2671"/>
      <c r="F2671"/>
      <c r="G2671"/>
      <c r="H2671"/>
      <c r="I2671"/>
      <c r="J2671"/>
      <c r="K2671"/>
      <c r="L2671"/>
      <c r="M2671"/>
      <c r="N2671"/>
      <c r="O2671"/>
      <c r="P2671"/>
      <c r="Q2671"/>
      <c r="R2671"/>
      <c r="S2671"/>
      <c r="T2671"/>
      <c r="U2671"/>
      <c r="V2671"/>
      <c r="W2671"/>
      <c r="X2671"/>
      <c r="Y2671"/>
      <c r="Z2671"/>
      <c r="AA2671" s="144"/>
      <c r="AB2671"/>
      <c r="AC2671"/>
      <c r="AD2671"/>
      <c r="AE2671"/>
      <c r="AF2671" s="143"/>
      <c r="AG2671"/>
      <c r="AH2671"/>
    </row>
    <row r="2672" spans="1:34" s="28" customFormat="1" ht="15">
      <c r="A2672"/>
      <c r="B2672" s="140"/>
      <c r="C2672" s="139"/>
      <c r="D2672" s="139"/>
      <c r="E2672"/>
      <c r="F2672"/>
      <c r="G2672"/>
      <c r="H2672"/>
      <c r="I2672"/>
      <c r="J2672"/>
      <c r="K2672"/>
      <c r="L2672"/>
      <c r="M2672"/>
      <c r="N2672"/>
      <c r="O2672"/>
      <c r="P2672"/>
      <c r="Q2672"/>
      <c r="R2672"/>
      <c r="S2672"/>
      <c r="T2672"/>
      <c r="U2672"/>
      <c r="V2672"/>
      <c r="W2672"/>
      <c r="X2672"/>
      <c r="Y2672"/>
      <c r="Z2672"/>
      <c r="AA2672" s="144"/>
      <c r="AB2672"/>
      <c r="AC2672"/>
      <c r="AD2672"/>
      <c r="AE2672"/>
      <c r="AF2672" s="143"/>
      <c r="AG2672"/>
      <c r="AH2672"/>
    </row>
    <row r="2673" spans="1:34" s="28" customFormat="1" ht="15">
      <c r="A2673"/>
      <c r="B2673" s="140"/>
      <c r="C2673" s="139"/>
      <c r="D2673" s="139"/>
      <c r="E2673"/>
      <c r="F2673"/>
      <c r="G2673"/>
      <c r="H2673"/>
      <c r="I2673"/>
      <c r="J2673"/>
      <c r="K2673"/>
      <c r="L2673"/>
      <c r="M2673"/>
      <c r="N2673"/>
      <c r="O2673"/>
      <c r="P2673"/>
      <c r="Q2673"/>
      <c r="R2673"/>
      <c r="S2673"/>
      <c r="T2673"/>
      <c r="U2673"/>
      <c r="V2673"/>
      <c r="W2673"/>
      <c r="X2673"/>
      <c r="Y2673"/>
      <c r="Z2673"/>
      <c r="AA2673" s="144"/>
      <c r="AB2673"/>
      <c r="AC2673"/>
      <c r="AD2673"/>
      <c r="AE2673"/>
      <c r="AF2673" s="143"/>
      <c r="AG2673"/>
      <c r="AH2673"/>
    </row>
    <row r="2674" spans="1:34" s="28" customFormat="1" ht="15">
      <c r="A2674"/>
      <c r="B2674" s="140"/>
      <c r="C2674" s="139"/>
      <c r="D2674" s="139"/>
      <c r="E2674"/>
      <c r="F2674"/>
      <c r="G2674"/>
      <c r="H2674"/>
      <c r="I2674"/>
      <c r="J2674"/>
      <c r="K2674"/>
      <c r="L2674"/>
      <c r="M2674"/>
      <c r="N2674"/>
      <c r="O2674"/>
      <c r="P2674"/>
      <c r="Q2674"/>
      <c r="R2674"/>
      <c r="S2674"/>
      <c r="T2674"/>
      <c r="U2674"/>
      <c r="V2674"/>
      <c r="W2674"/>
      <c r="X2674"/>
      <c r="Y2674"/>
      <c r="Z2674"/>
      <c r="AA2674" s="144"/>
      <c r="AB2674"/>
      <c r="AC2674"/>
      <c r="AD2674"/>
      <c r="AE2674"/>
      <c r="AF2674" s="143"/>
      <c r="AG2674"/>
      <c r="AH2674"/>
    </row>
    <row r="2675" spans="1:34" s="28" customFormat="1" ht="15">
      <c r="A2675"/>
      <c r="B2675" s="140"/>
      <c r="C2675" s="139"/>
      <c r="D2675" s="139"/>
      <c r="E2675"/>
      <c r="F2675"/>
      <c r="G2675"/>
      <c r="H2675"/>
      <c r="I2675"/>
      <c r="J2675"/>
      <c r="K2675"/>
      <c r="L2675"/>
      <c r="M2675"/>
      <c r="N2675"/>
      <c r="O2675"/>
      <c r="P2675"/>
      <c r="Q2675"/>
      <c r="R2675"/>
      <c r="S2675"/>
      <c r="T2675"/>
      <c r="U2675"/>
      <c r="V2675"/>
      <c r="W2675"/>
      <c r="X2675"/>
      <c r="Y2675"/>
      <c r="Z2675"/>
      <c r="AA2675" s="144"/>
      <c r="AB2675"/>
      <c r="AC2675"/>
      <c r="AD2675"/>
      <c r="AE2675"/>
      <c r="AF2675" s="143"/>
      <c r="AG2675"/>
      <c r="AH2675"/>
    </row>
    <row r="2676" spans="1:34" s="28" customFormat="1" ht="15">
      <c r="A2676"/>
      <c r="B2676" s="140"/>
      <c r="C2676" s="139"/>
      <c r="D2676" s="139"/>
      <c r="E2676"/>
      <c r="F2676"/>
      <c r="G2676"/>
      <c r="H2676"/>
      <c r="I2676"/>
      <c r="J2676"/>
      <c r="K2676"/>
      <c r="L2676"/>
      <c r="M2676"/>
      <c r="N2676"/>
      <c r="O2676"/>
      <c r="P2676"/>
      <c r="Q2676"/>
      <c r="R2676"/>
      <c r="S2676"/>
      <c r="T2676"/>
      <c r="U2676"/>
      <c r="V2676"/>
      <c r="W2676"/>
      <c r="X2676"/>
      <c r="Y2676"/>
      <c r="Z2676"/>
      <c r="AA2676" s="144"/>
      <c r="AB2676"/>
      <c r="AC2676"/>
      <c r="AD2676"/>
      <c r="AE2676"/>
      <c r="AF2676" s="143"/>
      <c r="AG2676"/>
      <c r="AH2676"/>
    </row>
    <row r="2677" spans="1:34" s="28" customFormat="1" ht="15">
      <c r="A2677"/>
      <c r="B2677" s="140"/>
      <c r="C2677" s="139"/>
      <c r="D2677" s="139"/>
      <c r="E2677"/>
      <c r="F2677"/>
      <c r="G2677"/>
      <c r="H2677"/>
      <c r="I2677"/>
      <c r="J2677"/>
      <c r="K2677"/>
      <c r="L2677"/>
      <c r="M2677"/>
      <c r="N2677"/>
      <c r="O2677"/>
      <c r="P2677"/>
      <c r="Q2677"/>
      <c r="R2677"/>
      <c r="S2677"/>
      <c r="T2677"/>
      <c r="U2677"/>
      <c r="V2677"/>
      <c r="W2677"/>
      <c r="X2677"/>
      <c r="Y2677"/>
      <c r="Z2677"/>
      <c r="AA2677" s="144"/>
      <c r="AB2677"/>
      <c r="AC2677"/>
      <c r="AD2677"/>
      <c r="AE2677"/>
      <c r="AF2677" s="143"/>
      <c r="AG2677"/>
      <c r="AH2677"/>
    </row>
    <row r="2678" spans="1:34" s="28" customFormat="1" ht="15">
      <c r="A2678"/>
      <c r="B2678" s="140"/>
      <c r="C2678" s="139"/>
      <c r="D2678" s="139"/>
      <c r="E2678"/>
      <c r="F2678"/>
      <c r="G2678"/>
      <c r="H2678"/>
      <c r="I2678"/>
      <c r="J2678"/>
      <c r="K2678"/>
      <c r="L2678"/>
      <c r="M2678"/>
      <c r="N2678"/>
      <c r="O2678"/>
      <c r="P2678"/>
      <c r="Q2678"/>
      <c r="R2678"/>
      <c r="S2678"/>
      <c r="T2678"/>
      <c r="U2678"/>
      <c r="V2678"/>
      <c r="W2678"/>
      <c r="X2678"/>
      <c r="Y2678"/>
      <c r="Z2678"/>
      <c r="AA2678" s="144"/>
      <c r="AB2678"/>
      <c r="AC2678"/>
      <c r="AD2678"/>
      <c r="AE2678"/>
      <c r="AF2678" s="143"/>
      <c r="AG2678"/>
      <c r="AH2678"/>
    </row>
    <row r="2679" spans="1:34" s="28" customFormat="1" ht="15">
      <c r="A2679"/>
      <c r="B2679" s="140"/>
      <c r="C2679" s="139"/>
      <c r="D2679" s="139"/>
      <c r="E2679"/>
      <c r="F2679"/>
      <c r="G2679"/>
      <c r="H2679"/>
      <c r="I2679"/>
      <c r="J2679"/>
      <c r="K2679"/>
      <c r="L2679"/>
      <c r="M2679"/>
      <c r="N2679"/>
      <c r="O2679"/>
      <c r="P2679"/>
      <c r="Q2679"/>
      <c r="R2679"/>
      <c r="S2679"/>
      <c r="T2679"/>
      <c r="U2679"/>
      <c r="V2679"/>
      <c r="W2679"/>
      <c r="X2679"/>
      <c r="Y2679"/>
      <c r="Z2679"/>
      <c r="AA2679" s="144"/>
      <c r="AB2679"/>
      <c r="AC2679"/>
      <c r="AD2679"/>
      <c r="AE2679"/>
      <c r="AF2679" s="143"/>
      <c r="AG2679"/>
      <c r="AH2679"/>
    </row>
    <row r="2680" spans="1:34" s="28" customFormat="1" ht="15">
      <c r="A2680"/>
      <c r="B2680" s="140"/>
      <c r="C2680" s="139"/>
      <c r="D2680" s="139"/>
      <c r="E2680"/>
      <c r="F2680"/>
      <c r="G2680"/>
      <c r="H2680"/>
      <c r="I2680"/>
      <c r="J2680"/>
      <c r="K2680"/>
      <c r="L2680"/>
      <c r="M2680"/>
      <c r="N2680"/>
      <c r="O2680"/>
      <c r="P2680"/>
      <c r="Q2680"/>
      <c r="R2680"/>
      <c r="S2680"/>
      <c r="T2680"/>
      <c r="U2680"/>
      <c r="V2680"/>
      <c r="W2680"/>
      <c r="X2680"/>
      <c r="Y2680"/>
      <c r="Z2680"/>
      <c r="AA2680" s="144"/>
      <c r="AB2680"/>
      <c r="AC2680"/>
      <c r="AD2680"/>
      <c r="AE2680"/>
      <c r="AF2680" s="143"/>
      <c r="AG2680"/>
      <c r="AH2680"/>
    </row>
    <row r="2681" spans="1:34" s="28" customFormat="1" ht="15">
      <c r="A2681"/>
      <c r="B2681" s="140"/>
      <c r="C2681" s="139"/>
      <c r="D2681" s="139"/>
      <c r="E2681"/>
      <c r="F2681"/>
      <c r="G2681"/>
      <c r="H2681"/>
      <c r="I2681"/>
      <c r="J2681"/>
      <c r="K2681"/>
      <c r="L2681"/>
      <c r="M2681"/>
      <c r="N2681"/>
      <c r="O2681"/>
      <c r="P2681"/>
      <c r="Q2681"/>
      <c r="R2681"/>
      <c r="S2681"/>
      <c r="T2681"/>
      <c r="U2681"/>
      <c r="V2681"/>
      <c r="W2681"/>
      <c r="X2681"/>
      <c r="Y2681"/>
      <c r="Z2681"/>
      <c r="AA2681" s="144"/>
      <c r="AB2681"/>
      <c r="AC2681"/>
      <c r="AD2681"/>
      <c r="AE2681"/>
      <c r="AF2681" s="143"/>
      <c r="AG2681"/>
      <c r="AH2681"/>
    </row>
    <row r="2682" spans="1:34" s="28" customFormat="1" ht="15">
      <c r="A2682"/>
      <c r="B2682" s="140"/>
      <c r="C2682" s="139"/>
      <c r="D2682" s="139"/>
      <c r="E2682"/>
      <c r="F2682"/>
      <c r="G2682"/>
      <c r="H2682"/>
      <c r="I2682"/>
      <c r="J2682"/>
      <c r="K2682"/>
      <c r="L2682"/>
      <c r="M2682"/>
      <c r="N2682"/>
      <c r="O2682"/>
      <c r="P2682"/>
      <c r="Q2682"/>
      <c r="R2682"/>
      <c r="S2682"/>
      <c r="T2682"/>
      <c r="U2682"/>
      <c r="V2682"/>
      <c r="W2682"/>
      <c r="X2682"/>
      <c r="Y2682"/>
      <c r="Z2682"/>
      <c r="AA2682" s="144"/>
      <c r="AB2682"/>
      <c r="AC2682"/>
      <c r="AD2682"/>
      <c r="AE2682"/>
      <c r="AF2682" s="143"/>
      <c r="AG2682"/>
      <c r="AH2682"/>
    </row>
    <row r="2683" spans="1:34" s="28" customFormat="1" ht="15">
      <c r="A2683"/>
      <c r="B2683" s="140"/>
      <c r="C2683" s="139"/>
      <c r="D2683" s="139"/>
      <c r="E2683"/>
      <c r="F2683"/>
      <c r="G2683"/>
      <c r="H2683"/>
      <c r="I2683"/>
      <c r="J2683"/>
      <c r="K2683"/>
      <c r="L2683"/>
      <c r="M2683"/>
      <c r="N2683"/>
      <c r="O2683"/>
      <c r="P2683"/>
      <c r="Q2683"/>
      <c r="R2683"/>
      <c r="S2683"/>
      <c r="T2683"/>
      <c r="U2683"/>
      <c r="V2683"/>
      <c r="W2683"/>
      <c r="X2683"/>
      <c r="Y2683"/>
      <c r="Z2683"/>
      <c r="AA2683" s="144"/>
      <c r="AB2683"/>
      <c r="AC2683"/>
      <c r="AD2683"/>
      <c r="AE2683"/>
      <c r="AF2683" s="143"/>
      <c r="AG2683"/>
      <c r="AH2683"/>
    </row>
    <row r="2684" spans="1:34" s="28" customFormat="1" ht="15">
      <c r="A2684"/>
      <c r="B2684" s="140"/>
      <c r="C2684" s="139"/>
      <c r="D2684" s="139"/>
      <c r="E2684"/>
      <c r="F2684"/>
      <c r="G2684"/>
      <c r="H2684"/>
      <c r="I2684"/>
      <c r="J2684"/>
      <c r="K2684"/>
      <c r="L2684"/>
      <c r="M2684"/>
      <c r="N2684"/>
      <c r="O2684"/>
      <c r="P2684"/>
      <c r="Q2684"/>
      <c r="R2684"/>
      <c r="S2684"/>
      <c r="T2684"/>
      <c r="U2684"/>
      <c r="V2684"/>
      <c r="W2684"/>
      <c r="X2684"/>
      <c r="Y2684"/>
      <c r="Z2684"/>
      <c r="AA2684" s="144"/>
      <c r="AB2684"/>
      <c r="AC2684"/>
      <c r="AD2684"/>
      <c r="AE2684"/>
      <c r="AF2684" s="143"/>
      <c r="AG2684"/>
      <c r="AH2684"/>
    </row>
    <row r="2685" spans="1:34" s="28" customFormat="1" ht="15">
      <c r="A2685"/>
      <c r="B2685" s="140"/>
      <c r="C2685" s="139"/>
      <c r="D2685" s="139"/>
      <c r="E2685"/>
      <c r="F2685"/>
      <c r="G2685"/>
      <c r="H2685"/>
      <c r="I2685"/>
      <c r="J2685"/>
      <c r="K2685"/>
      <c r="L2685"/>
      <c r="M2685"/>
      <c r="N2685"/>
      <c r="O2685"/>
      <c r="P2685"/>
      <c r="Q2685"/>
      <c r="R2685"/>
      <c r="S2685"/>
      <c r="T2685"/>
      <c r="U2685"/>
      <c r="V2685"/>
      <c r="W2685"/>
      <c r="X2685"/>
      <c r="Y2685"/>
      <c r="Z2685"/>
      <c r="AA2685" s="144"/>
      <c r="AB2685"/>
      <c r="AC2685"/>
      <c r="AD2685"/>
      <c r="AE2685"/>
      <c r="AF2685" s="143"/>
      <c r="AG2685"/>
      <c r="AH2685"/>
    </row>
    <row r="2686" spans="1:34" s="28" customFormat="1" ht="15">
      <c r="A2686"/>
      <c r="B2686" s="140"/>
      <c r="C2686" s="139"/>
      <c r="D2686" s="139"/>
      <c r="E2686"/>
      <c r="F2686"/>
      <c r="G2686"/>
      <c r="H2686"/>
      <c r="I2686"/>
      <c r="J2686"/>
      <c r="K2686"/>
      <c r="L2686"/>
      <c r="M2686"/>
      <c r="N2686"/>
      <c r="O2686"/>
      <c r="P2686"/>
      <c r="Q2686"/>
      <c r="R2686"/>
      <c r="S2686"/>
      <c r="T2686"/>
      <c r="U2686"/>
      <c r="V2686"/>
      <c r="W2686"/>
      <c r="X2686"/>
      <c r="Y2686"/>
      <c r="Z2686"/>
      <c r="AA2686" s="144"/>
      <c r="AB2686"/>
      <c r="AC2686"/>
      <c r="AD2686"/>
      <c r="AE2686"/>
      <c r="AF2686" s="143"/>
      <c r="AG2686"/>
      <c r="AH2686"/>
    </row>
    <row r="2687" spans="1:34" s="28" customFormat="1" ht="15">
      <c r="A2687"/>
      <c r="B2687" s="140"/>
      <c r="C2687" s="139"/>
      <c r="D2687" s="139"/>
      <c r="E2687"/>
      <c r="F2687"/>
      <c r="G2687"/>
      <c r="H2687"/>
      <c r="I2687"/>
      <c r="J2687"/>
      <c r="K2687"/>
      <c r="L2687"/>
      <c r="M2687"/>
      <c r="N2687"/>
      <c r="O2687"/>
      <c r="P2687"/>
      <c r="Q2687"/>
      <c r="R2687"/>
      <c r="S2687"/>
      <c r="T2687"/>
      <c r="U2687"/>
      <c r="V2687"/>
      <c r="W2687"/>
      <c r="X2687"/>
      <c r="Y2687"/>
      <c r="Z2687"/>
      <c r="AA2687" s="144"/>
      <c r="AB2687"/>
      <c r="AC2687"/>
      <c r="AD2687"/>
      <c r="AE2687"/>
      <c r="AF2687" s="143"/>
      <c r="AG2687"/>
      <c r="AH2687"/>
    </row>
    <row r="2688" spans="1:34" s="28" customFormat="1" ht="15">
      <c r="A2688"/>
      <c r="B2688" s="140"/>
      <c r="C2688" s="139"/>
      <c r="D2688" s="139"/>
      <c r="E2688"/>
      <c r="F2688"/>
      <c r="G2688"/>
      <c r="H2688"/>
      <c r="I2688"/>
      <c r="J2688"/>
      <c r="K2688"/>
      <c r="L2688"/>
      <c r="M2688"/>
      <c r="N2688"/>
      <c r="O2688"/>
      <c r="P2688"/>
      <c r="Q2688"/>
      <c r="R2688"/>
      <c r="S2688"/>
      <c r="T2688"/>
      <c r="U2688"/>
      <c r="V2688"/>
      <c r="W2688"/>
      <c r="X2688"/>
      <c r="Y2688"/>
      <c r="Z2688"/>
      <c r="AA2688" s="144"/>
      <c r="AB2688"/>
      <c r="AC2688"/>
      <c r="AD2688"/>
      <c r="AE2688"/>
      <c r="AF2688" s="143"/>
      <c r="AG2688"/>
      <c r="AH2688"/>
    </row>
    <row r="2689" spans="1:34" s="28" customFormat="1" ht="15">
      <c r="A2689"/>
      <c r="B2689" s="140"/>
      <c r="C2689" s="139"/>
      <c r="D2689" s="139"/>
      <c r="E2689"/>
      <c r="F2689"/>
      <c r="G2689"/>
      <c r="H2689"/>
      <c r="I2689"/>
      <c r="J2689"/>
      <c r="K2689"/>
      <c r="L2689"/>
      <c r="M2689"/>
      <c r="N2689"/>
      <c r="O2689"/>
      <c r="P2689"/>
      <c r="Q2689"/>
      <c r="R2689"/>
      <c r="S2689"/>
      <c r="T2689"/>
      <c r="U2689"/>
      <c r="V2689"/>
      <c r="W2689"/>
      <c r="X2689"/>
      <c r="Y2689"/>
      <c r="Z2689"/>
      <c r="AA2689" s="144"/>
      <c r="AB2689"/>
      <c r="AC2689"/>
      <c r="AD2689"/>
      <c r="AE2689"/>
      <c r="AF2689" s="143"/>
      <c r="AG2689"/>
      <c r="AH2689"/>
    </row>
    <row r="2690" spans="1:34" s="28" customFormat="1" ht="15">
      <c r="A2690"/>
      <c r="B2690" s="140"/>
      <c r="C2690" s="139"/>
      <c r="D2690" s="139"/>
      <c r="E2690"/>
      <c r="F2690"/>
      <c r="G2690"/>
      <c r="H2690"/>
      <c r="I2690"/>
      <c r="J2690"/>
      <c r="K2690"/>
      <c r="L2690"/>
      <c r="M2690"/>
      <c r="N2690"/>
      <c r="O2690"/>
      <c r="P2690"/>
      <c r="Q2690"/>
      <c r="R2690"/>
      <c r="S2690"/>
      <c r="T2690"/>
      <c r="U2690"/>
      <c r="V2690"/>
      <c r="W2690"/>
      <c r="X2690"/>
      <c r="Y2690"/>
      <c r="Z2690"/>
      <c r="AA2690" s="144"/>
      <c r="AB2690"/>
      <c r="AC2690"/>
      <c r="AD2690"/>
      <c r="AE2690"/>
      <c r="AF2690" s="143"/>
      <c r="AG2690"/>
      <c r="AH2690"/>
    </row>
    <row r="2691" spans="1:34" s="28" customFormat="1" ht="15">
      <c r="A2691"/>
      <c r="B2691" s="140"/>
      <c r="C2691" s="139"/>
      <c r="D2691" s="139"/>
      <c r="E2691"/>
      <c r="F2691"/>
      <c r="G2691"/>
      <c r="H2691"/>
      <c r="I2691"/>
      <c r="J2691"/>
      <c r="K2691"/>
      <c r="L2691"/>
      <c r="M2691"/>
      <c r="N2691"/>
      <c r="O2691"/>
      <c r="P2691"/>
      <c r="Q2691"/>
      <c r="R2691"/>
      <c r="S2691"/>
      <c r="T2691"/>
      <c r="U2691"/>
      <c r="V2691"/>
      <c r="W2691"/>
      <c r="X2691"/>
      <c r="Y2691"/>
      <c r="Z2691"/>
      <c r="AA2691" s="144"/>
      <c r="AB2691"/>
      <c r="AC2691"/>
      <c r="AD2691"/>
      <c r="AE2691"/>
      <c r="AF2691" s="143"/>
      <c r="AG2691"/>
      <c r="AH2691"/>
    </row>
    <row r="2692" spans="1:34" s="28" customFormat="1" ht="15">
      <c r="A2692"/>
      <c r="B2692" s="140"/>
      <c r="C2692" s="139"/>
      <c r="D2692" s="139"/>
      <c r="E2692"/>
      <c r="F2692"/>
      <c r="G2692"/>
      <c r="H2692"/>
      <c r="I2692"/>
      <c r="J2692"/>
      <c r="K2692"/>
      <c r="L2692"/>
      <c r="M2692"/>
      <c r="N2692"/>
      <c r="O2692"/>
      <c r="P2692"/>
      <c r="Q2692"/>
      <c r="R2692"/>
      <c r="S2692"/>
      <c r="T2692"/>
      <c r="U2692"/>
      <c r="V2692"/>
      <c r="W2692"/>
      <c r="X2692"/>
      <c r="Y2692"/>
      <c r="Z2692"/>
      <c r="AA2692" s="144"/>
      <c r="AB2692"/>
      <c r="AC2692"/>
      <c r="AD2692"/>
      <c r="AE2692"/>
      <c r="AF2692" s="143"/>
      <c r="AG2692"/>
      <c r="AH2692"/>
    </row>
    <row r="2693" spans="1:34" s="28" customFormat="1" ht="15">
      <c r="A2693"/>
      <c r="B2693" s="140"/>
      <c r="C2693" s="139"/>
      <c r="D2693" s="139"/>
      <c r="E2693"/>
      <c r="F2693"/>
      <c r="G2693"/>
      <c r="H2693"/>
      <c r="I2693"/>
      <c r="J2693"/>
      <c r="K2693"/>
      <c r="L2693"/>
      <c r="M2693"/>
      <c r="N2693"/>
      <c r="O2693"/>
      <c r="P2693"/>
      <c r="Q2693"/>
      <c r="R2693"/>
      <c r="S2693"/>
      <c r="T2693"/>
      <c r="U2693"/>
      <c r="V2693"/>
      <c r="W2693"/>
      <c r="X2693"/>
      <c r="Y2693"/>
      <c r="Z2693"/>
      <c r="AA2693" s="144"/>
      <c r="AB2693"/>
      <c r="AC2693"/>
      <c r="AD2693"/>
      <c r="AE2693"/>
      <c r="AF2693" s="143"/>
      <c r="AG2693"/>
      <c r="AH2693"/>
    </row>
    <row r="2694" spans="1:34" s="28" customFormat="1" ht="15">
      <c r="A2694"/>
      <c r="B2694" s="140"/>
      <c r="C2694" s="139"/>
      <c r="D2694" s="139"/>
      <c r="E2694"/>
      <c r="F2694"/>
      <c r="G2694"/>
      <c r="H2694"/>
      <c r="I2694"/>
      <c r="J2694"/>
      <c r="K2694"/>
      <c r="L2694"/>
      <c r="M2694"/>
      <c r="N2694"/>
      <c r="O2694"/>
      <c r="P2694"/>
      <c r="Q2694"/>
      <c r="R2694"/>
      <c r="S2694"/>
      <c r="T2694"/>
      <c r="U2694"/>
      <c r="V2694"/>
      <c r="W2694"/>
      <c r="X2694"/>
      <c r="Y2694"/>
      <c r="Z2694"/>
      <c r="AA2694" s="144"/>
      <c r="AB2694"/>
      <c r="AC2694"/>
      <c r="AD2694"/>
      <c r="AE2694"/>
      <c r="AF2694" s="143"/>
      <c r="AG2694"/>
      <c r="AH2694"/>
    </row>
    <row r="2695" spans="1:34" s="28" customFormat="1" ht="15">
      <c r="A2695"/>
      <c r="B2695" s="140"/>
      <c r="C2695" s="139"/>
      <c r="D2695" s="139"/>
      <c r="E2695"/>
      <c r="F2695"/>
      <c r="G2695"/>
      <c r="H2695"/>
      <c r="I2695"/>
      <c r="J2695"/>
      <c r="K2695"/>
      <c r="L2695"/>
      <c r="M2695"/>
      <c r="N2695"/>
      <c r="O2695"/>
      <c r="P2695"/>
      <c r="Q2695"/>
      <c r="R2695"/>
      <c r="S2695"/>
      <c r="T2695"/>
      <c r="U2695"/>
      <c r="V2695"/>
      <c r="W2695"/>
      <c r="X2695"/>
      <c r="Y2695"/>
      <c r="Z2695"/>
      <c r="AA2695" s="144"/>
      <c r="AB2695"/>
      <c r="AC2695"/>
      <c r="AD2695"/>
      <c r="AE2695"/>
      <c r="AF2695" s="143"/>
      <c r="AG2695"/>
      <c r="AH2695"/>
    </row>
    <row r="2696" spans="1:34" s="28" customFormat="1" ht="15">
      <c r="A2696"/>
      <c r="B2696" s="140"/>
      <c r="C2696" s="139"/>
      <c r="D2696" s="139"/>
      <c r="E2696"/>
      <c r="F2696"/>
      <c r="G2696"/>
      <c r="H2696"/>
      <c r="I2696"/>
      <c r="J2696"/>
      <c r="K2696"/>
      <c r="L2696"/>
      <c r="M2696"/>
      <c r="N2696"/>
      <c r="O2696"/>
      <c r="P2696"/>
      <c r="Q2696"/>
      <c r="R2696"/>
      <c r="S2696"/>
      <c r="T2696"/>
      <c r="U2696"/>
      <c r="V2696"/>
      <c r="W2696"/>
      <c r="X2696"/>
      <c r="Y2696"/>
      <c r="Z2696"/>
      <c r="AA2696" s="144"/>
      <c r="AB2696"/>
      <c r="AC2696"/>
      <c r="AD2696"/>
      <c r="AE2696"/>
      <c r="AF2696" s="143"/>
      <c r="AG2696"/>
      <c r="AH2696"/>
    </row>
    <row r="2697" spans="1:34" s="28" customFormat="1" ht="15">
      <c r="A2697"/>
      <c r="B2697" s="140"/>
      <c r="C2697" s="139"/>
      <c r="D2697" s="139"/>
      <c r="E2697"/>
      <c r="F2697"/>
      <c r="G2697"/>
      <c r="H2697"/>
      <c r="I2697"/>
      <c r="J2697"/>
      <c r="K2697"/>
      <c r="L2697"/>
      <c r="M2697"/>
      <c r="N2697"/>
      <c r="O2697"/>
      <c r="P2697"/>
      <c r="Q2697"/>
      <c r="R2697"/>
      <c r="S2697"/>
      <c r="T2697"/>
      <c r="U2697"/>
      <c r="V2697"/>
      <c r="W2697"/>
      <c r="X2697"/>
      <c r="Y2697"/>
      <c r="Z2697"/>
      <c r="AA2697" s="144"/>
      <c r="AB2697"/>
      <c r="AC2697"/>
      <c r="AD2697"/>
      <c r="AE2697"/>
      <c r="AF2697" s="143"/>
      <c r="AG2697"/>
      <c r="AH2697"/>
    </row>
    <row r="2698" spans="1:34" s="28" customFormat="1" ht="15">
      <c r="A2698"/>
      <c r="B2698" s="140"/>
      <c r="C2698" s="139"/>
      <c r="D2698" s="139"/>
      <c r="E2698"/>
      <c r="F2698"/>
      <c r="G2698"/>
      <c r="H2698"/>
      <c r="I2698"/>
      <c r="J2698"/>
      <c r="K2698"/>
      <c r="L2698"/>
      <c r="M2698"/>
      <c r="N2698"/>
      <c r="O2698"/>
      <c r="P2698"/>
      <c r="Q2698"/>
      <c r="R2698"/>
      <c r="S2698"/>
      <c r="T2698"/>
      <c r="U2698"/>
      <c r="V2698"/>
      <c r="W2698"/>
      <c r="X2698"/>
      <c r="Y2698"/>
      <c r="Z2698"/>
      <c r="AA2698" s="144"/>
      <c r="AB2698"/>
      <c r="AC2698"/>
      <c r="AD2698"/>
      <c r="AE2698"/>
      <c r="AF2698" s="143"/>
      <c r="AG2698"/>
      <c r="AH2698"/>
    </row>
    <row r="2699" spans="1:34" s="28" customFormat="1" ht="15">
      <c r="A2699"/>
      <c r="B2699" s="140"/>
      <c r="C2699" s="139"/>
      <c r="D2699" s="139"/>
      <c r="E2699"/>
      <c r="F2699"/>
      <c r="G2699"/>
      <c r="H2699"/>
      <c r="I2699"/>
      <c r="J2699"/>
      <c r="K2699"/>
      <c r="L2699"/>
      <c r="M2699"/>
      <c r="N2699"/>
      <c r="O2699"/>
      <c r="P2699"/>
      <c r="Q2699"/>
      <c r="R2699"/>
      <c r="S2699"/>
      <c r="T2699"/>
      <c r="U2699"/>
      <c r="V2699"/>
      <c r="W2699"/>
      <c r="X2699"/>
      <c r="Y2699"/>
      <c r="Z2699"/>
      <c r="AA2699" s="144"/>
      <c r="AB2699"/>
      <c r="AC2699"/>
      <c r="AD2699"/>
      <c r="AE2699"/>
      <c r="AF2699" s="143"/>
      <c r="AG2699"/>
      <c r="AH2699"/>
    </row>
    <row r="2700" spans="1:34" s="28" customFormat="1" ht="15">
      <c r="A2700"/>
      <c r="B2700" s="140"/>
      <c r="C2700" s="139"/>
      <c r="D2700" s="139"/>
      <c r="E2700"/>
      <c r="F2700"/>
      <c r="G2700"/>
      <c r="H2700"/>
      <c r="I2700"/>
      <c r="J2700"/>
      <c r="K2700"/>
      <c r="L2700"/>
      <c r="M2700"/>
      <c r="N2700"/>
      <c r="O2700"/>
      <c r="P2700"/>
      <c r="Q2700"/>
      <c r="R2700"/>
      <c r="S2700"/>
      <c r="T2700"/>
      <c r="U2700"/>
      <c r="V2700"/>
      <c r="W2700"/>
      <c r="X2700"/>
      <c r="Y2700"/>
      <c r="Z2700"/>
      <c r="AA2700" s="144"/>
      <c r="AB2700"/>
      <c r="AC2700"/>
      <c r="AD2700"/>
      <c r="AE2700"/>
      <c r="AF2700" s="143"/>
      <c r="AG2700"/>
      <c r="AH2700"/>
    </row>
    <row r="2701" spans="1:34" s="28" customFormat="1" ht="15">
      <c r="A2701"/>
      <c r="B2701" s="140"/>
      <c r="C2701" s="139"/>
      <c r="D2701" s="139"/>
      <c r="E2701"/>
      <c r="F2701"/>
      <c r="G2701"/>
      <c r="H2701"/>
      <c r="I2701"/>
      <c r="J2701"/>
      <c r="K2701"/>
      <c r="L2701"/>
      <c r="M2701"/>
      <c r="N2701"/>
      <c r="O2701"/>
      <c r="P2701"/>
      <c r="Q2701"/>
      <c r="R2701"/>
      <c r="S2701"/>
      <c r="T2701"/>
      <c r="U2701"/>
      <c r="V2701"/>
      <c r="W2701"/>
      <c r="X2701"/>
      <c r="Y2701"/>
      <c r="Z2701"/>
      <c r="AA2701" s="144"/>
      <c r="AB2701"/>
      <c r="AC2701"/>
      <c r="AD2701"/>
      <c r="AE2701"/>
      <c r="AF2701" s="143"/>
      <c r="AG2701"/>
      <c r="AH2701"/>
    </row>
    <row r="2702" spans="1:34" s="28" customFormat="1" ht="15">
      <c r="A2702"/>
      <c r="B2702" s="140"/>
      <c r="C2702" s="139"/>
      <c r="D2702" s="139"/>
      <c r="E2702"/>
      <c r="F2702"/>
      <c r="G2702"/>
      <c r="H2702"/>
      <c r="I2702"/>
      <c r="J2702"/>
      <c r="K2702"/>
      <c r="L2702"/>
      <c r="M2702"/>
      <c r="N2702"/>
      <c r="O2702"/>
      <c r="P2702"/>
      <c r="Q2702"/>
      <c r="R2702"/>
      <c r="S2702"/>
      <c r="T2702"/>
      <c r="U2702"/>
      <c r="V2702"/>
      <c r="W2702"/>
      <c r="X2702"/>
      <c r="Y2702"/>
      <c r="Z2702"/>
      <c r="AA2702" s="144"/>
      <c r="AB2702"/>
      <c r="AC2702"/>
      <c r="AD2702"/>
      <c r="AE2702"/>
      <c r="AF2702" s="143"/>
      <c r="AG2702"/>
      <c r="AH2702"/>
    </row>
    <row r="2703" spans="1:34" s="28" customFormat="1" ht="15">
      <c r="A2703"/>
      <c r="B2703" s="140"/>
      <c r="C2703" s="139"/>
      <c r="D2703" s="139"/>
      <c r="E2703"/>
      <c r="F2703"/>
      <c r="G2703"/>
      <c r="H2703"/>
      <c r="I2703"/>
      <c r="J2703"/>
      <c r="K2703"/>
      <c r="L2703"/>
      <c r="M2703"/>
      <c r="N2703"/>
      <c r="O2703"/>
      <c r="P2703"/>
      <c r="Q2703"/>
      <c r="R2703"/>
      <c r="S2703"/>
      <c r="T2703"/>
      <c r="U2703"/>
      <c r="V2703"/>
      <c r="W2703"/>
      <c r="X2703"/>
      <c r="Y2703"/>
      <c r="Z2703"/>
      <c r="AA2703" s="144"/>
      <c r="AB2703"/>
      <c r="AC2703"/>
      <c r="AD2703"/>
      <c r="AE2703"/>
      <c r="AF2703" s="143"/>
      <c r="AG2703"/>
      <c r="AH2703"/>
    </row>
    <row r="2704" spans="1:34" s="28" customFormat="1" ht="15">
      <c r="A2704"/>
      <c r="B2704" s="140"/>
      <c r="C2704" s="139"/>
      <c r="D2704" s="139"/>
      <c r="E2704"/>
      <c r="F2704"/>
      <c r="G2704"/>
      <c r="H2704"/>
      <c r="I2704"/>
      <c r="J2704"/>
      <c r="K2704"/>
      <c r="L2704"/>
      <c r="M2704"/>
      <c r="N2704"/>
      <c r="O2704"/>
      <c r="P2704"/>
      <c r="Q2704"/>
      <c r="R2704"/>
      <c r="S2704"/>
      <c r="T2704"/>
      <c r="U2704"/>
      <c r="V2704"/>
      <c r="W2704"/>
      <c r="X2704"/>
      <c r="Y2704"/>
      <c r="Z2704"/>
      <c r="AA2704" s="144"/>
      <c r="AB2704"/>
      <c r="AC2704"/>
      <c r="AD2704"/>
      <c r="AE2704"/>
      <c r="AF2704" s="143"/>
      <c r="AG2704"/>
      <c r="AH2704"/>
    </row>
    <row r="2705" spans="1:34" s="28" customFormat="1" ht="15">
      <c r="A2705"/>
      <c r="B2705" s="140"/>
      <c r="C2705" s="139"/>
      <c r="D2705" s="139"/>
      <c r="E2705"/>
      <c r="F2705"/>
      <c r="G2705"/>
      <c r="H2705"/>
      <c r="I2705"/>
      <c r="J2705"/>
      <c r="K2705"/>
      <c r="L2705"/>
      <c r="M2705"/>
      <c r="N2705"/>
      <c r="O2705"/>
      <c r="P2705"/>
      <c r="Q2705"/>
      <c r="R2705"/>
      <c r="S2705"/>
      <c r="T2705"/>
      <c r="U2705"/>
      <c r="V2705"/>
      <c r="W2705"/>
      <c r="X2705"/>
      <c r="Y2705"/>
      <c r="Z2705"/>
      <c r="AA2705" s="144"/>
      <c r="AB2705"/>
      <c r="AC2705"/>
      <c r="AD2705"/>
      <c r="AE2705"/>
      <c r="AF2705" s="143"/>
      <c r="AG2705"/>
      <c r="AH2705"/>
    </row>
    <row r="2706" spans="1:34" s="28" customFormat="1" ht="15">
      <c r="A2706"/>
      <c r="B2706" s="140"/>
      <c r="C2706" s="139"/>
      <c r="D2706" s="139"/>
      <c r="E2706"/>
      <c r="F2706"/>
      <c r="G2706"/>
      <c r="H2706"/>
      <c r="I2706"/>
      <c r="J2706"/>
      <c r="K2706"/>
      <c r="L2706"/>
      <c r="M2706"/>
      <c r="N2706"/>
      <c r="O2706"/>
      <c r="P2706"/>
      <c r="Q2706"/>
      <c r="R2706"/>
      <c r="S2706"/>
      <c r="T2706"/>
      <c r="U2706"/>
      <c r="V2706"/>
      <c r="W2706"/>
      <c r="X2706"/>
      <c r="Y2706"/>
      <c r="Z2706"/>
      <c r="AA2706" s="144"/>
      <c r="AB2706"/>
      <c r="AC2706"/>
      <c r="AD2706"/>
      <c r="AE2706"/>
      <c r="AF2706" s="143"/>
      <c r="AG2706"/>
      <c r="AH2706"/>
    </row>
    <row r="2707" spans="1:34" s="28" customFormat="1" ht="15">
      <c r="A2707"/>
      <c r="B2707" s="140"/>
      <c r="C2707" s="139"/>
      <c r="D2707" s="139"/>
      <c r="E2707"/>
      <c r="F2707"/>
      <c r="G2707"/>
      <c r="H2707"/>
      <c r="I2707"/>
      <c r="J2707"/>
      <c r="K2707"/>
      <c r="L2707"/>
      <c r="M2707"/>
      <c r="N2707"/>
      <c r="O2707"/>
      <c r="P2707"/>
      <c r="Q2707"/>
      <c r="R2707"/>
      <c r="S2707"/>
      <c r="T2707"/>
      <c r="U2707"/>
      <c r="V2707"/>
      <c r="W2707"/>
      <c r="X2707"/>
      <c r="Y2707"/>
      <c r="Z2707"/>
      <c r="AA2707" s="144"/>
      <c r="AB2707"/>
      <c r="AC2707"/>
      <c r="AD2707"/>
      <c r="AE2707"/>
      <c r="AF2707" s="143"/>
      <c r="AG2707"/>
      <c r="AH2707"/>
    </row>
    <row r="2708" spans="1:34" s="28" customFormat="1" ht="15">
      <c r="A2708"/>
      <c r="B2708" s="140"/>
      <c r="C2708" s="139"/>
      <c r="D2708" s="139"/>
      <c r="E2708"/>
      <c r="F2708"/>
      <c r="G2708"/>
      <c r="H2708"/>
      <c r="I2708"/>
      <c r="J2708"/>
      <c r="K2708"/>
      <c r="L2708"/>
      <c r="M2708"/>
      <c r="N2708"/>
      <c r="O2708"/>
      <c r="P2708"/>
      <c r="Q2708"/>
      <c r="R2708"/>
      <c r="S2708"/>
      <c r="T2708"/>
      <c r="U2708"/>
      <c r="V2708"/>
      <c r="W2708"/>
      <c r="X2708"/>
      <c r="Y2708"/>
      <c r="Z2708"/>
      <c r="AA2708" s="144"/>
      <c r="AB2708"/>
      <c r="AC2708"/>
      <c r="AD2708"/>
      <c r="AE2708"/>
      <c r="AF2708" s="143"/>
      <c r="AG2708"/>
      <c r="AH2708"/>
    </row>
    <row r="2709" spans="1:34" s="28" customFormat="1" ht="15">
      <c r="A2709"/>
      <c r="B2709" s="140"/>
      <c r="C2709" s="139"/>
      <c r="D2709" s="139"/>
      <c r="E2709"/>
      <c r="F2709"/>
      <c r="G2709"/>
      <c r="H2709"/>
      <c r="I2709"/>
      <c r="J2709"/>
      <c r="K2709"/>
      <c r="L2709"/>
      <c r="M2709"/>
      <c r="N2709"/>
      <c r="O2709"/>
      <c r="P2709"/>
      <c r="Q2709"/>
      <c r="R2709"/>
      <c r="S2709"/>
      <c r="T2709"/>
      <c r="U2709"/>
      <c r="V2709"/>
      <c r="W2709"/>
      <c r="X2709"/>
      <c r="Y2709"/>
      <c r="Z2709"/>
      <c r="AA2709" s="144"/>
      <c r="AB2709"/>
      <c r="AC2709"/>
      <c r="AD2709"/>
      <c r="AE2709"/>
      <c r="AF2709" s="143"/>
      <c r="AG2709"/>
      <c r="AH2709"/>
    </row>
    <row r="2710" spans="1:34" s="28" customFormat="1" ht="15">
      <c r="A2710"/>
      <c r="B2710" s="140"/>
      <c r="C2710" s="139"/>
      <c r="D2710" s="139"/>
      <c r="E2710"/>
      <c r="F2710"/>
      <c r="G2710"/>
      <c r="H2710"/>
      <c r="I2710"/>
      <c r="J2710"/>
      <c r="K2710"/>
      <c r="L2710"/>
      <c r="M2710"/>
      <c r="N2710"/>
      <c r="O2710"/>
      <c r="P2710"/>
      <c r="Q2710"/>
      <c r="R2710"/>
      <c r="S2710"/>
      <c r="T2710"/>
      <c r="U2710"/>
      <c r="V2710"/>
      <c r="W2710"/>
      <c r="X2710"/>
      <c r="Y2710"/>
      <c r="Z2710"/>
      <c r="AA2710" s="144"/>
      <c r="AB2710"/>
      <c r="AC2710"/>
      <c r="AD2710"/>
      <c r="AE2710"/>
      <c r="AF2710" s="143"/>
      <c r="AG2710"/>
      <c r="AH2710"/>
    </row>
    <row r="2711" spans="1:34" s="28" customFormat="1" ht="15">
      <c r="A2711"/>
      <c r="B2711" s="140"/>
      <c r="C2711" s="139"/>
      <c r="D2711" s="139"/>
      <c r="E2711"/>
      <c r="F2711"/>
      <c r="G2711"/>
      <c r="H2711"/>
      <c r="I2711"/>
      <c r="J2711"/>
      <c r="K2711"/>
      <c r="L2711"/>
      <c r="M2711"/>
      <c r="N2711"/>
      <c r="O2711"/>
      <c r="P2711"/>
      <c r="Q2711"/>
      <c r="R2711"/>
      <c r="S2711"/>
      <c r="T2711"/>
      <c r="U2711"/>
      <c r="V2711"/>
      <c r="W2711"/>
      <c r="X2711"/>
      <c r="Y2711"/>
      <c r="Z2711"/>
      <c r="AA2711" s="144"/>
      <c r="AB2711"/>
      <c r="AC2711"/>
      <c r="AD2711"/>
      <c r="AE2711"/>
      <c r="AF2711" s="143"/>
      <c r="AG2711"/>
      <c r="AH2711"/>
    </row>
    <row r="2712" spans="1:34" s="28" customFormat="1" ht="15">
      <c r="A2712"/>
      <c r="B2712" s="140"/>
      <c r="C2712" s="139"/>
      <c r="D2712" s="139"/>
      <c r="E2712"/>
      <c r="F2712"/>
      <c r="G2712"/>
      <c r="H2712"/>
      <c r="I2712"/>
      <c r="J2712"/>
      <c r="K2712"/>
      <c r="L2712"/>
      <c r="M2712"/>
      <c r="N2712"/>
      <c r="O2712"/>
      <c r="P2712"/>
      <c r="Q2712"/>
      <c r="R2712"/>
      <c r="S2712"/>
      <c r="T2712"/>
      <c r="U2712"/>
      <c r="V2712"/>
      <c r="W2712"/>
      <c r="X2712"/>
      <c r="Y2712"/>
      <c r="Z2712"/>
      <c r="AA2712" s="144"/>
      <c r="AB2712"/>
      <c r="AC2712"/>
      <c r="AD2712"/>
      <c r="AE2712"/>
      <c r="AF2712" s="143"/>
      <c r="AG2712"/>
      <c r="AH2712"/>
    </row>
    <row r="2713" spans="1:34" s="28" customFormat="1" ht="15">
      <c r="A2713"/>
      <c r="B2713" s="140"/>
      <c r="C2713" s="139"/>
      <c r="D2713" s="139"/>
      <c r="E2713"/>
      <c r="F2713"/>
      <c r="G2713"/>
      <c r="H2713"/>
      <c r="I2713"/>
      <c r="J2713"/>
      <c r="K2713"/>
      <c r="L2713"/>
      <c r="M2713"/>
      <c r="N2713"/>
      <c r="O2713"/>
      <c r="P2713"/>
      <c r="Q2713"/>
      <c r="R2713"/>
      <c r="S2713"/>
      <c r="T2713"/>
      <c r="U2713"/>
      <c r="V2713"/>
      <c r="W2713"/>
      <c r="X2713"/>
      <c r="Y2713"/>
      <c r="Z2713"/>
      <c r="AA2713" s="144"/>
      <c r="AB2713"/>
      <c r="AC2713"/>
      <c r="AD2713"/>
      <c r="AE2713"/>
      <c r="AF2713" s="143"/>
      <c r="AG2713"/>
      <c r="AH2713"/>
    </row>
    <row r="2714" spans="1:34" s="28" customFormat="1" ht="15">
      <c r="A2714"/>
      <c r="B2714" s="140"/>
      <c r="C2714" s="139"/>
      <c r="D2714" s="139"/>
      <c r="E2714"/>
      <c r="F2714"/>
      <c r="G2714"/>
      <c r="H2714"/>
      <c r="I2714"/>
      <c r="J2714"/>
      <c r="K2714"/>
      <c r="L2714"/>
      <c r="M2714"/>
      <c r="N2714"/>
      <c r="O2714"/>
      <c r="P2714"/>
      <c r="Q2714"/>
      <c r="R2714"/>
      <c r="S2714"/>
      <c r="T2714"/>
      <c r="U2714"/>
      <c r="V2714"/>
      <c r="W2714"/>
      <c r="X2714"/>
      <c r="Y2714"/>
      <c r="Z2714"/>
      <c r="AA2714" s="144"/>
      <c r="AB2714"/>
      <c r="AC2714"/>
      <c r="AD2714"/>
      <c r="AE2714"/>
      <c r="AF2714" s="143"/>
      <c r="AG2714"/>
      <c r="AH2714"/>
    </row>
    <row r="2715" spans="1:34" s="28" customFormat="1" ht="15">
      <c r="A2715"/>
      <c r="B2715" s="140"/>
      <c r="C2715" s="139"/>
      <c r="D2715" s="139"/>
      <c r="E2715"/>
      <c r="F2715"/>
      <c r="G2715"/>
      <c r="H2715"/>
      <c r="I2715"/>
      <c r="J2715"/>
      <c r="K2715"/>
      <c r="L2715"/>
      <c r="M2715"/>
      <c r="N2715"/>
      <c r="O2715"/>
      <c r="P2715"/>
      <c r="Q2715"/>
      <c r="R2715"/>
      <c r="S2715"/>
      <c r="T2715"/>
      <c r="U2715"/>
      <c r="V2715"/>
      <c r="W2715"/>
      <c r="X2715"/>
      <c r="Y2715"/>
      <c r="Z2715"/>
      <c r="AA2715" s="144"/>
      <c r="AB2715"/>
      <c r="AC2715"/>
      <c r="AD2715"/>
      <c r="AE2715"/>
      <c r="AF2715" s="143"/>
      <c r="AG2715"/>
      <c r="AH2715"/>
    </row>
    <row r="2716" spans="1:34" s="28" customFormat="1" ht="15">
      <c r="A2716"/>
      <c r="B2716" s="140"/>
      <c r="C2716" s="139"/>
      <c r="D2716" s="139"/>
      <c r="E2716"/>
      <c r="F2716"/>
      <c r="G2716"/>
      <c r="H2716"/>
      <c r="I2716"/>
      <c r="J2716"/>
      <c r="K2716"/>
      <c r="L2716"/>
      <c r="M2716"/>
      <c r="N2716"/>
      <c r="O2716"/>
      <c r="P2716"/>
      <c r="Q2716"/>
      <c r="R2716"/>
      <c r="S2716"/>
      <c r="T2716"/>
      <c r="U2716"/>
      <c r="V2716"/>
      <c r="W2716"/>
      <c r="X2716"/>
      <c r="Y2716"/>
      <c r="Z2716"/>
      <c r="AA2716" s="144"/>
      <c r="AB2716"/>
      <c r="AC2716"/>
      <c r="AD2716"/>
      <c r="AE2716"/>
      <c r="AF2716" s="143"/>
      <c r="AG2716"/>
      <c r="AH2716"/>
    </row>
    <row r="2717" spans="1:34" s="28" customFormat="1" ht="15">
      <c r="A2717"/>
      <c r="B2717" s="140"/>
      <c r="C2717" s="139"/>
      <c r="D2717" s="139"/>
      <c r="E2717"/>
      <c r="F2717"/>
      <c r="G2717"/>
      <c r="H2717"/>
      <c r="I2717"/>
      <c r="J2717"/>
      <c r="K2717"/>
      <c r="L2717"/>
      <c r="M2717"/>
      <c r="N2717"/>
      <c r="O2717"/>
      <c r="P2717"/>
      <c r="Q2717"/>
      <c r="R2717"/>
      <c r="S2717"/>
      <c r="T2717"/>
      <c r="U2717"/>
      <c r="V2717"/>
      <c r="W2717"/>
      <c r="X2717"/>
      <c r="Y2717"/>
      <c r="Z2717"/>
      <c r="AA2717" s="144"/>
      <c r="AB2717"/>
      <c r="AC2717"/>
      <c r="AD2717"/>
      <c r="AE2717"/>
      <c r="AF2717" s="143"/>
      <c r="AG2717"/>
      <c r="AH2717"/>
    </row>
    <row r="2718" spans="1:34" s="28" customFormat="1" ht="15">
      <c r="A2718"/>
      <c r="B2718" s="140"/>
      <c r="C2718" s="139"/>
      <c r="D2718" s="139"/>
      <c r="E2718"/>
      <c r="F2718"/>
      <c r="G2718"/>
      <c r="H2718"/>
      <c r="I2718"/>
      <c r="J2718"/>
      <c r="K2718"/>
      <c r="L2718"/>
      <c r="M2718"/>
      <c r="N2718"/>
      <c r="O2718"/>
      <c r="P2718"/>
      <c r="Q2718"/>
      <c r="R2718"/>
      <c r="S2718"/>
      <c r="T2718"/>
      <c r="U2718"/>
      <c r="V2718"/>
      <c r="W2718"/>
      <c r="X2718"/>
      <c r="Y2718"/>
      <c r="Z2718"/>
      <c r="AA2718" s="144"/>
      <c r="AB2718"/>
      <c r="AC2718"/>
      <c r="AD2718"/>
      <c r="AE2718"/>
      <c r="AF2718" s="143"/>
      <c r="AG2718"/>
      <c r="AH2718"/>
    </row>
    <row r="2719" spans="1:34" s="28" customFormat="1" ht="15">
      <c r="A2719"/>
      <c r="B2719" s="140"/>
      <c r="C2719" s="139"/>
      <c r="D2719" s="139"/>
      <c r="E2719"/>
      <c r="F2719"/>
      <c r="G2719"/>
      <c r="H2719"/>
      <c r="I2719"/>
      <c r="J2719"/>
      <c r="K2719"/>
      <c r="L2719"/>
      <c r="M2719"/>
      <c r="N2719"/>
      <c r="O2719"/>
      <c r="P2719"/>
      <c r="Q2719"/>
      <c r="R2719"/>
      <c r="S2719"/>
      <c r="T2719"/>
      <c r="U2719"/>
      <c r="V2719"/>
      <c r="W2719"/>
      <c r="X2719"/>
      <c r="Y2719"/>
      <c r="Z2719"/>
      <c r="AA2719" s="144"/>
      <c r="AB2719"/>
      <c r="AC2719"/>
      <c r="AD2719"/>
      <c r="AE2719"/>
      <c r="AF2719" s="143"/>
      <c r="AG2719"/>
      <c r="AH2719"/>
    </row>
    <row r="2720" spans="1:34" s="28" customFormat="1" ht="15">
      <c r="A2720"/>
      <c r="B2720" s="140"/>
      <c r="C2720" s="139"/>
      <c r="D2720" s="139"/>
      <c r="E2720"/>
      <c r="F2720"/>
      <c r="G2720"/>
      <c r="H2720"/>
      <c r="I2720"/>
      <c r="J2720"/>
      <c r="K2720"/>
      <c r="L2720"/>
      <c r="M2720"/>
      <c r="N2720"/>
      <c r="O2720"/>
      <c r="P2720"/>
      <c r="Q2720"/>
      <c r="R2720"/>
      <c r="S2720"/>
      <c r="T2720"/>
      <c r="U2720"/>
      <c r="V2720"/>
      <c r="W2720"/>
      <c r="X2720"/>
      <c r="Y2720"/>
      <c r="Z2720"/>
      <c r="AA2720" s="144"/>
      <c r="AB2720"/>
      <c r="AC2720"/>
      <c r="AD2720"/>
      <c r="AE2720"/>
      <c r="AF2720" s="143"/>
      <c r="AG2720"/>
      <c r="AH2720"/>
    </row>
    <row r="2721" spans="1:34" s="28" customFormat="1" ht="15">
      <c r="A2721"/>
      <c r="B2721" s="140"/>
      <c r="C2721" s="139"/>
      <c r="D2721" s="139"/>
      <c r="E2721"/>
      <c r="F2721"/>
      <c r="G2721"/>
      <c r="H2721"/>
      <c r="I2721"/>
      <c r="J2721"/>
      <c r="K2721"/>
      <c r="L2721"/>
      <c r="M2721"/>
      <c r="N2721"/>
      <c r="O2721"/>
      <c r="P2721"/>
      <c r="Q2721"/>
      <c r="R2721"/>
      <c r="S2721"/>
      <c r="T2721"/>
      <c r="U2721"/>
      <c r="V2721"/>
      <c r="W2721"/>
      <c r="X2721"/>
      <c r="Y2721"/>
      <c r="Z2721"/>
      <c r="AA2721" s="144"/>
      <c r="AB2721"/>
      <c r="AC2721"/>
      <c r="AD2721"/>
      <c r="AE2721"/>
      <c r="AF2721" s="143"/>
      <c r="AG2721"/>
      <c r="AH2721"/>
    </row>
    <row r="2722" spans="1:34" s="28" customFormat="1" ht="15">
      <c r="A2722"/>
      <c r="B2722" s="140"/>
      <c r="C2722" s="139"/>
      <c r="D2722" s="139"/>
      <c r="E2722"/>
      <c r="F2722"/>
      <c r="G2722"/>
      <c r="H2722"/>
      <c r="I2722"/>
      <c r="J2722"/>
      <c r="K2722"/>
      <c r="L2722"/>
      <c r="M2722"/>
      <c r="N2722"/>
      <c r="O2722"/>
      <c r="P2722"/>
      <c r="Q2722"/>
      <c r="R2722"/>
      <c r="S2722"/>
      <c r="T2722"/>
      <c r="U2722"/>
      <c r="V2722"/>
      <c r="W2722"/>
      <c r="X2722"/>
      <c r="Y2722"/>
      <c r="Z2722"/>
      <c r="AA2722" s="144"/>
      <c r="AB2722"/>
      <c r="AC2722"/>
      <c r="AD2722"/>
      <c r="AE2722"/>
      <c r="AF2722" s="143"/>
      <c r="AG2722"/>
      <c r="AH2722"/>
    </row>
    <row r="2723" spans="1:34" s="28" customFormat="1" ht="15">
      <c r="A2723"/>
      <c r="B2723" s="140"/>
      <c r="C2723" s="139"/>
      <c r="D2723" s="139"/>
      <c r="E2723"/>
      <c r="F2723"/>
      <c r="G2723"/>
      <c r="H2723"/>
      <c r="I2723"/>
      <c r="J2723"/>
      <c r="K2723"/>
      <c r="L2723"/>
      <c r="M2723"/>
      <c r="N2723"/>
      <c r="O2723"/>
      <c r="P2723"/>
      <c r="Q2723"/>
      <c r="R2723"/>
      <c r="S2723"/>
      <c r="T2723"/>
      <c r="U2723"/>
      <c r="V2723"/>
      <c r="W2723"/>
      <c r="X2723"/>
      <c r="Y2723"/>
      <c r="Z2723"/>
      <c r="AA2723" s="144"/>
      <c r="AB2723"/>
      <c r="AC2723"/>
      <c r="AD2723"/>
      <c r="AE2723"/>
      <c r="AF2723" s="143"/>
      <c r="AG2723"/>
      <c r="AH2723"/>
    </row>
    <row r="2724" spans="1:34" s="28" customFormat="1" ht="15">
      <c r="A2724"/>
      <c r="B2724" s="140"/>
      <c r="C2724" s="139"/>
      <c r="D2724" s="139"/>
      <c r="E2724"/>
      <c r="F2724"/>
      <c r="G2724"/>
      <c r="H2724"/>
      <c r="I2724"/>
      <c r="J2724"/>
      <c r="K2724"/>
      <c r="L2724"/>
      <c r="M2724"/>
      <c r="N2724"/>
      <c r="O2724"/>
      <c r="P2724"/>
      <c r="Q2724"/>
      <c r="R2724"/>
      <c r="S2724"/>
      <c r="T2724"/>
      <c r="U2724"/>
      <c r="V2724"/>
      <c r="W2724"/>
      <c r="X2724"/>
      <c r="Y2724"/>
      <c r="Z2724"/>
      <c r="AA2724" s="144"/>
      <c r="AB2724"/>
      <c r="AC2724"/>
      <c r="AD2724"/>
      <c r="AE2724"/>
      <c r="AF2724" s="143"/>
      <c r="AG2724"/>
      <c r="AH2724"/>
    </row>
    <row r="2725" spans="1:34" s="28" customFormat="1" ht="15">
      <c r="A2725"/>
      <c r="B2725" s="140"/>
      <c r="C2725" s="139"/>
      <c r="D2725" s="139"/>
      <c r="E2725"/>
      <c r="F2725"/>
      <c r="G2725"/>
      <c r="H2725"/>
      <c r="I2725"/>
      <c r="J2725"/>
      <c r="K2725"/>
      <c r="L2725"/>
      <c r="M2725"/>
      <c r="N2725"/>
      <c r="O2725"/>
      <c r="P2725"/>
      <c r="Q2725"/>
      <c r="R2725"/>
      <c r="S2725"/>
      <c r="T2725"/>
      <c r="U2725"/>
      <c r="V2725"/>
      <c r="W2725"/>
      <c r="X2725"/>
      <c r="Y2725"/>
      <c r="Z2725"/>
      <c r="AA2725" s="144"/>
      <c r="AB2725"/>
      <c r="AC2725"/>
      <c r="AD2725"/>
      <c r="AE2725"/>
      <c r="AF2725" s="143"/>
      <c r="AG2725"/>
      <c r="AH2725"/>
    </row>
    <row r="2726" spans="1:34" s="28" customFormat="1" ht="15">
      <c r="A2726"/>
      <c r="B2726" s="140"/>
      <c r="C2726" s="139"/>
      <c r="D2726" s="139"/>
      <c r="E2726"/>
      <c r="F2726"/>
      <c r="G2726"/>
      <c r="H2726"/>
      <c r="I2726"/>
      <c r="J2726"/>
      <c r="K2726"/>
      <c r="L2726"/>
      <c r="M2726"/>
      <c r="N2726"/>
      <c r="O2726"/>
      <c r="P2726"/>
      <c r="Q2726"/>
      <c r="R2726"/>
      <c r="S2726"/>
      <c r="T2726"/>
      <c r="U2726"/>
      <c r="V2726"/>
      <c r="W2726"/>
      <c r="X2726"/>
      <c r="Y2726"/>
      <c r="Z2726"/>
      <c r="AA2726" s="144"/>
      <c r="AB2726"/>
      <c r="AC2726"/>
      <c r="AD2726"/>
      <c r="AE2726"/>
      <c r="AF2726" s="143"/>
      <c r="AG2726"/>
      <c r="AH2726"/>
    </row>
    <row r="2727" spans="1:34" s="28" customFormat="1" ht="15">
      <c r="A2727"/>
      <c r="B2727" s="140"/>
      <c r="C2727" s="139"/>
      <c r="D2727" s="139"/>
      <c r="E2727"/>
      <c r="F2727"/>
      <c r="G2727"/>
      <c r="H2727"/>
      <c r="I2727"/>
      <c r="J2727"/>
      <c r="K2727"/>
      <c r="L2727"/>
      <c r="M2727"/>
      <c r="N2727"/>
      <c r="O2727"/>
      <c r="P2727"/>
      <c r="Q2727"/>
      <c r="R2727"/>
      <c r="S2727"/>
      <c r="T2727"/>
      <c r="U2727"/>
      <c r="V2727"/>
      <c r="W2727"/>
      <c r="X2727"/>
      <c r="Y2727"/>
      <c r="Z2727"/>
      <c r="AA2727" s="144"/>
      <c r="AB2727"/>
      <c r="AC2727"/>
      <c r="AD2727"/>
      <c r="AE2727"/>
      <c r="AF2727" s="143"/>
      <c r="AG2727"/>
      <c r="AH2727"/>
    </row>
    <row r="2728" spans="1:34" s="28" customFormat="1" ht="15">
      <c r="A2728"/>
      <c r="B2728" s="140"/>
      <c r="C2728" s="139"/>
      <c r="D2728" s="139"/>
      <c r="E2728"/>
      <c r="F2728"/>
      <c r="G2728"/>
      <c r="H2728"/>
      <c r="I2728"/>
      <c r="J2728"/>
      <c r="K2728"/>
      <c r="L2728"/>
      <c r="M2728"/>
      <c r="N2728"/>
      <c r="O2728"/>
      <c r="P2728"/>
      <c r="Q2728"/>
      <c r="R2728"/>
      <c r="S2728"/>
      <c r="T2728"/>
      <c r="U2728"/>
      <c r="V2728"/>
      <c r="W2728"/>
      <c r="X2728"/>
      <c r="Y2728"/>
      <c r="Z2728"/>
      <c r="AA2728" s="144"/>
      <c r="AB2728"/>
      <c r="AC2728"/>
      <c r="AD2728"/>
      <c r="AE2728"/>
      <c r="AF2728" s="143"/>
      <c r="AG2728"/>
      <c r="AH2728"/>
    </row>
    <row r="2729" spans="1:34" s="28" customFormat="1" ht="15">
      <c r="A2729"/>
      <c r="B2729" s="140"/>
      <c r="C2729" s="139"/>
      <c r="D2729" s="139"/>
      <c r="E2729"/>
      <c r="F2729"/>
      <c r="G2729"/>
      <c r="H2729"/>
      <c r="I2729"/>
      <c r="J2729"/>
      <c r="K2729"/>
      <c r="L2729"/>
      <c r="M2729"/>
      <c r="N2729"/>
      <c r="O2729"/>
      <c r="P2729"/>
      <c r="Q2729"/>
      <c r="R2729"/>
      <c r="S2729"/>
      <c r="T2729"/>
      <c r="U2729"/>
      <c r="V2729"/>
      <c r="W2729"/>
      <c r="X2729"/>
      <c r="Y2729"/>
      <c r="Z2729"/>
      <c r="AA2729" s="144"/>
      <c r="AB2729"/>
      <c r="AC2729"/>
      <c r="AD2729"/>
      <c r="AE2729"/>
      <c r="AF2729" s="143"/>
      <c r="AG2729"/>
      <c r="AH2729"/>
    </row>
    <row r="2730" spans="1:34" s="28" customFormat="1" ht="15">
      <c r="A2730"/>
      <c r="B2730" s="140"/>
      <c r="C2730" s="139"/>
      <c r="D2730" s="139"/>
      <c r="E2730"/>
      <c r="F2730"/>
      <c r="G2730"/>
      <c r="H2730"/>
      <c r="I2730"/>
      <c r="J2730"/>
      <c r="K2730"/>
      <c r="L2730"/>
      <c r="M2730"/>
      <c r="N2730"/>
      <c r="O2730"/>
      <c r="P2730"/>
      <c r="Q2730"/>
      <c r="R2730"/>
      <c r="S2730"/>
      <c r="T2730"/>
      <c r="U2730"/>
      <c r="V2730"/>
      <c r="W2730"/>
      <c r="X2730"/>
      <c r="Y2730"/>
      <c r="Z2730"/>
      <c r="AA2730" s="144"/>
      <c r="AB2730"/>
      <c r="AC2730"/>
      <c r="AD2730"/>
      <c r="AE2730"/>
      <c r="AF2730" s="143"/>
      <c r="AG2730"/>
      <c r="AH2730"/>
    </row>
    <row r="2731" spans="1:34" s="28" customFormat="1" ht="15">
      <c r="A2731"/>
      <c r="B2731" s="140"/>
      <c r="C2731" s="139"/>
      <c r="D2731" s="139"/>
      <c r="E2731"/>
      <c r="F2731"/>
      <c r="G2731"/>
      <c r="H2731"/>
      <c r="I2731"/>
      <c r="J2731"/>
      <c r="K2731"/>
      <c r="L2731"/>
      <c r="M2731"/>
      <c r="N2731"/>
      <c r="O2731"/>
      <c r="P2731"/>
      <c r="Q2731"/>
      <c r="R2731"/>
      <c r="S2731"/>
      <c r="T2731"/>
      <c r="U2731"/>
      <c r="V2731"/>
      <c r="W2731"/>
      <c r="X2731"/>
      <c r="Y2731"/>
      <c r="Z2731"/>
      <c r="AA2731" s="144"/>
      <c r="AB2731"/>
      <c r="AC2731"/>
      <c r="AD2731"/>
      <c r="AE2731"/>
      <c r="AF2731" s="143"/>
      <c r="AG2731"/>
      <c r="AH2731"/>
    </row>
    <row r="2732" spans="1:34" s="28" customFormat="1" ht="15">
      <c r="A2732"/>
      <c r="B2732" s="140"/>
      <c r="C2732" s="139"/>
      <c r="D2732" s="139"/>
      <c r="E2732"/>
      <c r="F2732"/>
      <c r="G2732"/>
      <c r="H2732"/>
      <c r="I2732"/>
      <c r="J2732"/>
      <c r="K2732"/>
      <c r="L2732"/>
      <c r="M2732"/>
      <c r="N2732"/>
      <c r="O2732"/>
      <c r="P2732"/>
      <c r="Q2732"/>
      <c r="R2732"/>
      <c r="S2732"/>
      <c r="T2732"/>
      <c r="U2732"/>
      <c r="V2732"/>
      <c r="W2732"/>
      <c r="X2732"/>
      <c r="Y2732"/>
      <c r="Z2732"/>
      <c r="AA2732" s="144"/>
      <c r="AB2732"/>
      <c r="AC2732"/>
      <c r="AD2732"/>
      <c r="AE2732"/>
      <c r="AF2732" s="143"/>
      <c r="AG2732"/>
      <c r="AH2732"/>
    </row>
    <row r="2733" spans="1:34" s="28" customFormat="1" ht="15">
      <c r="A2733"/>
      <c r="B2733" s="140"/>
      <c r="C2733" s="139"/>
      <c r="D2733" s="139"/>
      <c r="E2733"/>
      <c r="F2733"/>
      <c r="G2733"/>
      <c r="H2733"/>
      <c r="I2733"/>
      <c r="J2733"/>
      <c r="K2733"/>
      <c r="L2733"/>
      <c r="M2733"/>
      <c r="N2733"/>
      <c r="O2733"/>
      <c r="P2733"/>
      <c r="Q2733"/>
      <c r="R2733"/>
      <c r="S2733"/>
      <c r="T2733"/>
      <c r="U2733"/>
      <c r="V2733"/>
      <c r="W2733"/>
      <c r="X2733"/>
      <c r="Y2733"/>
      <c r="Z2733"/>
      <c r="AA2733" s="144"/>
      <c r="AB2733"/>
      <c r="AC2733"/>
      <c r="AD2733"/>
      <c r="AE2733"/>
      <c r="AF2733" s="143"/>
      <c r="AG2733"/>
      <c r="AH2733"/>
    </row>
    <row r="2734" spans="1:34" s="28" customFormat="1" ht="15">
      <c r="A2734"/>
      <c r="B2734" s="140"/>
      <c r="C2734" s="139"/>
      <c r="D2734" s="139"/>
      <c r="E2734"/>
      <c r="F2734"/>
      <c r="G2734"/>
      <c r="H2734"/>
      <c r="I2734"/>
      <c r="J2734"/>
      <c r="K2734"/>
      <c r="L2734"/>
      <c r="M2734"/>
      <c r="N2734"/>
      <c r="O2734"/>
      <c r="P2734"/>
      <c r="Q2734"/>
      <c r="R2734"/>
      <c r="S2734"/>
      <c r="T2734"/>
      <c r="U2734"/>
      <c r="V2734"/>
      <c r="W2734"/>
      <c r="X2734"/>
      <c r="Y2734"/>
      <c r="Z2734"/>
      <c r="AA2734" s="144"/>
      <c r="AB2734"/>
      <c r="AC2734"/>
      <c r="AD2734"/>
      <c r="AE2734"/>
      <c r="AF2734" s="143"/>
      <c r="AG2734"/>
      <c r="AH2734"/>
    </row>
    <row r="2735" spans="1:34" s="28" customFormat="1" ht="15">
      <c r="A2735"/>
      <c r="B2735" s="140"/>
      <c r="C2735" s="139"/>
      <c r="D2735" s="139"/>
      <c r="E2735"/>
      <c r="F2735"/>
      <c r="G2735"/>
      <c r="H2735"/>
      <c r="I2735"/>
      <c r="J2735"/>
      <c r="K2735"/>
      <c r="L2735"/>
      <c r="M2735"/>
      <c r="N2735"/>
      <c r="O2735"/>
      <c r="P2735"/>
      <c r="Q2735"/>
      <c r="R2735"/>
      <c r="S2735"/>
      <c r="T2735"/>
      <c r="U2735"/>
      <c r="V2735"/>
      <c r="W2735"/>
      <c r="X2735"/>
      <c r="Y2735"/>
      <c r="Z2735"/>
      <c r="AA2735" s="144"/>
      <c r="AB2735"/>
      <c r="AC2735"/>
      <c r="AD2735"/>
      <c r="AE2735"/>
      <c r="AF2735" s="143"/>
      <c r="AG2735"/>
      <c r="AH2735"/>
    </row>
    <row r="2736" spans="1:34" s="28" customFormat="1" ht="15">
      <c r="A2736"/>
      <c r="B2736" s="140"/>
      <c r="C2736" s="139"/>
      <c r="D2736" s="139"/>
      <c r="E2736"/>
      <c r="F2736"/>
      <c r="G2736"/>
      <c r="H2736"/>
      <c r="I2736"/>
      <c r="J2736"/>
      <c r="K2736"/>
      <c r="L2736"/>
      <c r="M2736"/>
      <c r="N2736"/>
      <c r="O2736"/>
      <c r="P2736"/>
      <c r="Q2736"/>
      <c r="R2736"/>
      <c r="S2736"/>
      <c r="T2736"/>
      <c r="U2736"/>
      <c r="V2736"/>
      <c r="W2736"/>
      <c r="X2736"/>
      <c r="Y2736"/>
      <c r="Z2736"/>
      <c r="AA2736" s="144"/>
      <c r="AB2736"/>
      <c r="AC2736"/>
      <c r="AD2736"/>
      <c r="AE2736"/>
      <c r="AF2736" s="143"/>
      <c r="AG2736"/>
      <c r="AH2736"/>
    </row>
    <row r="2737" spans="1:34" s="28" customFormat="1" ht="15">
      <c r="A2737"/>
      <c r="B2737" s="140"/>
      <c r="C2737" s="139"/>
      <c r="D2737" s="139"/>
      <c r="E2737"/>
      <c r="F2737"/>
      <c r="G2737"/>
      <c r="H2737"/>
      <c r="I2737"/>
      <c r="J2737"/>
      <c r="K2737"/>
      <c r="L2737"/>
      <c r="M2737"/>
      <c r="N2737"/>
      <c r="O2737"/>
      <c r="P2737"/>
      <c r="Q2737"/>
      <c r="R2737"/>
      <c r="S2737"/>
      <c r="T2737"/>
      <c r="U2737"/>
      <c r="V2737"/>
      <c r="W2737"/>
      <c r="X2737"/>
      <c r="Y2737"/>
      <c r="Z2737"/>
      <c r="AA2737" s="144"/>
      <c r="AB2737"/>
      <c r="AC2737"/>
      <c r="AD2737"/>
      <c r="AE2737"/>
      <c r="AF2737" s="143"/>
      <c r="AG2737"/>
      <c r="AH2737"/>
    </row>
    <row r="2738" spans="1:34" s="28" customFormat="1" ht="15">
      <c r="A2738"/>
      <c r="B2738" s="140"/>
      <c r="C2738" s="139"/>
      <c r="D2738" s="139"/>
      <c r="E2738"/>
      <c r="F2738"/>
      <c r="G2738"/>
      <c r="H2738"/>
      <c r="I2738"/>
      <c r="J2738"/>
      <c r="K2738"/>
      <c r="L2738"/>
      <c r="M2738"/>
      <c r="N2738"/>
      <c r="O2738"/>
      <c r="P2738"/>
      <c r="Q2738"/>
      <c r="R2738"/>
      <c r="S2738"/>
      <c r="T2738"/>
      <c r="U2738"/>
      <c r="V2738"/>
      <c r="W2738"/>
      <c r="X2738"/>
      <c r="Y2738"/>
      <c r="Z2738"/>
      <c r="AA2738" s="144"/>
      <c r="AB2738"/>
      <c r="AC2738"/>
      <c r="AD2738"/>
      <c r="AE2738"/>
      <c r="AF2738" s="143"/>
      <c r="AG2738"/>
      <c r="AH2738"/>
    </row>
    <row r="2739" spans="1:34" s="28" customFormat="1" ht="15">
      <c r="A2739"/>
      <c r="B2739" s="140"/>
      <c r="C2739" s="139"/>
      <c r="D2739" s="139"/>
      <c r="E2739"/>
      <c r="F2739"/>
      <c r="G2739"/>
      <c r="H2739"/>
      <c r="I2739"/>
      <c r="J2739"/>
      <c r="K2739"/>
      <c r="L2739"/>
      <c r="M2739"/>
      <c r="N2739"/>
      <c r="O2739"/>
      <c r="P2739"/>
      <c r="Q2739"/>
      <c r="R2739"/>
      <c r="S2739"/>
      <c r="T2739"/>
      <c r="U2739"/>
      <c r="V2739"/>
      <c r="W2739"/>
      <c r="X2739"/>
      <c r="Y2739"/>
      <c r="Z2739"/>
      <c r="AA2739" s="144"/>
      <c r="AB2739"/>
      <c r="AC2739"/>
      <c r="AD2739"/>
      <c r="AE2739"/>
      <c r="AF2739" s="143"/>
      <c r="AG2739"/>
      <c r="AH2739"/>
    </row>
    <row r="2740" spans="1:34" s="28" customFormat="1" ht="15">
      <c r="A2740"/>
      <c r="B2740" s="140"/>
      <c r="C2740" s="139"/>
      <c r="D2740" s="139"/>
      <c r="E2740"/>
      <c r="F2740"/>
      <c r="G2740"/>
      <c r="H2740"/>
      <c r="I2740"/>
      <c r="J2740"/>
      <c r="K2740"/>
      <c r="L2740"/>
      <c r="M2740"/>
      <c r="N2740"/>
      <c r="O2740"/>
      <c r="P2740"/>
      <c r="Q2740"/>
      <c r="R2740"/>
      <c r="S2740"/>
      <c r="T2740"/>
      <c r="U2740"/>
      <c r="V2740"/>
      <c r="W2740"/>
      <c r="X2740"/>
      <c r="Y2740"/>
      <c r="Z2740"/>
      <c r="AA2740" s="144"/>
      <c r="AB2740"/>
      <c r="AC2740"/>
      <c r="AD2740"/>
      <c r="AE2740"/>
      <c r="AF2740" s="143"/>
      <c r="AG2740"/>
      <c r="AH2740"/>
    </row>
    <row r="2741" spans="1:34" s="28" customFormat="1" ht="15">
      <c r="A2741"/>
      <c r="B2741" s="140"/>
      <c r="C2741" s="139"/>
      <c r="D2741" s="139"/>
      <c r="E2741"/>
      <c r="F2741"/>
      <c r="G2741"/>
      <c r="H2741"/>
      <c r="I2741"/>
      <c r="J2741"/>
      <c r="K2741"/>
      <c r="L2741"/>
      <c r="M2741"/>
      <c r="N2741"/>
      <c r="O2741"/>
      <c r="P2741"/>
      <c r="Q2741"/>
      <c r="R2741"/>
      <c r="S2741"/>
      <c r="T2741"/>
      <c r="U2741"/>
      <c r="V2741"/>
      <c r="W2741"/>
      <c r="X2741"/>
      <c r="Y2741"/>
      <c r="Z2741"/>
      <c r="AA2741" s="144"/>
      <c r="AB2741"/>
      <c r="AC2741"/>
      <c r="AD2741"/>
      <c r="AE2741"/>
      <c r="AF2741" s="143"/>
      <c r="AG2741"/>
      <c r="AH2741"/>
    </row>
    <row r="2742" spans="1:34" s="28" customFormat="1" ht="15">
      <c r="A2742"/>
      <c r="B2742" s="140"/>
      <c r="C2742" s="139"/>
      <c r="D2742" s="139"/>
      <c r="E2742"/>
      <c r="F2742"/>
      <c r="G2742"/>
      <c r="H2742"/>
      <c r="I2742"/>
      <c r="J2742"/>
      <c r="K2742"/>
      <c r="L2742"/>
      <c r="M2742"/>
      <c r="N2742"/>
      <c r="O2742"/>
      <c r="P2742"/>
      <c r="Q2742"/>
      <c r="R2742"/>
      <c r="S2742"/>
      <c r="T2742"/>
      <c r="U2742"/>
      <c r="V2742"/>
      <c r="W2742"/>
      <c r="X2742"/>
      <c r="Y2742"/>
      <c r="Z2742"/>
      <c r="AA2742" s="144"/>
      <c r="AB2742"/>
      <c r="AC2742"/>
      <c r="AD2742"/>
      <c r="AE2742"/>
      <c r="AF2742" s="143"/>
      <c r="AG2742"/>
      <c r="AH2742"/>
    </row>
    <row r="2743" spans="1:34" s="28" customFormat="1" ht="15">
      <c r="A2743"/>
      <c r="B2743" s="140"/>
      <c r="C2743" s="139"/>
      <c r="D2743" s="139"/>
      <c r="E2743"/>
      <c r="F2743"/>
      <c r="G2743"/>
      <c r="H2743"/>
      <c r="I2743"/>
      <c r="J2743"/>
      <c r="K2743"/>
      <c r="L2743"/>
      <c r="M2743"/>
      <c r="N2743"/>
      <c r="O2743"/>
      <c r="P2743"/>
      <c r="Q2743"/>
      <c r="R2743"/>
      <c r="S2743"/>
      <c r="T2743"/>
      <c r="U2743"/>
      <c r="V2743"/>
      <c r="W2743"/>
      <c r="X2743"/>
      <c r="Y2743"/>
      <c r="Z2743"/>
      <c r="AA2743" s="144"/>
      <c r="AB2743"/>
      <c r="AC2743"/>
      <c r="AD2743"/>
      <c r="AE2743"/>
      <c r="AF2743" s="143"/>
      <c r="AG2743"/>
      <c r="AH2743"/>
    </row>
    <row r="2744" spans="1:34" s="28" customFormat="1" ht="15">
      <c r="A2744"/>
      <c r="B2744" s="140"/>
      <c r="C2744" s="139"/>
      <c r="D2744" s="139"/>
      <c r="E2744"/>
      <c r="F2744"/>
      <c r="G2744"/>
      <c r="H2744"/>
      <c r="I2744"/>
      <c r="J2744"/>
      <c r="K2744"/>
      <c r="L2744"/>
      <c r="M2744"/>
      <c r="N2744"/>
      <c r="O2744"/>
      <c r="P2744"/>
      <c r="Q2744"/>
      <c r="R2744"/>
      <c r="S2744"/>
      <c r="T2744"/>
      <c r="U2744"/>
      <c r="V2744"/>
      <c r="W2744"/>
      <c r="X2744"/>
      <c r="Y2744"/>
      <c r="Z2744"/>
      <c r="AA2744" s="144"/>
      <c r="AB2744"/>
      <c r="AC2744"/>
      <c r="AD2744"/>
      <c r="AE2744"/>
      <c r="AF2744" s="143"/>
      <c r="AG2744"/>
      <c r="AH2744"/>
    </row>
    <row r="2745" spans="1:34" s="28" customFormat="1" ht="15">
      <c r="A2745"/>
      <c r="B2745" s="140"/>
      <c r="C2745" s="139"/>
      <c r="D2745" s="139"/>
      <c r="E2745"/>
      <c r="F2745"/>
      <c r="G2745"/>
      <c r="H2745"/>
      <c r="I2745"/>
      <c r="J2745"/>
      <c r="K2745"/>
      <c r="L2745"/>
      <c r="M2745"/>
      <c r="N2745"/>
      <c r="O2745"/>
      <c r="P2745"/>
      <c r="Q2745"/>
      <c r="R2745"/>
      <c r="S2745"/>
      <c r="T2745"/>
      <c r="U2745"/>
      <c r="V2745"/>
      <c r="W2745"/>
      <c r="X2745"/>
      <c r="Y2745"/>
      <c r="Z2745"/>
      <c r="AA2745" s="144"/>
      <c r="AB2745"/>
      <c r="AC2745"/>
      <c r="AD2745"/>
      <c r="AE2745"/>
      <c r="AF2745" s="143"/>
      <c r="AG2745"/>
      <c r="AH2745"/>
    </row>
    <row r="2746" spans="1:34" s="28" customFormat="1" ht="15">
      <c r="A2746"/>
      <c r="B2746" s="140"/>
      <c r="C2746" s="139"/>
      <c r="D2746" s="139"/>
      <c r="E2746"/>
      <c r="F2746"/>
      <c r="G2746"/>
      <c r="H2746"/>
      <c r="I2746"/>
      <c r="J2746"/>
      <c r="K2746"/>
      <c r="L2746"/>
      <c r="M2746"/>
      <c r="N2746"/>
      <c r="O2746"/>
      <c r="P2746"/>
      <c r="Q2746"/>
      <c r="R2746"/>
      <c r="S2746"/>
      <c r="T2746"/>
      <c r="U2746"/>
      <c r="V2746"/>
      <c r="W2746"/>
      <c r="X2746"/>
      <c r="Y2746"/>
      <c r="Z2746"/>
      <c r="AA2746" s="144"/>
      <c r="AB2746"/>
      <c r="AC2746"/>
      <c r="AD2746"/>
      <c r="AE2746"/>
      <c r="AF2746" s="143"/>
      <c r="AG2746"/>
      <c r="AH2746"/>
    </row>
    <row r="2747" spans="1:34" s="28" customFormat="1" ht="15">
      <c r="A2747"/>
      <c r="B2747" s="140"/>
      <c r="C2747" s="139"/>
      <c r="D2747" s="139"/>
      <c r="E2747"/>
      <c r="F2747"/>
      <c r="G2747"/>
      <c r="H2747"/>
      <c r="I2747"/>
      <c r="J2747"/>
      <c r="K2747"/>
      <c r="L2747"/>
      <c r="M2747"/>
      <c r="N2747"/>
      <c r="O2747"/>
      <c r="P2747"/>
      <c r="Q2747"/>
      <c r="R2747"/>
      <c r="S2747"/>
      <c r="T2747"/>
      <c r="U2747"/>
      <c r="V2747"/>
      <c r="W2747"/>
      <c r="X2747"/>
      <c r="Y2747"/>
      <c r="Z2747"/>
      <c r="AA2747" s="144"/>
      <c r="AB2747"/>
      <c r="AC2747"/>
      <c r="AD2747"/>
      <c r="AE2747"/>
      <c r="AF2747" s="143"/>
      <c r="AG2747"/>
      <c r="AH2747"/>
    </row>
    <row r="2748" spans="1:34" s="28" customFormat="1" ht="15">
      <c r="A2748"/>
      <c r="B2748" s="140"/>
      <c r="C2748" s="139"/>
      <c r="D2748" s="139"/>
      <c r="E2748"/>
      <c r="F2748"/>
      <c r="G2748"/>
      <c r="H2748"/>
      <c r="I2748"/>
      <c r="J2748"/>
      <c r="K2748"/>
      <c r="L2748"/>
      <c r="M2748"/>
      <c r="N2748"/>
      <c r="O2748"/>
      <c r="P2748"/>
      <c r="Q2748"/>
      <c r="R2748"/>
      <c r="S2748"/>
      <c r="T2748"/>
      <c r="U2748"/>
      <c r="V2748"/>
      <c r="W2748"/>
      <c r="X2748"/>
      <c r="Y2748"/>
      <c r="Z2748"/>
      <c r="AA2748" s="144"/>
      <c r="AB2748"/>
      <c r="AC2748"/>
      <c r="AD2748"/>
      <c r="AE2748"/>
      <c r="AF2748" s="143"/>
      <c r="AG2748"/>
      <c r="AH2748"/>
    </row>
    <row r="2749" spans="1:34" s="28" customFormat="1" ht="15">
      <c r="A2749"/>
      <c r="B2749" s="140"/>
      <c r="C2749" s="139"/>
      <c r="D2749" s="139"/>
      <c r="E2749"/>
      <c r="F2749"/>
      <c r="G2749"/>
      <c r="H2749"/>
      <c r="I2749"/>
      <c r="J2749"/>
      <c r="K2749"/>
      <c r="L2749"/>
      <c r="M2749"/>
      <c r="N2749"/>
      <c r="O2749"/>
      <c r="P2749"/>
      <c r="Q2749"/>
      <c r="R2749"/>
      <c r="S2749"/>
      <c r="T2749"/>
      <c r="U2749"/>
      <c r="V2749"/>
      <c r="W2749"/>
      <c r="X2749"/>
      <c r="Y2749"/>
      <c r="Z2749"/>
      <c r="AA2749" s="144"/>
      <c r="AB2749"/>
      <c r="AC2749"/>
      <c r="AD2749"/>
      <c r="AE2749"/>
      <c r="AF2749" s="143"/>
      <c r="AG2749"/>
      <c r="AH2749"/>
    </row>
    <row r="2750" spans="1:34" s="28" customFormat="1" ht="15">
      <c r="A2750"/>
      <c r="B2750" s="140"/>
      <c r="C2750" s="139"/>
      <c r="D2750" s="139"/>
      <c r="E2750"/>
      <c r="F2750"/>
      <c r="G2750"/>
      <c r="H2750"/>
      <c r="I2750"/>
      <c r="J2750"/>
      <c r="K2750"/>
      <c r="L2750"/>
      <c r="M2750"/>
      <c r="N2750"/>
      <c r="O2750"/>
      <c r="P2750"/>
      <c r="Q2750"/>
      <c r="R2750"/>
      <c r="S2750"/>
      <c r="T2750"/>
      <c r="U2750"/>
      <c r="V2750"/>
      <c r="W2750"/>
      <c r="X2750"/>
      <c r="Y2750"/>
      <c r="Z2750"/>
      <c r="AA2750" s="144"/>
      <c r="AB2750"/>
      <c r="AC2750"/>
      <c r="AD2750"/>
      <c r="AE2750"/>
      <c r="AF2750" s="143"/>
      <c r="AG2750"/>
      <c r="AH2750"/>
    </row>
    <row r="2751" spans="1:34" s="28" customFormat="1" ht="15">
      <c r="A2751"/>
      <c r="B2751" s="140"/>
      <c r="C2751" s="139"/>
      <c r="D2751" s="139"/>
      <c r="E2751"/>
      <c r="F2751"/>
      <c r="G2751"/>
      <c r="H2751"/>
      <c r="I2751"/>
      <c r="J2751"/>
      <c r="K2751"/>
      <c r="L2751"/>
      <c r="M2751"/>
      <c r="N2751"/>
      <c r="O2751"/>
      <c r="P2751"/>
      <c r="Q2751"/>
      <c r="R2751"/>
      <c r="S2751"/>
      <c r="T2751"/>
      <c r="U2751"/>
      <c r="V2751"/>
      <c r="W2751"/>
      <c r="X2751"/>
      <c r="Y2751"/>
      <c r="Z2751"/>
      <c r="AA2751" s="144"/>
      <c r="AB2751"/>
      <c r="AC2751"/>
      <c r="AD2751"/>
      <c r="AE2751"/>
      <c r="AF2751" s="143"/>
      <c r="AG2751"/>
      <c r="AH2751"/>
    </row>
    <row r="2752" spans="1:34" s="28" customFormat="1" ht="15">
      <c r="A2752"/>
      <c r="B2752" s="140"/>
      <c r="C2752" s="139"/>
      <c r="D2752" s="139"/>
      <c r="E2752"/>
      <c r="F2752"/>
      <c r="G2752"/>
      <c r="H2752"/>
      <c r="I2752"/>
      <c r="J2752"/>
      <c r="K2752"/>
      <c r="L2752"/>
      <c r="M2752"/>
      <c r="N2752"/>
      <c r="O2752"/>
      <c r="P2752"/>
      <c r="Q2752"/>
      <c r="R2752"/>
      <c r="S2752"/>
      <c r="T2752"/>
      <c r="U2752"/>
      <c r="V2752"/>
      <c r="W2752"/>
      <c r="X2752"/>
      <c r="Y2752"/>
      <c r="Z2752"/>
      <c r="AA2752" s="144"/>
      <c r="AB2752"/>
      <c r="AC2752"/>
      <c r="AD2752"/>
      <c r="AE2752"/>
      <c r="AF2752" s="143"/>
      <c r="AG2752"/>
      <c r="AH2752"/>
    </row>
    <row r="2753" spans="1:34" s="28" customFormat="1" ht="15">
      <c r="A2753"/>
      <c r="B2753" s="140"/>
      <c r="C2753" s="139"/>
      <c r="D2753" s="139"/>
      <c r="E2753"/>
      <c r="F2753"/>
      <c r="G2753"/>
      <c r="H2753"/>
      <c r="I2753"/>
      <c r="J2753"/>
      <c r="K2753"/>
      <c r="L2753"/>
      <c r="M2753"/>
      <c r="N2753"/>
      <c r="O2753"/>
      <c r="P2753"/>
      <c r="Q2753"/>
      <c r="R2753"/>
      <c r="S2753"/>
      <c r="T2753"/>
      <c r="U2753"/>
      <c r="V2753"/>
      <c r="W2753"/>
      <c r="X2753"/>
      <c r="Y2753"/>
      <c r="Z2753"/>
      <c r="AA2753" s="144"/>
      <c r="AB2753"/>
      <c r="AC2753"/>
      <c r="AD2753"/>
      <c r="AE2753"/>
      <c r="AF2753" s="143"/>
      <c r="AG2753"/>
      <c r="AH2753"/>
    </row>
    <row r="2754" spans="1:34" s="28" customFormat="1" ht="15">
      <c r="A2754"/>
      <c r="B2754" s="140"/>
      <c r="C2754" s="139"/>
      <c r="D2754" s="139"/>
      <c r="E2754"/>
      <c r="F2754"/>
      <c r="G2754"/>
      <c r="H2754"/>
      <c r="I2754"/>
      <c r="J2754"/>
      <c r="K2754"/>
      <c r="L2754"/>
      <c r="M2754"/>
      <c r="N2754"/>
      <c r="O2754"/>
      <c r="P2754"/>
      <c r="Q2754"/>
      <c r="R2754"/>
      <c r="S2754"/>
      <c r="T2754"/>
      <c r="U2754"/>
      <c r="V2754"/>
      <c r="W2754"/>
      <c r="X2754"/>
      <c r="Y2754"/>
      <c r="Z2754"/>
      <c r="AA2754" s="144"/>
      <c r="AB2754"/>
      <c r="AC2754"/>
      <c r="AD2754"/>
      <c r="AE2754"/>
      <c r="AF2754" s="143"/>
      <c r="AG2754"/>
      <c r="AH2754"/>
    </row>
    <row r="2755" spans="1:34" s="28" customFormat="1" ht="15">
      <c r="A2755"/>
      <c r="B2755" s="140"/>
      <c r="C2755" s="139"/>
      <c r="D2755" s="139"/>
      <c r="E2755"/>
      <c r="F2755"/>
      <c r="G2755"/>
      <c r="H2755"/>
      <c r="I2755"/>
      <c r="J2755"/>
      <c r="K2755"/>
      <c r="L2755"/>
      <c r="M2755"/>
      <c r="N2755"/>
      <c r="O2755"/>
      <c r="P2755"/>
      <c r="Q2755"/>
      <c r="R2755"/>
      <c r="S2755"/>
      <c r="T2755"/>
      <c r="U2755"/>
      <c r="V2755"/>
      <c r="W2755"/>
      <c r="X2755"/>
      <c r="Y2755"/>
      <c r="Z2755"/>
      <c r="AA2755" s="144"/>
      <c r="AB2755"/>
      <c r="AC2755"/>
      <c r="AD2755"/>
      <c r="AE2755"/>
      <c r="AF2755" s="143"/>
      <c r="AG2755"/>
      <c r="AH2755"/>
    </row>
    <row r="2756" spans="1:34" s="28" customFormat="1" ht="15">
      <c r="A2756"/>
      <c r="B2756" s="140"/>
      <c r="C2756" s="139"/>
      <c r="D2756" s="139"/>
      <c r="E2756"/>
      <c r="F2756"/>
      <c r="G2756"/>
      <c r="H2756"/>
      <c r="I2756"/>
      <c r="J2756"/>
      <c r="K2756"/>
      <c r="L2756"/>
      <c r="M2756"/>
      <c r="N2756"/>
      <c r="O2756"/>
      <c r="P2756"/>
      <c r="Q2756"/>
      <c r="R2756"/>
      <c r="S2756"/>
      <c r="T2756"/>
      <c r="U2756"/>
      <c r="V2756"/>
      <c r="W2756"/>
      <c r="X2756"/>
      <c r="Y2756"/>
      <c r="Z2756"/>
      <c r="AA2756" s="144"/>
      <c r="AB2756"/>
      <c r="AC2756"/>
      <c r="AD2756"/>
      <c r="AE2756"/>
      <c r="AF2756" s="143"/>
      <c r="AG2756"/>
      <c r="AH2756"/>
    </row>
    <row r="2757" spans="1:34" s="28" customFormat="1" ht="15">
      <c r="A2757"/>
      <c r="B2757" s="140"/>
      <c r="C2757" s="139"/>
      <c r="D2757" s="139"/>
      <c r="E2757"/>
      <c r="F2757"/>
      <c r="G2757"/>
      <c r="H2757"/>
      <c r="I2757"/>
      <c r="J2757"/>
      <c r="K2757"/>
      <c r="L2757"/>
      <c r="M2757"/>
      <c r="N2757"/>
      <c r="O2757"/>
      <c r="P2757"/>
      <c r="Q2757"/>
      <c r="R2757"/>
      <c r="S2757"/>
      <c r="T2757"/>
      <c r="U2757"/>
      <c r="V2757"/>
      <c r="W2757"/>
      <c r="X2757"/>
      <c r="Y2757"/>
      <c r="Z2757"/>
      <c r="AA2757" s="144"/>
      <c r="AB2757"/>
      <c r="AC2757"/>
      <c r="AD2757"/>
      <c r="AE2757"/>
      <c r="AF2757" s="143"/>
      <c r="AG2757"/>
      <c r="AH2757"/>
    </row>
    <row r="2758" spans="1:34" s="28" customFormat="1" ht="15">
      <c r="A2758"/>
      <c r="B2758" s="140"/>
      <c r="C2758" s="139"/>
      <c r="D2758" s="139"/>
      <c r="E2758"/>
      <c r="F2758"/>
      <c r="G2758"/>
      <c r="H2758"/>
      <c r="I2758"/>
      <c r="J2758"/>
      <c r="K2758"/>
      <c r="L2758"/>
      <c r="M2758"/>
      <c r="N2758"/>
      <c r="O2758"/>
      <c r="P2758"/>
      <c r="Q2758"/>
      <c r="R2758"/>
      <c r="S2758"/>
      <c r="T2758"/>
      <c r="U2758"/>
      <c r="V2758"/>
      <c r="W2758"/>
      <c r="X2758"/>
      <c r="Y2758"/>
      <c r="Z2758"/>
      <c r="AA2758" s="144"/>
      <c r="AB2758"/>
      <c r="AC2758"/>
      <c r="AD2758"/>
      <c r="AE2758"/>
      <c r="AF2758" s="143"/>
      <c r="AG2758"/>
      <c r="AH2758"/>
    </row>
    <row r="2759" spans="1:34" s="28" customFormat="1" ht="15">
      <c r="A2759"/>
      <c r="B2759" s="140"/>
      <c r="C2759" s="139"/>
      <c r="D2759" s="139"/>
      <c r="E2759"/>
      <c r="F2759"/>
      <c r="G2759"/>
      <c r="H2759"/>
      <c r="I2759"/>
      <c r="J2759"/>
      <c r="K2759"/>
      <c r="L2759"/>
      <c r="M2759"/>
      <c r="N2759"/>
      <c r="O2759"/>
      <c r="P2759"/>
      <c r="Q2759"/>
      <c r="R2759"/>
      <c r="S2759"/>
      <c r="T2759"/>
      <c r="U2759"/>
      <c r="V2759"/>
      <c r="W2759"/>
      <c r="X2759"/>
      <c r="Y2759"/>
      <c r="Z2759"/>
      <c r="AA2759" s="144"/>
      <c r="AB2759"/>
      <c r="AC2759"/>
      <c r="AD2759"/>
      <c r="AE2759"/>
      <c r="AF2759" s="143"/>
      <c r="AG2759"/>
      <c r="AH2759"/>
    </row>
    <row r="2760" spans="1:34" s="28" customFormat="1" ht="15">
      <c r="A2760"/>
      <c r="B2760" s="140"/>
      <c r="C2760" s="139"/>
      <c r="D2760" s="139"/>
      <c r="E2760"/>
      <c r="F2760"/>
      <c r="G2760"/>
      <c r="H2760"/>
      <c r="I2760"/>
      <c r="J2760"/>
      <c r="K2760"/>
      <c r="L2760"/>
      <c r="M2760"/>
      <c r="N2760"/>
      <c r="O2760"/>
      <c r="P2760"/>
      <c r="Q2760"/>
      <c r="R2760"/>
      <c r="S2760"/>
      <c r="T2760"/>
      <c r="U2760"/>
      <c r="V2760"/>
      <c r="W2760"/>
      <c r="X2760"/>
      <c r="Y2760"/>
      <c r="Z2760"/>
      <c r="AA2760" s="144"/>
      <c r="AB2760"/>
      <c r="AC2760"/>
      <c r="AD2760"/>
      <c r="AE2760"/>
      <c r="AF2760" s="143"/>
      <c r="AG2760"/>
      <c r="AH2760"/>
    </row>
    <row r="2761" spans="1:34" s="28" customFormat="1" ht="15">
      <c r="A2761"/>
      <c r="B2761" s="140"/>
      <c r="C2761" s="139"/>
      <c r="D2761" s="139"/>
      <c r="E2761"/>
      <c r="F2761"/>
      <c r="G2761"/>
      <c r="H2761"/>
      <c r="I2761"/>
      <c r="J2761"/>
      <c r="K2761"/>
      <c r="L2761"/>
      <c r="M2761"/>
      <c r="N2761"/>
      <c r="O2761"/>
      <c r="P2761"/>
      <c r="Q2761"/>
      <c r="R2761"/>
      <c r="S2761"/>
      <c r="T2761"/>
      <c r="U2761"/>
      <c r="V2761"/>
      <c r="W2761"/>
      <c r="X2761"/>
      <c r="Y2761"/>
      <c r="Z2761"/>
      <c r="AA2761" s="144"/>
      <c r="AB2761"/>
      <c r="AC2761"/>
      <c r="AD2761"/>
      <c r="AE2761"/>
      <c r="AF2761" s="143"/>
      <c r="AG2761"/>
      <c r="AH2761"/>
    </row>
    <row r="2762" spans="1:34" s="28" customFormat="1" ht="15">
      <c r="A2762"/>
      <c r="B2762" s="140"/>
      <c r="C2762" s="139"/>
      <c r="D2762" s="139"/>
      <c r="E2762"/>
      <c r="F2762"/>
      <c r="G2762"/>
      <c r="H2762"/>
      <c r="I2762"/>
      <c r="J2762"/>
      <c r="K2762"/>
      <c r="L2762"/>
      <c r="M2762"/>
      <c r="N2762"/>
      <c r="O2762"/>
      <c r="P2762"/>
      <c r="Q2762"/>
      <c r="R2762"/>
      <c r="S2762"/>
      <c r="T2762"/>
      <c r="U2762"/>
      <c r="V2762"/>
      <c r="W2762"/>
      <c r="X2762"/>
      <c r="Y2762"/>
      <c r="Z2762"/>
      <c r="AA2762" s="144"/>
      <c r="AB2762"/>
      <c r="AC2762"/>
      <c r="AD2762"/>
      <c r="AE2762"/>
      <c r="AF2762" s="143"/>
      <c r="AG2762"/>
      <c r="AH2762"/>
    </row>
    <row r="2763" spans="1:34" s="28" customFormat="1" ht="15">
      <c r="A2763"/>
      <c r="B2763" s="140"/>
      <c r="C2763" s="139"/>
      <c r="D2763" s="139"/>
      <c r="E2763"/>
      <c r="F2763"/>
      <c r="G2763"/>
      <c r="H2763"/>
      <c r="I2763"/>
      <c r="J2763"/>
      <c r="K2763"/>
      <c r="L2763"/>
      <c r="M2763"/>
      <c r="N2763"/>
      <c r="O2763"/>
      <c r="P2763"/>
      <c r="Q2763"/>
      <c r="R2763"/>
      <c r="S2763"/>
      <c r="T2763"/>
      <c r="U2763"/>
      <c r="V2763"/>
      <c r="W2763"/>
      <c r="X2763"/>
      <c r="Y2763"/>
      <c r="Z2763"/>
      <c r="AA2763" s="144"/>
      <c r="AB2763"/>
      <c r="AC2763"/>
      <c r="AD2763"/>
      <c r="AE2763"/>
      <c r="AF2763" s="143"/>
      <c r="AG2763"/>
      <c r="AH2763"/>
    </row>
    <row r="2764" spans="1:34" s="28" customFormat="1" ht="15">
      <c r="A2764"/>
      <c r="B2764" s="140"/>
      <c r="C2764" s="139"/>
      <c r="D2764" s="139"/>
      <c r="E2764"/>
      <c r="F2764"/>
      <c r="G2764"/>
      <c r="H2764"/>
      <c r="I2764"/>
      <c r="J2764"/>
      <c r="K2764"/>
      <c r="L2764"/>
      <c r="M2764"/>
      <c r="N2764"/>
      <c r="O2764"/>
      <c r="P2764"/>
      <c r="Q2764"/>
      <c r="R2764"/>
      <c r="S2764"/>
      <c r="T2764"/>
      <c r="U2764"/>
      <c r="V2764"/>
      <c r="W2764"/>
      <c r="X2764"/>
      <c r="Y2764"/>
      <c r="Z2764"/>
      <c r="AA2764" s="144"/>
      <c r="AB2764"/>
      <c r="AC2764"/>
      <c r="AD2764"/>
      <c r="AE2764"/>
      <c r="AF2764" s="143"/>
      <c r="AG2764"/>
      <c r="AH2764"/>
    </row>
    <row r="2765" spans="1:34" s="28" customFormat="1" ht="15">
      <c r="A2765"/>
      <c r="B2765" s="140"/>
      <c r="C2765" s="139"/>
      <c r="D2765" s="139"/>
      <c r="E2765"/>
      <c r="F2765"/>
      <c r="G2765"/>
      <c r="H2765"/>
      <c r="I2765"/>
      <c r="J2765"/>
      <c r="K2765"/>
      <c r="L2765"/>
      <c r="M2765"/>
      <c r="N2765"/>
      <c r="O2765"/>
      <c r="P2765"/>
      <c r="Q2765"/>
      <c r="R2765"/>
      <c r="S2765"/>
      <c r="T2765"/>
      <c r="U2765"/>
      <c r="V2765"/>
      <c r="W2765"/>
      <c r="X2765"/>
      <c r="Y2765"/>
      <c r="Z2765"/>
      <c r="AA2765" s="144"/>
      <c r="AB2765"/>
      <c r="AC2765"/>
      <c r="AD2765"/>
      <c r="AE2765"/>
      <c r="AF2765" s="143"/>
      <c r="AG2765"/>
      <c r="AH2765"/>
    </row>
    <row r="2766" spans="1:34" s="28" customFormat="1" ht="15">
      <c r="A2766"/>
      <c r="B2766" s="140"/>
      <c r="C2766" s="139"/>
      <c r="D2766" s="139"/>
      <c r="E2766"/>
      <c r="F2766"/>
      <c r="G2766"/>
      <c r="H2766"/>
      <c r="I2766"/>
      <c r="J2766"/>
      <c r="K2766"/>
      <c r="L2766"/>
      <c r="M2766"/>
      <c r="N2766"/>
      <c r="O2766"/>
      <c r="P2766"/>
      <c r="Q2766"/>
      <c r="R2766"/>
      <c r="S2766"/>
      <c r="T2766"/>
      <c r="U2766"/>
      <c r="V2766"/>
      <c r="W2766"/>
      <c r="X2766"/>
      <c r="Y2766"/>
      <c r="Z2766"/>
      <c r="AA2766" s="144"/>
      <c r="AB2766"/>
      <c r="AC2766"/>
      <c r="AD2766"/>
      <c r="AE2766"/>
      <c r="AF2766" s="143"/>
      <c r="AG2766"/>
      <c r="AH2766"/>
    </row>
    <row r="2767" spans="1:34" s="28" customFormat="1" ht="15">
      <c r="A2767"/>
      <c r="B2767" s="140"/>
      <c r="C2767" s="139"/>
      <c r="D2767" s="139"/>
      <c r="E2767"/>
      <c r="F2767"/>
      <c r="G2767"/>
      <c r="H2767"/>
      <c r="I2767"/>
      <c r="J2767"/>
      <c r="K2767"/>
      <c r="L2767"/>
      <c r="M2767"/>
      <c r="N2767"/>
      <c r="O2767"/>
      <c r="P2767"/>
      <c r="Q2767"/>
      <c r="R2767"/>
      <c r="S2767"/>
      <c r="T2767"/>
      <c r="U2767"/>
      <c r="V2767"/>
      <c r="W2767"/>
      <c r="X2767"/>
      <c r="Y2767"/>
      <c r="Z2767"/>
      <c r="AA2767" s="144"/>
      <c r="AB2767"/>
      <c r="AC2767"/>
      <c r="AD2767"/>
      <c r="AE2767"/>
      <c r="AF2767" s="143"/>
      <c r="AG2767"/>
      <c r="AH2767"/>
    </row>
    <row r="2768" spans="1:34" s="28" customFormat="1" ht="15">
      <c r="A2768"/>
      <c r="B2768" s="140"/>
      <c r="C2768" s="139"/>
      <c r="D2768" s="139"/>
      <c r="E2768"/>
      <c r="F2768"/>
      <c r="G2768"/>
      <c r="H2768"/>
      <c r="I2768"/>
      <c r="J2768"/>
      <c r="K2768"/>
      <c r="L2768"/>
      <c r="M2768"/>
      <c r="N2768"/>
      <c r="O2768"/>
      <c r="P2768"/>
      <c r="Q2768"/>
      <c r="R2768"/>
      <c r="S2768"/>
      <c r="T2768"/>
      <c r="U2768"/>
      <c r="V2768"/>
      <c r="W2768"/>
      <c r="X2768"/>
      <c r="Y2768"/>
      <c r="Z2768"/>
      <c r="AA2768" s="144"/>
      <c r="AB2768"/>
      <c r="AC2768"/>
      <c r="AD2768"/>
      <c r="AE2768"/>
      <c r="AF2768" s="143"/>
      <c r="AG2768"/>
      <c r="AH2768"/>
    </row>
    <row r="2769" spans="1:34" s="28" customFormat="1" ht="15">
      <c r="A2769"/>
      <c r="B2769" s="140"/>
      <c r="C2769" s="139"/>
      <c r="D2769" s="139"/>
      <c r="E2769"/>
      <c r="F2769"/>
      <c r="G2769"/>
      <c r="H2769"/>
      <c r="I2769"/>
      <c r="J2769"/>
      <c r="K2769"/>
      <c r="L2769"/>
      <c r="M2769"/>
      <c r="N2769"/>
      <c r="O2769"/>
      <c r="P2769"/>
      <c r="Q2769"/>
      <c r="R2769"/>
      <c r="S2769"/>
      <c r="T2769"/>
      <c r="U2769"/>
      <c r="V2769"/>
      <c r="W2769"/>
      <c r="X2769"/>
      <c r="Y2769"/>
      <c r="Z2769"/>
      <c r="AA2769" s="144"/>
      <c r="AB2769"/>
      <c r="AC2769"/>
      <c r="AD2769"/>
      <c r="AE2769"/>
      <c r="AF2769" s="143"/>
      <c r="AG2769"/>
      <c r="AH2769"/>
    </row>
    <row r="2770" spans="1:34" s="28" customFormat="1" ht="15">
      <c r="A2770"/>
      <c r="B2770" s="140"/>
      <c r="C2770" s="139"/>
      <c r="D2770" s="139"/>
      <c r="E2770"/>
      <c r="F2770"/>
      <c r="G2770"/>
      <c r="H2770"/>
      <c r="I2770"/>
      <c r="J2770"/>
      <c r="K2770"/>
      <c r="L2770"/>
      <c r="M2770"/>
      <c r="N2770"/>
      <c r="O2770"/>
      <c r="P2770"/>
      <c r="Q2770"/>
      <c r="R2770"/>
      <c r="S2770"/>
      <c r="T2770"/>
      <c r="U2770"/>
      <c r="V2770"/>
      <c r="W2770"/>
      <c r="X2770"/>
      <c r="Y2770"/>
      <c r="Z2770"/>
      <c r="AA2770" s="144"/>
      <c r="AB2770"/>
      <c r="AC2770"/>
      <c r="AD2770"/>
      <c r="AE2770"/>
      <c r="AF2770" s="143"/>
      <c r="AG2770"/>
      <c r="AH2770"/>
    </row>
    <row r="2771" spans="1:34" s="28" customFormat="1" ht="15">
      <c r="A2771"/>
      <c r="B2771" s="140"/>
      <c r="C2771" s="139"/>
      <c r="D2771" s="139"/>
      <c r="E2771"/>
      <c r="F2771"/>
      <c r="G2771"/>
      <c r="H2771"/>
      <c r="I2771"/>
      <c r="J2771"/>
      <c r="K2771"/>
      <c r="L2771"/>
      <c r="M2771"/>
      <c r="N2771"/>
      <c r="O2771"/>
      <c r="P2771"/>
      <c r="Q2771"/>
      <c r="R2771"/>
      <c r="S2771"/>
      <c r="T2771"/>
      <c r="U2771"/>
      <c r="V2771"/>
      <c r="W2771"/>
      <c r="X2771"/>
      <c r="Y2771"/>
      <c r="Z2771"/>
      <c r="AA2771" s="144"/>
      <c r="AB2771"/>
      <c r="AC2771"/>
      <c r="AD2771"/>
      <c r="AE2771"/>
      <c r="AF2771" s="143"/>
      <c r="AG2771"/>
      <c r="AH2771"/>
    </row>
    <row r="2772" spans="1:34" s="28" customFormat="1" ht="15">
      <c r="A2772"/>
      <c r="B2772" s="140"/>
      <c r="C2772" s="139"/>
      <c r="D2772" s="139"/>
      <c r="E2772"/>
      <c r="F2772"/>
      <c r="G2772"/>
      <c r="H2772"/>
      <c r="I2772"/>
      <c r="J2772"/>
      <c r="K2772"/>
      <c r="L2772"/>
      <c r="M2772"/>
      <c r="N2772"/>
      <c r="O2772"/>
      <c r="P2772"/>
      <c r="Q2772"/>
      <c r="R2772"/>
      <c r="S2772"/>
      <c r="T2772"/>
      <c r="U2772"/>
      <c r="V2772"/>
      <c r="W2772"/>
      <c r="X2772"/>
      <c r="Y2772"/>
      <c r="Z2772"/>
      <c r="AA2772" s="144"/>
      <c r="AB2772"/>
      <c r="AC2772"/>
      <c r="AD2772"/>
      <c r="AE2772"/>
      <c r="AF2772" s="143"/>
      <c r="AG2772"/>
      <c r="AH2772"/>
    </row>
    <row r="2773" spans="1:34" s="28" customFormat="1" ht="15">
      <c r="A2773"/>
      <c r="B2773" s="140"/>
      <c r="C2773" s="139"/>
      <c r="D2773" s="139"/>
      <c r="E2773"/>
      <c r="F2773"/>
      <c r="G2773"/>
      <c r="H2773"/>
      <c r="I2773"/>
      <c r="J2773"/>
      <c r="K2773"/>
      <c r="L2773"/>
      <c r="M2773"/>
      <c r="N2773"/>
      <c r="O2773"/>
      <c r="P2773"/>
      <c r="Q2773"/>
      <c r="R2773"/>
      <c r="S2773"/>
      <c r="T2773"/>
      <c r="U2773"/>
      <c r="V2773"/>
      <c r="W2773"/>
      <c r="X2773"/>
      <c r="Y2773"/>
      <c r="Z2773"/>
      <c r="AA2773" s="144"/>
      <c r="AB2773"/>
      <c r="AC2773"/>
      <c r="AD2773"/>
      <c r="AE2773"/>
      <c r="AF2773" s="143"/>
      <c r="AG2773"/>
      <c r="AH2773"/>
    </row>
    <row r="2774" spans="1:34" s="28" customFormat="1" ht="15">
      <c r="A2774"/>
      <c r="B2774" s="140"/>
      <c r="C2774" s="139"/>
      <c r="D2774" s="139"/>
      <c r="E2774"/>
      <c r="F2774"/>
      <c r="G2774"/>
      <c r="H2774"/>
      <c r="I2774"/>
      <c r="J2774"/>
      <c r="K2774"/>
      <c r="L2774"/>
      <c r="M2774"/>
      <c r="N2774"/>
      <c r="O2774"/>
      <c r="P2774"/>
      <c r="Q2774"/>
      <c r="R2774"/>
      <c r="S2774"/>
      <c r="T2774"/>
      <c r="U2774"/>
      <c r="V2774"/>
      <c r="W2774"/>
      <c r="X2774"/>
      <c r="Y2774"/>
      <c r="Z2774"/>
      <c r="AA2774" s="144"/>
      <c r="AB2774"/>
      <c r="AC2774"/>
      <c r="AD2774"/>
      <c r="AE2774"/>
      <c r="AF2774" s="143"/>
      <c r="AG2774"/>
      <c r="AH2774"/>
    </row>
    <row r="2775" spans="1:34" s="28" customFormat="1" ht="15">
      <c r="A2775"/>
      <c r="B2775" s="140"/>
      <c r="C2775" s="139"/>
      <c r="D2775" s="139"/>
      <c r="E2775"/>
      <c r="F2775"/>
      <c r="G2775"/>
      <c r="H2775"/>
      <c r="I2775"/>
      <c r="J2775"/>
      <c r="K2775"/>
      <c r="L2775"/>
      <c r="M2775"/>
      <c r="N2775"/>
      <c r="O2775"/>
      <c r="P2775"/>
      <c r="Q2775"/>
      <c r="R2775"/>
      <c r="S2775"/>
      <c r="T2775"/>
      <c r="U2775"/>
      <c r="V2775"/>
      <c r="W2775"/>
      <c r="X2775"/>
      <c r="Y2775"/>
      <c r="Z2775"/>
      <c r="AA2775" s="144"/>
      <c r="AB2775"/>
      <c r="AC2775"/>
      <c r="AD2775"/>
      <c r="AE2775"/>
      <c r="AF2775" s="143"/>
      <c r="AG2775"/>
      <c r="AH2775"/>
    </row>
    <row r="2776" spans="1:34" s="28" customFormat="1" ht="15">
      <c r="A2776"/>
      <c r="B2776" s="140"/>
      <c r="C2776" s="139"/>
      <c r="D2776" s="139"/>
      <c r="E2776"/>
      <c r="F2776"/>
      <c r="G2776"/>
      <c r="H2776"/>
      <c r="I2776"/>
      <c r="J2776"/>
      <c r="K2776"/>
      <c r="L2776"/>
      <c r="M2776"/>
      <c r="N2776"/>
      <c r="O2776"/>
      <c r="P2776"/>
      <c r="Q2776"/>
      <c r="R2776"/>
      <c r="S2776"/>
      <c r="T2776"/>
      <c r="U2776"/>
      <c r="V2776"/>
      <c r="W2776"/>
      <c r="X2776"/>
      <c r="Y2776"/>
      <c r="Z2776"/>
      <c r="AA2776" s="144"/>
      <c r="AB2776"/>
      <c r="AC2776"/>
      <c r="AD2776"/>
      <c r="AE2776"/>
      <c r="AF2776" s="143"/>
      <c r="AG2776"/>
      <c r="AH2776"/>
    </row>
    <row r="2777" spans="1:34" s="28" customFormat="1" ht="15">
      <c r="A2777"/>
      <c r="B2777" s="140"/>
      <c r="C2777" s="139"/>
      <c r="D2777" s="139"/>
      <c r="E2777"/>
      <c r="F2777"/>
      <c r="G2777"/>
      <c r="H2777"/>
      <c r="I2777"/>
      <c r="J2777"/>
      <c r="K2777"/>
      <c r="L2777"/>
      <c r="M2777"/>
      <c r="N2777"/>
      <c r="O2777"/>
      <c r="P2777"/>
      <c r="Q2777"/>
      <c r="R2777"/>
      <c r="S2777"/>
      <c r="T2777"/>
      <c r="U2777"/>
      <c r="V2777"/>
      <c r="W2777"/>
      <c r="X2777"/>
      <c r="Y2777"/>
      <c r="Z2777"/>
      <c r="AA2777" s="144"/>
      <c r="AB2777"/>
      <c r="AC2777"/>
      <c r="AD2777"/>
      <c r="AE2777"/>
      <c r="AF2777" s="143"/>
      <c r="AG2777"/>
      <c r="AH2777"/>
    </row>
    <row r="2778" spans="1:34" s="28" customFormat="1" ht="15">
      <c r="A2778"/>
      <c r="B2778" s="140"/>
      <c r="C2778" s="139"/>
      <c r="D2778" s="139"/>
      <c r="E2778"/>
      <c r="F2778"/>
      <c r="G2778"/>
      <c r="H2778"/>
      <c r="I2778"/>
      <c r="J2778"/>
      <c r="K2778"/>
      <c r="L2778"/>
      <c r="M2778"/>
      <c r="N2778"/>
      <c r="O2778"/>
      <c r="P2778"/>
      <c r="Q2778"/>
      <c r="R2778"/>
      <c r="S2778"/>
      <c r="T2778"/>
      <c r="U2778"/>
      <c r="V2778"/>
      <c r="W2778"/>
      <c r="X2778"/>
      <c r="Y2778"/>
      <c r="Z2778"/>
      <c r="AA2778" s="144"/>
      <c r="AB2778"/>
      <c r="AC2778"/>
      <c r="AD2778"/>
      <c r="AE2778"/>
      <c r="AF2778" s="143"/>
      <c r="AG2778"/>
      <c r="AH2778"/>
    </row>
    <row r="2779" spans="1:34" s="28" customFormat="1" ht="15">
      <c r="A2779"/>
      <c r="B2779" s="140"/>
      <c r="C2779" s="139"/>
      <c r="D2779" s="139"/>
      <c r="E2779"/>
      <c r="F2779"/>
      <c r="G2779"/>
      <c r="H2779"/>
      <c r="I2779"/>
      <c r="J2779"/>
      <c r="K2779"/>
      <c r="L2779"/>
      <c r="M2779"/>
      <c r="N2779"/>
      <c r="O2779"/>
      <c r="P2779"/>
      <c r="Q2779"/>
      <c r="R2779"/>
      <c r="S2779"/>
      <c r="T2779"/>
      <c r="U2779"/>
      <c r="V2779"/>
      <c r="W2779"/>
      <c r="X2779"/>
      <c r="Y2779"/>
      <c r="Z2779"/>
      <c r="AA2779" s="144"/>
      <c r="AB2779"/>
      <c r="AC2779"/>
      <c r="AD2779"/>
      <c r="AE2779"/>
      <c r="AF2779" s="143"/>
      <c r="AG2779"/>
      <c r="AH2779"/>
    </row>
    <row r="2780" spans="1:34" s="28" customFormat="1" ht="15">
      <c r="A2780"/>
      <c r="B2780" s="140"/>
      <c r="C2780" s="139"/>
      <c r="D2780" s="139"/>
      <c r="E2780"/>
      <c r="F2780"/>
      <c r="G2780"/>
      <c r="H2780"/>
      <c r="I2780"/>
      <c r="J2780"/>
      <c r="K2780"/>
      <c r="L2780"/>
      <c r="M2780"/>
      <c r="N2780"/>
      <c r="O2780"/>
      <c r="P2780"/>
      <c r="Q2780"/>
      <c r="R2780"/>
      <c r="S2780"/>
      <c r="T2780"/>
      <c r="U2780"/>
      <c r="V2780"/>
      <c r="W2780"/>
      <c r="X2780"/>
      <c r="Y2780"/>
      <c r="Z2780"/>
      <c r="AA2780" s="144"/>
      <c r="AB2780"/>
      <c r="AC2780"/>
      <c r="AD2780"/>
      <c r="AE2780"/>
      <c r="AF2780" s="143"/>
      <c r="AG2780"/>
      <c r="AH2780"/>
    </row>
    <row r="2781" spans="1:34" s="28" customFormat="1" ht="15">
      <c r="A2781"/>
      <c r="B2781" s="140"/>
      <c r="C2781" s="139"/>
      <c r="D2781" s="139"/>
      <c r="E2781"/>
      <c r="F2781"/>
      <c r="G2781"/>
      <c r="H2781"/>
      <c r="I2781"/>
      <c r="J2781"/>
      <c r="K2781"/>
      <c r="L2781"/>
      <c r="M2781"/>
      <c r="N2781"/>
      <c r="O2781"/>
      <c r="P2781"/>
      <c r="Q2781"/>
      <c r="R2781"/>
      <c r="S2781"/>
      <c r="T2781"/>
      <c r="U2781"/>
      <c r="V2781"/>
      <c r="W2781"/>
      <c r="X2781"/>
      <c r="Y2781"/>
      <c r="Z2781"/>
      <c r="AA2781" s="144"/>
      <c r="AB2781"/>
      <c r="AC2781"/>
      <c r="AD2781"/>
      <c r="AE2781"/>
      <c r="AF2781" s="143"/>
      <c r="AG2781"/>
      <c r="AH2781"/>
    </row>
    <row r="2782" spans="1:34" s="28" customFormat="1" ht="15">
      <c r="A2782"/>
      <c r="B2782" s="140"/>
      <c r="C2782" s="139"/>
      <c r="D2782" s="139"/>
      <c r="E2782"/>
      <c r="F2782"/>
      <c r="G2782"/>
      <c r="H2782"/>
      <c r="I2782"/>
      <c r="J2782"/>
      <c r="K2782"/>
      <c r="L2782"/>
      <c r="M2782"/>
      <c r="N2782"/>
      <c r="O2782"/>
      <c r="P2782"/>
      <c r="Q2782"/>
      <c r="R2782"/>
      <c r="S2782"/>
      <c r="T2782"/>
      <c r="U2782"/>
      <c r="V2782"/>
      <c r="W2782"/>
      <c r="X2782"/>
      <c r="Y2782"/>
      <c r="Z2782"/>
      <c r="AA2782" s="144"/>
      <c r="AB2782"/>
      <c r="AC2782"/>
      <c r="AD2782"/>
      <c r="AE2782"/>
      <c r="AF2782" s="143"/>
      <c r="AG2782"/>
      <c r="AH2782"/>
    </row>
    <row r="2783" spans="1:34" s="28" customFormat="1" ht="15">
      <c r="A2783"/>
      <c r="B2783" s="140"/>
      <c r="C2783" s="139"/>
      <c r="D2783" s="139"/>
      <c r="E2783"/>
      <c r="F2783"/>
      <c r="G2783"/>
      <c r="H2783"/>
      <c r="I2783"/>
      <c r="J2783"/>
      <c r="K2783"/>
      <c r="L2783"/>
      <c r="M2783"/>
      <c r="N2783"/>
      <c r="O2783"/>
      <c r="P2783"/>
      <c r="Q2783"/>
      <c r="R2783"/>
      <c r="S2783"/>
      <c r="T2783"/>
      <c r="U2783"/>
      <c r="V2783"/>
      <c r="W2783"/>
      <c r="X2783"/>
      <c r="Y2783"/>
      <c r="Z2783"/>
      <c r="AA2783" s="144"/>
      <c r="AB2783"/>
      <c r="AC2783"/>
      <c r="AD2783"/>
      <c r="AE2783"/>
      <c r="AF2783" s="143"/>
      <c r="AG2783"/>
      <c r="AH2783"/>
    </row>
    <row r="2784" spans="1:34" s="28" customFormat="1" ht="15">
      <c r="A2784"/>
      <c r="B2784" s="140"/>
      <c r="C2784" s="139"/>
      <c r="D2784" s="139"/>
      <c r="E2784"/>
      <c r="F2784"/>
      <c r="G2784"/>
      <c r="H2784"/>
      <c r="I2784"/>
      <c r="J2784"/>
      <c r="K2784"/>
      <c r="L2784"/>
      <c r="M2784"/>
      <c r="N2784"/>
      <c r="O2784"/>
      <c r="P2784"/>
      <c r="Q2784"/>
      <c r="R2784"/>
      <c r="S2784"/>
      <c r="T2784"/>
      <c r="U2784"/>
      <c r="V2784"/>
      <c r="W2784"/>
      <c r="X2784"/>
      <c r="Y2784"/>
      <c r="Z2784"/>
      <c r="AA2784" s="144"/>
      <c r="AB2784"/>
      <c r="AC2784"/>
      <c r="AD2784"/>
      <c r="AE2784"/>
      <c r="AF2784" s="143"/>
      <c r="AG2784"/>
      <c r="AH2784"/>
    </row>
    <row r="2785" spans="1:34" s="28" customFormat="1" ht="15">
      <c r="A2785"/>
      <c r="B2785" s="140"/>
      <c r="C2785" s="139"/>
      <c r="D2785" s="139"/>
      <c r="E2785"/>
      <c r="F2785"/>
      <c r="G2785"/>
      <c r="H2785"/>
      <c r="I2785"/>
      <c r="J2785"/>
      <c r="K2785"/>
      <c r="L2785"/>
      <c r="M2785"/>
      <c r="N2785"/>
      <c r="O2785"/>
      <c r="P2785"/>
      <c r="Q2785"/>
      <c r="R2785"/>
      <c r="S2785"/>
      <c r="T2785"/>
      <c r="U2785"/>
      <c r="V2785"/>
      <c r="W2785"/>
      <c r="X2785"/>
      <c r="Y2785"/>
      <c r="Z2785"/>
      <c r="AA2785" s="144"/>
      <c r="AB2785"/>
      <c r="AC2785"/>
      <c r="AD2785"/>
      <c r="AE2785"/>
      <c r="AF2785" s="143"/>
      <c r="AG2785"/>
      <c r="AH2785"/>
    </row>
    <row r="2786" spans="1:34" s="28" customFormat="1" ht="15">
      <c r="A2786"/>
      <c r="B2786" s="140"/>
      <c r="C2786" s="139"/>
      <c r="D2786" s="139"/>
      <c r="E2786"/>
      <c r="F2786"/>
      <c r="G2786"/>
      <c r="H2786"/>
      <c r="I2786"/>
      <c r="J2786"/>
      <c r="K2786"/>
      <c r="L2786"/>
      <c r="M2786"/>
      <c r="N2786"/>
      <c r="O2786"/>
      <c r="P2786"/>
      <c r="Q2786"/>
      <c r="R2786"/>
      <c r="S2786"/>
      <c r="T2786"/>
      <c r="U2786"/>
      <c r="V2786"/>
      <c r="W2786"/>
      <c r="X2786"/>
      <c r="Y2786"/>
      <c r="Z2786"/>
      <c r="AA2786" s="144"/>
      <c r="AB2786"/>
      <c r="AC2786"/>
      <c r="AD2786"/>
      <c r="AE2786"/>
      <c r="AF2786" s="143"/>
      <c r="AG2786"/>
      <c r="AH2786"/>
    </row>
    <row r="2787" spans="1:34" s="28" customFormat="1" ht="15">
      <c r="A2787"/>
      <c r="B2787" s="140"/>
      <c r="C2787" s="139"/>
      <c r="D2787" s="139"/>
      <c r="E2787"/>
      <c r="F2787"/>
      <c r="G2787"/>
      <c r="H2787"/>
      <c r="I2787"/>
      <c r="J2787"/>
      <c r="K2787"/>
      <c r="L2787"/>
      <c r="M2787"/>
      <c r="N2787"/>
      <c r="O2787"/>
      <c r="P2787"/>
      <c r="Q2787"/>
      <c r="R2787"/>
      <c r="S2787"/>
      <c r="T2787"/>
      <c r="U2787"/>
      <c r="V2787"/>
      <c r="W2787"/>
      <c r="X2787"/>
      <c r="Y2787"/>
      <c r="Z2787"/>
      <c r="AA2787" s="144"/>
      <c r="AB2787"/>
      <c r="AC2787"/>
      <c r="AD2787"/>
      <c r="AE2787"/>
      <c r="AF2787" s="143"/>
      <c r="AG2787"/>
      <c r="AH2787"/>
    </row>
    <row r="2788" spans="1:34" s="28" customFormat="1" ht="15">
      <c r="A2788"/>
      <c r="B2788" s="140"/>
      <c r="C2788" s="139"/>
      <c r="D2788" s="139"/>
      <c r="E2788"/>
      <c r="F2788"/>
      <c r="G2788"/>
      <c r="H2788"/>
      <c r="I2788"/>
      <c r="J2788"/>
      <c r="K2788"/>
      <c r="L2788"/>
      <c r="M2788"/>
      <c r="N2788"/>
      <c r="O2788"/>
      <c r="P2788"/>
      <c r="Q2788"/>
      <c r="R2788"/>
      <c r="S2788"/>
      <c r="T2788"/>
      <c r="U2788"/>
      <c r="V2788"/>
      <c r="W2788"/>
      <c r="X2788"/>
      <c r="Y2788"/>
      <c r="Z2788"/>
      <c r="AA2788" s="144"/>
      <c r="AB2788"/>
      <c r="AC2788"/>
      <c r="AD2788"/>
      <c r="AE2788"/>
      <c r="AF2788" s="143"/>
      <c r="AG2788"/>
      <c r="AH2788"/>
    </row>
    <row r="2789" spans="1:34" s="28" customFormat="1" ht="15">
      <c r="A2789"/>
      <c r="B2789" s="140"/>
      <c r="C2789" s="139"/>
      <c r="D2789" s="139"/>
      <c r="E2789"/>
      <c r="F2789"/>
      <c r="G2789"/>
      <c r="H2789"/>
      <c r="I2789"/>
      <c r="J2789"/>
      <c r="K2789"/>
      <c r="L2789"/>
      <c r="M2789"/>
      <c r="N2789"/>
      <c r="O2789"/>
      <c r="P2789"/>
      <c r="Q2789"/>
      <c r="R2789"/>
      <c r="S2789"/>
      <c r="T2789"/>
      <c r="U2789"/>
      <c r="V2789"/>
      <c r="W2789"/>
      <c r="X2789"/>
      <c r="Y2789"/>
      <c r="Z2789"/>
      <c r="AA2789" s="144"/>
      <c r="AB2789"/>
      <c r="AC2789"/>
      <c r="AD2789"/>
      <c r="AE2789"/>
      <c r="AF2789" s="143"/>
      <c r="AG2789"/>
      <c r="AH2789"/>
    </row>
    <row r="2790" spans="1:34" s="28" customFormat="1" ht="15">
      <c r="A2790"/>
      <c r="B2790" s="140"/>
      <c r="C2790" s="139"/>
      <c r="D2790" s="139"/>
      <c r="E2790"/>
      <c r="F2790"/>
      <c r="G2790"/>
      <c r="H2790"/>
      <c r="I2790"/>
      <c r="J2790"/>
      <c r="K2790"/>
      <c r="L2790"/>
      <c r="M2790"/>
      <c r="N2790"/>
      <c r="O2790"/>
      <c r="P2790"/>
      <c r="Q2790"/>
      <c r="R2790"/>
      <c r="S2790"/>
      <c r="T2790"/>
      <c r="U2790"/>
      <c r="V2790"/>
      <c r="W2790"/>
      <c r="X2790"/>
      <c r="Y2790"/>
      <c r="Z2790"/>
      <c r="AA2790" s="144"/>
      <c r="AB2790"/>
      <c r="AC2790"/>
      <c r="AD2790"/>
      <c r="AE2790"/>
      <c r="AF2790" s="143"/>
      <c r="AG2790"/>
      <c r="AH2790"/>
    </row>
    <row r="2791" spans="1:34" s="28" customFormat="1" ht="15">
      <c r="A2791"/>
      <c r="B2791" s="140"/>
      <c r="C2791" s="139"/>
      <c r="D2791" s="139"/>
      <c r="E2791"/>
      <c r="F2791"/>
      <c r="G2791"/>
      <c r="H2791"/>
      <c r="I2791"/>
      <c r="J2791"/>
      <c r="K2791"/>
      <c r="L2791"/>
      <c r="M2791"/>
      <c r="N2791"/>
      <c r="O2791"/>
      <c r="P2791"/>
      <c r="Q2791"/>
      <c r="R2791"/>
      <c r="S2791"/>
      <c r="T2791"/>
      <c r="U2791"/>
      <c r="V2791"/>
      <c r="W2791"/>
      <c r="X2791"/>
      <c r="Y2791"/>
      <c r="Z2791"/>
      <c r="AA2791" s="144"/>
      <c r="AB2791"/>
      <c r="AC2791"/>
      <c r="AD2791"/>
      <c r="AE2791"/>
      <c r="AF2791" s="143"/>
      <c r="AG2791"/>
      <c r="AH2791"/>
    </row>
    <row r="2792" spans="1:34" s="28" customFormat="1" ht="15">
      <c r="A2792"/>
      <c r="B2792" s="140"/>
      <c r="C2792" s="139"/>
      <c r="D2792" s="139"/>
      <c r="E2792"/>
      <c r="F2792"/>
      <c r="G2792"/>
      <c r="H2792"/>
      <c r="I2792"/>
      <c r="J2792"/>
      <c r="K2792"/>
      <c r="L2792"/>
      <c r="M2792"/>
      <c r="N2792"/>
      <c r="O2792"/>
      <c r="P2792"/>
      <c r="Q2792"/>
      <c r="R2792"/>
      <c r="S2792"/>
      <c r="T2792"/>
      <c r="U2792"/>
      <c r="V2792"/>
      <c r="W2792"/>
      <c r="X2792"/>
      <c r="Y2792"/>
      <c r="Z2792"/>
      <c r="AA2792" s="144"/>
      <c r="AB2792"/>
      <c r="AC2792"/>
      <c r="AD2792"/>
      <c r="AE2792"/>
      <c r="AF2792" s="143"/>
      <c r="AG2792"/>
      <c r="AH2792"/>
    </row>
    <row r="2793" spans="1:34" s="28" customFormat="1" ht="15">
      <c r="A2793"/>
      <c r="B2793" s="140"/>
      <c r="C2793" s="139"/>
      <c r="D2793" s="139"/>
      <c r="E2793"/>
      <c r="F2793"/>
      <c r="G2793"/>
      <c r="H2793"/>
      <c r="I2793"/>
      <c r="J2793"/>
      <c r="K2793"/>
      <c r="L2793"/>
      <c r="M2793"/>
      <c r="N2793"/>
      <c r="O2793"/>
      <c r="P2793"/>
      <c r="Q2793"/>
      <c r="R2793"/>
      <c r="S2793"/>
      <c r="T2793"/>
      <c r="U2793"/>
      <c r="V2793"/>
      <c r="W2793"/>
      <c r="X2793"/>
      <c r="Y2793"/>
      <c r="Z2793"/>
      <c r="AA2793" s="144"/>
      <c r="AB2793"/>
      <c r="AC2793"/>
      <c r="AD2793"/>
      <c r="AE2793"/>
      <c r="AF2793" s="143"/>
      <c r="AG2793"/>
      <c r="AH2793"/>
    </row>
    <row r="2794" spans="1:34" s="28" customFormat="1" ht="15">
      <c r="A2794"/>
      <c r="B2794" s="140"/>
      <c r="C2794" s="139"/>
      <c r="D2794" s="139"/>
      <c r="E2794"/>
      <c r="F2794"/>
      <c r="G2794"/>
      <c r="H2794"/>
      <c r="I2794"/>
      <c r="J2794"/>
      <c r="K2794"/>
      <c r="L2794"/>
      <c r="M2794"/>
      <c r="N2794"/>
      <c r="O2794"/>
      <c r="P2794"/>
      <c r="Q2794"/>
      <c r="R2794"/>
      <c r="S2794"/>
      <c r="T2794"/>
      <c r="U2794"/>
      <c r="V2794"/>
      <c r="W2794"/>
      <c r="X2794"/>
      <c r="Y2794"/>
      <c r="Z2794"/>
      <c r="AA2794" s="144"/>
      <c r="AB2794"/>
      <c r="AC2794"/>
      <c r="AD2794"/>
      <c r="AE2794"/>
      <c r="AF2794" s="143"/>
      <c r="AG2794"/>
      <c r="AH2794"/>
    </row>
    <row r="2795" spans="1:34" s="28" customFormat="1" ht="15">
      <c r="A2795"/>
      <c r="B2795" s="140"/>
      <c r="C2795" s="139"/>
      <c r="D2795" s="139"/>
      <c r="E2795"/>
      <c r="F2795"/>
      <c r="G2795"/>
      <c r="H2795"/>
      <c r="I2795"/>
      <c r="J2795"/>
      <c r="K2795"/>
      <c r="L2795"/>
      <c r="M2795"/>
      <c r="N2795"/>
      <c r="O2795"/>
      <c r="P2795"/>
      <c r="Q2795"/>
      <c r="R2795"/>
      <c r="S2795"/>
      <c r="T2795"/>
      <c r="U2795"/>
      <c r="V2795"/>
      <c r="W2795"/>
      <c r="X2795"/>
      <c r="Y2795"/>
      <c r="Z2795"/>
      <c r="AA2795" s="144"/>
      <c r="AB2795"/>
      <c r="AC2795"/>
      <c r="AD2795"/>
      <c r="AE2795"/>
      <c r="AF2795" s="143"/>
      <c r="AG2795"/>
      <c r="AH2795"/>
    </row>
    <row r="2796" spans="1:34" s="28" customFormat="1" ht="15">
      <c r="A2796"/>
      <c r="B2796" s="140"/>
      <c r="C2796" s="139"/>
      <c r="D2796" s="139"/>
      <c r="E2796"/>
      <c r="F2796"/>
      <c r="G2796"/>
      <c r="H2796"/>
      <c r="I2796"/>
      <c r="J2796"/>
      <c r="K2796"/>
      <c r="L2796"/>
      <c r="M2796"/>
      <c r="N2796"/>
      <c r="O2796"/>
      <c r="P2796"/>
      <c r="Q2796"/>
      <c r="R2796"/>
      <c r="S2796"/>
      <c r="T2796"/>
      <c r="U2796"/>
      <c r="V2796"/>
      <c r="W2796"/>
      <c r="X2796"/>
      <c r="Y2796"/>
      <c r="Z2796"/>
      <c r="AA2796" s="144"/>
      <c r="AB2796"/>
      <c r="AC2796"/>
      <c r="AD2796"/>
      <c r="AE2796"/>
      <c r="AF2796" s="143"/>
      <c r="AG2796"/>
      <c r="AH2796"/>
    </row>
    <row r="2797" spans="1:34" s="28" customFormat="1" ht="15">
      <c r="A2797"/>
      <c r="B2797" s="140"/>
      <c r="C2797" s="139"/>
      <c r="D2797" s="139"/>
      <c r="E2797"/>
      <c r="F2797"/>
      <c r="G2797"/>
      <c r="H2797"/>
      <c r="I2797"/>
      <c r="J2797"/>
      <c r="K2797"/>
      <c r="L2797"/>
      <c r="M2797"/>
      <c r="N2797"/>
      <c r="O2797"/>
      <c r="P2797"/>
      <c r="Q2797"/>
      <c r="R2797"/>
      <c r="S2797"/>
      <c r="T2797"/>
      <c r="U2797"/>
      <c r="V2797"/>
      <c r="W2797"/>
      <c r="X2797"/>
      <c r="Y2797"/>
      <c r="Z2797"/>
      <c r="AA2797" s="144"/>
      <c r="AB2797"/>
      <c r="AC2797"/>
      <c r="AD2797"/>
      <c r="AE2797"/>
      <c r="AF2797" s="143"/>
      <c r="AG2797"/>
      <c r="AH2797"/>
    </row>
    <row r="2798" spans="1:34" s="28" customFormat="1" ht="15">
      <c r="A2798"/>
      <c r="B2798" s="140"/>
      <c r="C2798" s="139"/>
      <c r="D2798" s="139"/>
      <c r="E2798"/>
      <c r="F2798"/>
      <c r="G2798"/>
      <c r="H2798"/>
      <c r="I2798"/>
      <c r="J2798"/>
      <c r="K2798"/>
      <c r="L2798"/>
      <c r="M2798"/>
      <c r="N2798"/>
      <c r="O2798"/>
      <c r="P2798"/>
      <c r="Q2798"/>
      <c r="R2798"/>
      <c r="S2798"/>
      <c r="T2798"/>
      <c r="U2798"/>
      <c r="V2798"/>
      <c r="W2798"/>
      <c r="X2798"/>
      <c r="Y2798"/>
      <c r="Z2798"/>
      <c r="AA2798" s="144"/>
      <c r="AB2798"/>
      <c r="AC2798"/>
      <c r="AD2798"/>
      <c r="AE2798"/>
      <c r="AF2798" s="143"/>
      <c r="AG2798"/>
      <c r="AH2798"/>
    </row>
    <row r="2799" spans="1:34" s="28" customFormat="1" ht="15">
      <c r="A2799"/>
      <c r="B2799" s="140"/>
      <c r="C2799" s="139"/>
      <c r="D2799" s="139"/>
      <c r="E2799"/>
      <c r="F2799"/>
      <c r="G2799"/>
      <c r="H2799"/>
      <c r="I2799"/>
      <c r="J2799"/>
      <c r="K2799"/>
      <c r="L2799"/>
      <c r="M2799"/>
      <c r="N2799"/>
      <c r="O2799"/>
      <c r="P2799"/>
      <c r="Q2799"/>
      <c r="R2799"/>
      <c r="S2799"/>
      <c r="T2799"/>
      <c r="U2799"/>
      <c r="V2799"/>
      <c r="W2799"/>
      <c r="X2799"/>
      <c r="Y2799"/>
      <c r="Z2799"/>
      <c r="AA2799" s="144"/>
      <c r="AB2799"/>
      <c r="AC2799"/>
      <c r="AD2799"/>
      <c r="AE2799"/>
      <c r="AF2799" s="143"/>
      <c r="AG2799"/>
      <c r="AH2799"/>
    </row>
    <row r="2800" spans="1:34" s="28" customFormat="1" ht="15">
      <c r="A2800"/>
      <c r="B2800" s="140"/>
      <c r="C2800" s="139"/>
      <c r="D2800" s="139"/>
      <c r="E2800"/>
      <c r="F2800"/>
      <c r="G2800"/>
      <c r="H2800"/>
      <c r="I2800"/>
      <c r="J2800"/>
      <c r="K2800"/>
      <c r="L2800"/>
      <c r="M2800"/>
      <c r="N2800"/>
      <c r="O2800"/>
      <c r="P2800"/>
      <c r="Q2800"/>
      <c r="R2800"/>
      <c r="S2800"/>
      <c r="T2800"/>
      <c r="U2800"/>
      <c r="V2800"/>
      <c r="W2800"/>
      <c r="X2800"/>
      <c r="Y2800"/>
      <c r="Z2800"/>
      <c r="AA2800" s="144"/>
      <c r="AB2800"/>
      <c r="AC2800"/>
      <c r="AD2800"/>
      <c r="AE2800"/>
      <c r="AF2800" s="143"/>
      <c r="AG2800"/>
      <c r="AH2800"/>
    </row>
    <row r="2801" spans="1:34" s="28" customFormat="1" ht="15">
      <c r="A2801"/>
      <c r="B2801" s="140"/>
      <c r="C2801" s="139"/>
      <c r="D2801" s="139"/>
      <c r="E2801"/>
      <c r="F2801"/>
      <c r="G2801"/>
      <c r="H2801"/>
      <c r="I2801"/>
      <c r="J2801"/>
      <c r="K2801"/>
      <c r="L2801"/>
      <c r="M2801"/>
      <c r="N2801"/>
      <c r="O2801"/>
      <c r="P2801"/>
      <c r="Q2801"/>
      <c r="R2801"/>
      <c r="S2801"/>
      <c r="T2801"/>
      <c r="U2801"/>
      <c r="V2801"/>
      <c r="W2801"/>
      <c r="X2801"/>
      <c r="Y2801"/>
      <c r="Z2801"/>
      <c r="AA2801" s="144"/>
      <c r="AB2801"/>
      <c r="AC2801"/>
      <c r="AD2801"/>
      <c r="AE2801"/>
      <c r="AF2801" s="143"/>
      <c r="AG2801"/>
      <c r="AH2801"/>
    </row>
    <row r="2802" spans="1:34" s="28" customFormat="1" ht="15">
      <c r="A2802"/>
      <c r="B2802" s="140"/>
      <c r="C2802" s="139"/>
      <c r="D2802" s="139"/>
      <c r="E2802"/>
      <c r="F2802"/>
      <c r="G2802"/>
      <c r="H2802"/>
      <c r="I2802"/>
      <c r="J2802"/>
      <c r="K2802"/>
      <c r="L2802"/>
      <c r="M2802"/>
      <c r="N2802"/>
      <c r="O2802"/>
      <c r="P2802"/>
      <c r="Q2802"/>
      <c r="R2802"/>
      <c r="S2802"/>
      <c r="T2802"/>
      <c r="U2802"/>
      <c r="V2802"/>
      <c r="W2802"/>
      <c r="X2802"/>
      <c r="Y2802"/>
      <c r="Z2802"/>
      <c r="AA2802" s="144"/>
      <c r="AB2802"/>
      <c r="AC2802"/>
      <c r="AD2802"/>
      <c r="AE2802"/>
      <c r="AF2802" s="143"/>
      <c r="AG2802"/>
      <c r="AH2802"/>
    </row>
    <row r="2803" spans="1:34" s="28" customFormat="1" ht="15">
      <c r="A2803"/>
      <c r="B2803" s="140"/>
      <c r="C2803" s="139"/>
      <c r="D2803" s="139"/>
      <c r="E2803"/>
      <c r="F2803"/>
      <c r="G2803"/>
      <c r="H2803"/>
      <c r="I2803"/>
      <c r="J2803"/>
      <c r="K2803"/>
      <c r="L2803"/>
      <c r="M2803"/>
      <c r="N2803"/>
      <c r="O2803"/>
      <c r="P2803"/>
      <c r="Q2803"/>
      <c r="R2803"/>
      <c r="S2803"/>
      <c r="T2803"/>
      <c r="U2803"/>
      <c r="V2803"/>
      <c r="W2803"/>
      <c r="X2803"/>
      <c r="Y2803"/>
      <c r="Z2803"/>
      <c r="AA2803" s="144"/>
      <c r="AB2803"/>
      <c r="AC2803"/>
      <c r="AD2803"/>
      <c r="AE2803"/>
      <c r="AF2803" s="143"/>
      <c r="AG2803"/>
      <c r="AH2803"/>
    </row>
    <row r="2804" spans="1:34" s="28" customFormat="1" ht="15">
      <c r="A2804"/>
      <c r="B2804" s="140"/>
      <c r="C2804" s="139"/>
      <c r="D2804" s="139"/>
      <c r="E2804"/>
      <c r="F2804"/>
      <c r="G2804"/>
      <c r="H2804"/>
      <c r="I2804"/>
      <c r="J2804"/>
      <c r="K2804"/>
      <c r="L2804"/>
      <c r="M2804"/>
      <c r="N2804"/>
      <c r="O2804"/>
      <c r="P2804"/>
      <c r="Q2804"/>
      <c r="R2804"/>
      <c r="S2804"/>
      <c r="T2804"/>
      <c r="U2804"/>
      <c r="V2804"/>
      <c r="W2804"/>
      <c r="X2804"/>
      <c r="Y2804"/>
      <c r="Z2804"/>
      <c r="AA2804" s="144"/>
      <c r="AB2804"/>
      <c r="AC2804"/>
      <c r="AD2804"/>
      <c r="AE2804"/>
      <c r="AF2804" s="143"/>
      <c r="AG2804"/>
      <c r="AH2804"/>
    </row>
    <row r="2805" spans="1:34" s="28" customFormat="1" ht="15">
      <c r="A2805"/>
      <c r="B2805" s="140"/>
      <c r="C2805" s="139"/>
      <c r="D2805" s="139"/>
      <c r="E2805"/>
      <c r="F2805"/>
      <c r="G2805"/>
      <c r="H2805"/>
      <c r="I2805"/>
      <c r="J2805"/>
      <c r="K2805"/>
      <c r="L2805"/>
      <c r="M2805"/>
      <c r="N2805"/>
      <c r="O2805"/>
      <c r="P2805"/>
      <c r="Q2805"/>
      <c r="R2805"/>
      <c r="S2805"/>
      <c r="T2805"/>
      <c r="U2805"/>
      <c r="V2805"/>
      <c r="W2805"/>
      <c r="X2805"/>
      <c r="Y2805"/>
      <c r="Z2805"/>
      <c r="AA2805" s="144"/>
      <c r="AB2805"/>
      <c r="AC2805"/>
      <c r="AD2805"/>
      <c r="AE2805"/>
      <c r="AF2805" s="143"/>
      <c r="AG2805"/>
      <c r="AH2805"/>
    </row>
    <row r="2806" spans="1:34" s="28" customFormat="1" ht="15">
      <c r="A2806"/>
      <c r="B2806" s="140"/>
      <c r="C2806" s="139"/>
      <c r="D2806" s="139"/>
      <c r="E2806"/>
      <c r="F2806"/>
      <c r="G2806"/>
      <c r="H2806"/>
      <c r="I2806"/>
      <c r="J2806"/>
      <c r="K2806"/>
      <c r="L2806"/>
      <c r="M2806"/>
      <c r="N2806"/>
      <c r="O2806"/>
      <c r="P2806"/>
      <c r="Q2806"/>
      <c r="R2806"/>
      <c r="S2806"/>
      <c r="T2806"/>
      <c r="U2806"/>
      <c r="V2806"/>
      <c r="W2806"/>
      <c r="X2806"/>
      <c r="Y2806"/>
      <c r="Z2806"/>
      <c r="AA2806" s="144"/>
      <c r="AB2806"/>
      <c r="AC2806"/>
      <c r="AD2806"/>
      <c r="AE2806"/>
      <c r="AF2806" s="143"/>
      <c r="AG2806"/>
      <c r="AH2806"/>
    </row>
    <row r="2807" spans="1:34" s="28" customFormat="1" ht="15">
      <c r="A2807"/>
      <c r="B2807" s="140"/>
      <c r="C2807" s="139"/>
      <c r="D2807" s="139"/>
      <c r="E2807"/>
      <c r="F2807"/>
      <c r="G2807"/>
      <c r="H2807"/>
      <c r="I2807"/>
      <c r="J2807"/>
      <c r="K2807"/>
      <c r="L2807"/>
      <c r="M2807"/>
      <c r="N2807"/>
      <c r="O2807"/>
      <c r="P2807"/>
      <c r="Q2807"/>
      <c r="R2807"/>
      <c r="S2807"/>
      <c r="T2807"/>
      <c r="U2807"/>
      <c r="V2807"/>
      <c r="W2807"/>
      <c r="X2807"/>
      <c r="Y2807"/>
      <c r="Z2807"/>
      <c r="AA2807" s="144"/>
      <c r="AB2807"/>
      <c r="AC2807"/>
      <c r="AD2807"/>
      <c r="AE2807"/>
      <c r="AF2807" s="143"/>
      <c r="AG2807"/>
      <c r="AH2807"/>
    </row>
    <row r="2808" spans="1:34" s="28" customFormat="1" ht="15">
      <c r="A2808"/>
      <c r="B2808" s="140"/>
      <c r="C2808" s="139"/>
      <c r="D2808" s="139"/>
      <c r="E2808"/>
      <c r="F2808"/>
      <c r="G2808"/>
      <c r="H2808"/>
      <c r="I2808"/>
      <c r="J2808"/>
      <c r="K2808"/>
      <c r="L2808"/>
      <c r="M2808"/>
      <c r="N2808"/>
      <c r="O2808"/>
      <c r="P2808"/>
      <c r="Q2808"/>
      <c r="R2808"/>
      <c r="S2808"/>
      <c r="T2808"/>
      <c r="U2808"/>
      <c r="V2808"/>
      <c r="W2808"/>
      <c r="X2808"/>
      <c r="Y2808"/>
      <c r="Z2808"/>
      <c r="AA2808" s="144"/>
      <c r="AB2808"/>
      <c r="AC2808"/>
      <c r="AD2808"/>
      <c r="AE2808"/>
      <c r="AF2808" s="143"/>
      <c r="AG2808"/>
      <c r="AH2808"/>
    </row>
    <row r="2809" spans="1:34" s="28" customFormat="1" ht="15">
      <c r="A2809"/>
      <c r="B2809" s="140"/>
      <c r="C2809" s="139"/>
      <c r="D2809" s="139"/>
      <c r="E2809"/>
      <c r="F2809"/>
      <c r="G2809"/>
      <c r="H2809"/>
      <c r="I2809"/>
      <c r="J2809"/>
      <c r="K2809"/>
      <c r="L2809"/>
      <c r="M2809"/>
      <c r="N2809"/>
      <c r="O2809"/>
      <c r="P2809"/>
      <c r="Q2809"/>
      <c r="R2809"/>
      <c r="S2809"/>
      <c r="T2809"/>
      <c r="U2809"/>
      <c r="V2809"/>
      <c r="W2809"/>
      <c r="X2809"/>
      <c r="Y2809"/>
      <c r="Z2809"/>
      <c r="AA2809" s="144"/>
      <c r="AB2809"/>
      <c r="AC2809"/>
      <c r="AD2809"/>
      <c r="AE2809"/>
      <c r="AF2809" s="143"/>
      <c r="AG2809"/>
      <c r="AH2809"/>
    </row>
    <row r="2810" spans="1:34" s="28" customFormat="1" ht="15">
      <c r="A2810"/>
      <c r="B2810" s="140"/>
      <c r="C2810" s="139"/>
      <c r="D2810" s="139"/>
      <c r="E2810"/>
      <c r="F2810"/>
      <c r="G2810"/>
      <c r="H2810"/>
      <c r="I2810"/>
      <c r="J2810"/>
      <c r="K2810"/>
      <c r="L2810"/>
      <c r="M2810"/>
      <c r="N2810"/>
      <c r="O2810"/>
      <c r="P2810"/>
      <c r="Q2810"/>
      <c r="R2810"/>
      <c r="S2810"/>
      <c r="T2810"/>
      <c r="U2810"/>
      <c r="V2810"/>
      <c r="W2810"/>
      <c r="X2810"/>
      <c r="Y2810"/>
      <c r="Z2810"/>
      <c r="AA2810" s="144"/>
      <c r="AB2810"/>
      <c r="AC2810"/>
      <c r="AD2810"/>
      <c r="AE2810"/>
      <c r="AF2810" s="143"/>
      <c r="AG2810"/>
      <c r="AH2810"/>
    </row>
    <row r="2811" spans="1:34" s="28" customFormat="1" ht="15">
      <c r="A2811"/>
      <c r="B2811" s="140"/>
      <c r="C2811" s="139"/>
      <c r="D2811" s="139"/>
      <c r="E2811"/>
      <c r="F2811"/>
      <c r="G2811"/>
      <c r="H2811"/>
      <c r="I2811"/>
      <c r="J2811"/>
      <c r="K2811"/>
      <c r="L2811"/>
      <c r="M2811"/>
      <c r="N2811"/>
      <c r="O2811"/>
      <c r="P2811"/>
      <c r="Q2811"/>
      <c r="R2811"/>
      <c r="S2811"/>
      <c r="T2811"/>
      <c r="U2811"/>
      <c r="V2811"/>
      <c r="W2811"/>
      <c r="X2811"/>
      <c r="Y2811"/>
      <c r="Z2811"/>
      <c r="AA2811" s="144"/>
      <c r="AB2811"/>
      <c r="AC2811"/>
      <c r="AD2811"/>
      <c r="AE2811"/>
      <c r="AF2811" s="143"/>
      <c r="AG2811"/>
      <c r="AH2811"/>
    </row>
    <row r="2812" spans="1:34" s="28" customFormat="1" ht="15">
      <c r="A2812"/>
      <c r="B2812" s="140"/>
      <c r="C2812" s="139"/>
      <c r="D2812" s="139"/>
      <c r="E2812"/>
      <c r="F2812"/>
      <c r="G2812"/>
      <c r="H2812"/>
      <c r="I2812"/>
      <c r="J2812"/>
      <c r="K2812"/>
      <c r="L2812"/>
      <c r="M2812"/>
      <c r="N2812"/>
      <c r="O2812"/>
      <c r="P2812"/>
      <c r="Q2812"/>
      <c r="R2812"/>
      <c r="S2812"/>
      <c r="T2812"/>
      <c r="U2812"/>
      <c r="V2812"/>
      <c r="W2812"/>
      <c r="X2812"/>
      <c r="Y2812"/>
      <c r="Z2812"/>
      <c r="AA2812" s="144"/>
      <c r="AB2812"/>
      <c r="AC2812"/>
      <c r="AD2812"/>
      <c r="AE2812"/>
      <c r="AF2812" s="143"/>
      <c r="AG2812"/>
      <c r="AH2812"/>
    </row>
    <row r="2813" spans="1:34" s="28" customFormat="1" ht="15">
      <c r="A2813"/>
      <c r="B2813" s="140"/>
      <c r="C2813" s="139"/>
      <c r="D2813" s="139"/>
      <c r="E2813"/>
      <c r="F2813"/>
      <c r="G2813"/>
      <c r="H2813"/>
      <c r="I2813"/>
      <c r="J2813"/>
      <c r="K2813"/>
      <c r="L2813"/>
      <c r="M2813"/>
      <c r="N2813"/>
      <c r="O2813"/>
      <c r="P2813"/>
      <c r="Q2813"/>
      <c r="R2813"/>
      <c r="S2813"/>
      <c r="T2813"/>
      <c r="U2813"/>
      <c r="V2813"/>
      <c r="W2813"/>
      <c r="X2813"/>
      <c r="Y2813"/>
      <c r="Z2813"/>
      <c r="AA2813" s="144"/>
      <c r="AB2813"/>
      <c r="AC2813"/>
      <c r="AD2813"/>
      <c r="AE2813"/>
      <c r="AF2813" s="143"/>
      <c r="AG2813"/>
      <c r="AH2813"/>
    </row>
    <row r="2814" spans="1:34" s="28" customFormat="1" ht="15">
      <c r="A2814"/>
      <c r="B2814" s="140"/>
      <c r="C2814" s="139"/>
      <c r="D2814" s="139"/>
      <c r="E2814"/>
      <c r="F2814"/>
      <c r="G2814"/>
      <c r="H2814"/>
      <c r="I2814"/>
      <c r="J2814"/>
      <c r="K2814"/>
      <c r="L2814"/>
      <c r="M2814"/>
      <c r="N2814"/>
      <c r="O2814"/>
      <c r="P2814"/>
      <c r="Q2814"/>
      <c r="R2814"/>
      <c r="S2814"/>
      <c r="T2814"/>
      <c r="U2814"/>
      <c r="V2814"/>
      <c r="W2814"/>
      <c r="X2814"/>
      <c r="Y2814"/>
      <c r="Z2814"/>
      <c r="AA2814" s="144"/>
      <c r="AB2814"/>
      <c r="AC2814"/>
      <c r="AD2814"/>
      <c r="AE2814"/>
      <c r="AF2814" s="143"/>
      <c r="AG2814"/>
      <c r="AH2814"/>
    </row>
    <row r="2815" spans="1:34" s="28" customFormat="1" ht="15">
      <c r="A2815"/>
      <c r="B2815" s="140"/>
      <c r="C2815" s="139"/>
      <c r="D2815" s="139"/>
      <c r="E2815"/>
      <c r="F2815"/>
      <c r="G2815"/>
      <c r="H2815"/>
      <c r="I2815"/>
      <c r="J2815"/>
      <c r="K2815"/>
      <c r="L2815"/>
      <c r="M2815"/>
      <c r="N2815"/>
      <c r="O2815"/>
      <c r="P2815"/>
      <c r="Q2815"/>
      <c r="R2815"/>
      <c r="S2815"/>
      <c r="T2815"/>
      <c r="U2815"/>
      <c r="V2815"/>
      <c r="W2815"/>
      <c r="X2815"/>
      <c r="Y2815"/>
      <c r="Z2815"/>
      <c r="AA2815" s="144"/>
      <c r="AB2815"/>
      <c r="AC2815"/>
      <c r="AD2815"/>
      <c r="AE2815"/>
      <c r="AF2815" s="143"/>
      <c r="AG2815"/>
      <c r="AH2815"/>
    </row>
    <row r="2816" spans="1:34" s="28" customFormat="1" ht="15">
      <c r="A2816"/>
      <c r="B2816" s="140"/>
      <c r="C2816" s="139"/>
      <c r="D2816" s="139"/>
      <c r="E2816"/>
      <c r="F2816"/>
      <c r="G2816"/>
      <c r="H2816"/>
      <c r="I2816"/>
      <c r="J2816"/>
      <c r="K2816"/>
      <c r="L2816"/>
      <c r="M2816"/>
      <c r="N2816"/>
      <c r="O2816"/>
      <c r="P2816"/>
      <c r="Q2816"/>
      <c r="R2816"/>
      <c r="S2816"/>
      <c r="T2816"/>
      <c r="U2816"/>
      <c r="V2816"/>
      <c r="W2816"/>
      <c r="X2816"/>
      <c r="Y2816"/>
      <c r="Z2816"/>
      <c r="AA2816" s="144"/>
      <c r="AB2816"/>
      <c r="AC2816"/>
      <c r="AD2816"/>
      <c r="AE2816"/>
      <c r="AF2816" s="143"/>
      <c r="AG2816"/>
      <c r="AH2816"/>
    </row>
    <row r="2817" spans="1:34" s="28" customFormat="1" ht="15">
      <c r="A2817"/>
      <c r="B2817" s="140"/>
      <c r="C2817" s="139"/>
      <c r="D2817" s="139"/>
      <c r="E2817"/>
      <c r="F2817"/>
      <c r="G2817"/>
      <c r="H2817"/>
      <c r="I2817"/>
      <c r="J2817"/>
      <c r="K2817"/>
      <c r="L2817"/>
      <c r="M2817"/>
      <c r="N2817"/>
      <c r="O2817"/>
      <c r="P2817"/>
      <c r="Q2817"/>
      <c r="R2817"/>
      <c r="S2817"/>
      <c r="T2817"/>
      <c r="U2817"/>
      <c r="V2817"/>
      <c r="W2817"/>
      <c r="X2817"/>
      <c r="Y2817"/>
      <c r="Z2817"/>
      <c r="AA2817" s="144"/>
      <c r="AB2817"/>
      <c r="AC2817"/>
      <c r="AD2817"/>
      <c r="AE2817"/>
      <c r="AF2817" s="143"/>
      <c r="AG2817"/>
      <c r="AH2817"/>
    </row>
    <row r="2818" spans="1:34" s="28" customFormat="1" ht="15">
      <c r="A2818"/>
      <c r="B2818" s="140"/>
      <c r="C2818" s="139"/>
      <c r="D2818" s="139"/>
      <c r="E2818"/>
      <c r="F2818"/>
      <c r="G2818"/>
      <c r="H2818"/>
      <c r="I2818"/>
      <c r="J2818"/>
      <c r="K2818"/>
      <c r="L2818"/>
      <c r="M2818"/>
      <c r="N2818"/>
      <c r="O2818"/>
      <c r="P2818"/>
      <c r="Q2818"/>
      <c r="R2818"/>
      <c r="S2818"/>
      <c r="T2818"/>
      <c r="U2818"/>
      <c r="V2818"/>
      <c r="W2818"/>
      <c r="X2818"/>
      <c r="Y2818"/>
      <c r="Z2818"/>
      <c r="AA2818" s="144"/>
      <c r="AB2818"/>
      <c r="AC2818"/>
      <c r="AD2818"/>
      <c r="AE2818"/>
      <c r="AF2818" s="143"/>
      <c r="AG2818"/>
      <c r="AH2818"/>
    </row>
    <row r="2819" spans="1:34" s="28" customFormat="1" ht="15">
      <c r="A2819"/>
      <c r="B2819" s="140"/>
      <c r="C2819" s="139"/>
      <c r="D2819" s="139"/>
      <c r="E2819"/>
      <c r="F2819"/>
      <c r="G2819"/>
      <c r="H2819"/>
      <c r="I2819"/>
      <c r="J2819"/>
      <c r="K2819"/>
      <c r="L2819"/>
      <c r="M2819"/>
      <c r="N2819"/>
      <c r="O2819"/>
      <c r="P2819"/>
      <c r="Q2819"/>
      <c r="R2819"/>
      <c r="S2819"/>
      <c r="T2819"/>
      <c r="U2819"/>
      <c r="V2819"/>
      <c r="W2819"/>
      <c r="X2819"/>
      <c r="Y2819"/>
      <c r="Z2819"/>
      <c r="AA2819" s="144"/>
      <c r="AB2819"/>
      <c r="AC2819"/>
      <c r="AD2819"/>
      <c r="AE2819"/>
      <c r="AF2819" s="143"/>
      <c r="AG2819"/>
      <c r="AH2819"/>
    </row>
    <row r="2820" spans="1:34" s="28" customFormat="1" ht="15">
      <c r="A2820"/>
      <c r="B2820" s="140"/>
      <c r="C2820" s="139"/>
      <c r="D2820" s="139"/>
      <c r="E2820"/>
      <c r="F2820"/>
      <c r="G2820"/>
      <c r="H2820"/>
      <c r="I2820"/>
      <c r="J2820"/>
      <c r="K2820"/>
      <c r="L2820"/>
      <c r="M2820"/>
      <c r="N2820"/>
      <c r="O2820"/>
      <c r="P2820"/>
      <c r="Q2820"/>
      <c r="R2820"/>
      <c r="S2820"/>
      <c r="T2820"/>
      <c r="U2820"/>
      <c r="V2820"/>
      <c r="W2820"/>
      <c r="X2820"/>
      <c r="Y2820"/>
      <c r="Z2820"/>
      <c r="AA2820" s="144"/>
      <c r="AB2820"/>
      <c r="AC2820"/>
      <c r="AD2820"/>
      <c r="AE2820"/>
      <c r="AF2820" s="143"/>
      <c r="AG2820"/>
      <c r="AH2820"/>
    </row>
    <row r="2821" spans="1:34" s="28" customFormat="1" ht="15">
      <c r="A2821"/>
      <c r="B2821" s="140"/>
      <c r="C2821" s="139"/>
      <c r="D2821" s="139"/>
      <c r="E2821"/>
      <c r="F2821"/>
      <c r="G2821"/>
      <c r="H2821"/>
      <c r="I2821"/>
      <c r="J2821"/>
      <c r="K2821"/>
      <c r="L2821"/>
      <c r="M2821"/>
      <c r="N2821"/>
      <c r="O2821"/>
      <c r="P2821"/>
      <c r="Q2821"/>
      <c r="R2821"/>
      <c r="S2821"/>
      <c r="T2821"/>
      <c r="U2821"/>
      <c r="V2821"/>
      <c r="W2821"/>
      <c r="X2821"/>
      <c r="Y2821"/>
      <c r="Z2821"/>
      <c r="AA2821" s="144"/>
      <c r="AB2821"/>
      <c r="AC2821"/>
      <c r="AD2821"/>
      <c r="AE2821"/>
      <c r="AF2821" s="143"/>
      <c r="AG2821"/>
      <c r="AH2821"/>
    </row>
    <row r="2822" spans="1:34" s="28" customFormat="1" ht="15">
      <c r="A2822"/>
      <c r="B2822" s="140"/>
      <c r="C2822" s="139"/>
      <c r="D2822" s="139"/>
      <c r="E2822"/>
      <c r="F2822"/>
      <c r="G2822"/>
      <c r="H2822"/>
      <c r="I2822"/>
      <c r="J2822"/>
      <c r="K2822"/>
      <c r="L2822"/>
      <c r="M2822"/>
      <c r="N2822"/>
      <c r="O2822"/>
      <c r="P2822"/>
      <c r="Q2822"/>
      <c r="R2822"/>
      <c r="S2822"/>
      <c r="T2822"/>
      <c r="U2822"/>
      <c r="V2822"/>
      <c r="W2822"/>
      <c r="X2822"/>
      <c r="Y2822"/>
      <c r="Z2822"/>
      <c r="AA2822" s="144"/>
      <c r="AB2822"/>
      <c r="AC2822"/>
      <c r="AD2822"/>
      <c r="AE2822"/>
      <c r="AF2822" s="143"/>
      <c r="AG2822"/>
      <c r="AH2822"/>
    </row>
    <row r="2823" spans="1:34" s="28" customFormat="1" ht="15">
      <c r="A2823"/>
      <c r="B2823" s="140"/>
      <c r="C2823" s="139"/>
      <c r="D2823" s="139"/>
      <c r="E2823"/>
      <c r="F2823"/>
      <c r="G2823"/>
      <c r="H2823"/>
      <c r="I2823"/>
      <c r="J2823"/>
      <c r="K2823"/>
      <c r="L2823"/>
      <c r="M2823"/>
      <c r="N2823"/>
      <c r="O2823"/>
      <c r="P2823"/>
      <c r="Q2823"/>
      <c r="R2823"/>
      <c r="S2823"/>
      <c r="T2823"/>
      <c r="U2823"/>
      <c r="V2823"/>
      <c r="W2823"/>
      <c r="X2823"/>
      <c r="Y2823"/>
      <c r="Z2823"/>
      <c r="AA2823" s="144"/>
      <c r="AB2823"/>
      <c r="AC2823"/>
      <c r="AD2823"/>
      <c r="AE2823"/>
      <c r="AF2823" s="143"/>
      <c r="AG2823"/>
      <c r="AH2823"/>
    </row>
    <row r="2824" spans="1:34" s="28" customFormat="1" ht="15">
      <c r="A2824"/>
      <c r="B2824" s="140"/>
      <c r="C2824" s="139"/>
      <c r="D2824" s="139"/>
      <c r="E2824"/>
      <c r="F2824"/>
      <c r="G2824"/>
      <c r="H2824"/>
      <c r="I2824"/>
      <c r="J2824"/>
      <c r="K2824"/>
      <c r="L2824"/>
      <c r="M2824"/>
      <c r="N2824"/>
      <c r="O2824"/>
      <c r="P2824"/>
      <c r="Q2824"/>
      <c r="R2824"/>
      <c r="S2824"/>
      <c r="T2824"/>
      <c r="U2824"/>
      <c r="V2824"/>
      <c r="W2824"/>
      <c r="X2824"/>
      <c r="Y2824"/>
      <c r="Z2824"/>
      <c r="AA2824" s="144"/>
      <c r="AB2824"/>
      <c r="AC2824"/>
      <c r="AD2824"/>
      <c r="AE2824"/>
      <c r="AF2824" s="143"/>
      <c r="AG2824"/>
      <c r="AH2824"/>
    </row>
    <row r="2825" spans="1:34" s="28" customFormat="1" ht="15">
      <c r="A2825"/>
      <c r="B2825" s="140"/>
      <c r="C2825" s="139"/>
      <c r="D2825" s="139"/>
      <c r="E2825"/>
      <c r="F2825"/>
      <c r="G2825"/>
      <c r="H2825"/>
      <c r="I2825"/>
      <c r="J2825"/>
      <c r="K2825"/>
      <c r="L2825"/>
      <c r="M2825"/>
      <c r="N2825"/>
      <c r="O2825"/>
      <c r="P2825"/>
      <c r="Q2825"/>
      <c r="R2825"/>
      <c r="S2825"/>
      <c r="T2825"/>
      <c r="U2825"/>
      <c r="V2825"/>
      <c r="W2825"/>
      <c r="X2825"/>
      <c r="Y2825"/>
      <c r="Z2825"/>
      <c r="AA2825" s="144"/>
      <c r="AB2825"/>
      <c r="AC2825"/>
      <c r="AD2825"/>
      <c r="AE2825"/>
      <c r="AF2825" s="143"/>
      <c r="AG2825"/>
      <c r="AH2825"/>
    </row>
    <row r="2826" spans="1:34" s="28" customFormat="1" ht="15">
      <c r="A2826"/>
      <c r="B2826" s="140"/>
      <c r="C2826" s="139"/>
      <c r="D2826" s="139"/>
      <c r="E2826"/>
      <c r="F2826"/>
      <c r="G2826"/>
      <c r="H2826"/>
      <c r="I2826"/>
      <c r="J2826"/>
      <c r="K2826"/>
      <c r="L2826"/>
      <c r="M2826"/>
      <c r="N2826"/>
      <c r="O2826"/>
      <c r="P2826"/>
      <c r="Q2826"/>
      <c r="R2826"/>
      <c r="S2826"/>
      <c r="T2826"/>
      <c r="U2826"/>
      <c r="V2826"/>
      <c r="W2826"/>
      <c r="X2826"/>
      <c r="Y2826"/>
      <c r="Z2826"/>
      <c r="AA2826" s="144"/>
      <c r="AB2826"/>
      <c r="AC2826"/>
      <c r="AD2826"/>
      <c r="AE2826"/>
      <c r="AF2826" s="143"/>
      <c r="AG2826"/>
      <c r="AH2826"/>
    </row>
    <row r="2827" spans="1:34" s="28" customFormat="1" ht="15">
      <c r="A2827"/>
      <c r="B2827" s="140"/>
      <c r="C2827" s="139"/>
      <c r="D2827" s="139"/>
      <c r="E2827"/>
      <c r="F2827"/>
      <c r="G2827"/>
      <c r="H2827"/>
      <c r="I2827"/>
      <c r="J2827"/>
      <c r="K2827"/>
      <c r="L2827"/>
      <c r="M2827"/>
      <c r="N2827"/>
      <c r="O2827"/>
      <c r="P2827"/>
      <c r="Q2827"/>
      <c r="R2827"/>
      <c r="S2827"/>
      <c r="T2827"/>
      <c r="U2827"/>
      <c r="V2827"/>
      <c r="W2827"/>
      <c r="X2827"/>
      <c r="Y2827"/>
      <c r="Z2827"/>
      <c r="AA2827" s="144"/>
      <c r="AB2827"/>
      <c r="AC2827"/>
      <c r="AD2827"/>
      <c r="AE2827"/>
      <c r="AF2827" s="143"/>
      <c r="AG2827"/>
      <c r="AH2827"/>
    </row>
    <row r="2828" spans="1:34" s="28" customFormat="1" ht="15">
      <c r="A2828"/>
      <c r="B2828" s="140"/>
      <c r="C2828" s="139"/>
      <c r="D2828" s="139"/>
      <c r="E2828"/>
      <c r="F2828"/>
      <c r="G2828"/>
      <c r="H2828"/>
      <c r="I2828"/>
      <c r="J2828"/>
      <c r="K2828"/>
      <c r="L2828"/>
      <c r="M2828"/>
      <c r="N2828"/>
      <c r="O2828"/>
      <c r="P2828"/>
      <c r="Q2828"/>
      <c r="R2828"/>
      <c r="S2828"/>
      <c r="T2828"/>
      <c r="U2828"/>
      <c r="V2828"/>
      <c r="W2828"/>
      <c r="X2828"/>
      <c r="Y2828"/>
      <c r="Z2828"/>
      <c r="AA2828" s="144"/>
      <c r="AB2828"/>
      <c r="AC2828"/>
      <c r="AD2828"/>
      <c r="AE2828"/>
      <c r="AF2828" s="143"/>
      <c r="AG2828"/>
      <c r="AH2828"/>
    </row>
    <row r="2829" spans="1:34" s="28" customFormat="1" ht="15">
      <c r="A2829"/>
      <c r="B2829" s="140"/>
      <c r="C2829" s="139"/>
      <c r="D2829" s="139"/>
      <c r="E2829"/>
      <c r="F2829"/>
      <c r="G2829"/>
      <c r="H2829"/>
      <c r="I2829"/>
      <c r="J2829"/>
      <c r="K2829"/>
      <c r="L2829"/>
      <c r="M2829"/>
      <c r="N2829"/>
      <c r="O2829"/>
      <c r="P2829"/>
      <c r="Q2829"/>
      <c r="R2829"/>
      <c r="S2829"/>
      <c r="T2829"/>
      <c r="U2829"/>
      <c r="V2829"/>
      <c r="W2829"/>
      <c r="X2829"/>
      <c r="Y2829"/>
      <c r="Z2829"/>
      <c r="AA2829" s="144"/>
      <c r="AB2829"/>
      <c r="AC2829"/>
      <c r="AD2829"/>
      <c r="AE2829"/>
      <c r="AF2829" s="143"/>
      <c r="AG2829"/>
      <c r="AH2829"/>
    </row>
    <row r="2830" spans="1:34" s="28" customFormat="1" ht="15">
      <c r="A2830"/>
      <c r="B2830" s="140"/>
      <c r="C2830" s="139"/>
      <c r="D2830" s="139"/>
      <c r="E2830"/>
      <c r="F2830"/>
      <c r="G2830"/>
      <c r="H2830"/>
      <c r="I2830"/>
      <c r="J2830"/>
      <c r="K2830"/>
      <c r="L2830"/>
      <c r="M2830"/>
      <c r="N2830"/>
      <c r="O2830"/>
      <c r="P2830"/>
      <c r="Q2830"/>
      <c r="R2830"/>
      <c r="S2830"/>
      <c r="T2830"/>
      <c r="U2830"/>
      <c r="V2830"/>
      <c r="W2830"/>
      <c r="X2830"/>
      <c r="Y2830"/>
      <c r="Z2830"/>
      <c r="AA2830" s="144"/>
      <c r="AB2830"/>
      <c r="AC2830"/>
      <c r="AD2830"/>
      <c r="AE2830"/>
      <c r="AF2830" s="143"/>
      <c r="AG2830"/>
      <c r="AH2830"/>
    </row>
    <row r="2831" spans="1:34" s="28" customFormat="1" ht="15">
      <c r="A2831"/>
      <c r="B2831" s="140"/>
      <c r="C2831" s="139"/>
      <c r="D2831" s="139"/>
      <c r="E2831"/>
      <c r="F2831"/>
      <c r="G2831"/>
      <c r="H2831"/>
      <c r="I2831"/>
      <c r="J2831"/>
      <c r="K2831"/>
      <c r="L2831"/>
      <c r="M2831"/>
      <c r="N2831"/>
      <c r="O2831"/>
      <c r="P2831"/>
      <c r="Q2831"/>
      <c r="R2831"/>
      <c r="S2831"/>
      <c r="T2831"/>
      <c r="U2831"/>
      <c r="V2831"/>
      <c r="W2831"/>
      <c r="X2831"/>
      <c r="Y2831"/>
      <c r="Z2831"/>
      <c r="AA2831" s="144"/>
      <c r="AB2831"/>
      <c r="AC2831"/>
      <c r="AD2831"/>
      <c r="AE2831"/>
      <c r="AF2831" s="143"/>
      <c r="AG2831"/>
      <c r="AH2831"/>
    </row>
    <row r="2832" spans="1:34" s="28" customFormat="1" ht="15">
      <c r="A2832"/>
      <c r="B2832" s="140"/>
      <c r="C2832" s="139"/>
      <c r="D2832" s="139"/>
      <c r="E2832"/>
      <c r="F2832"/>
      <c r="G2832"/>
      <c r="H2832"/>
      <c r="I2832"/>
      <c r="J2832"/>
      <c r="K2832"/>
      <c r="L2832"/>
      <c r="M2832"/>
      <c r="N2832"/>
      <c r="O2832"/>
      <c r="P2832"/>
      <c r="Q2832"/>
      <c r="R2832"/>
      <c r="S2832"/>
      <c r="T2832"/>
      <c r="U2832"/>
      <c r="V2832"/>
      <c r="W2832"/>
      <c r="X2832"/>
      <c r="Y2832"/>
      <c r="Z2832"/>
      <c r="AA2832" s="144"/>
      <c r="AB2832"/>
      <c r="AC2832"/>
      <c r="AD2832"/>
      <c r="AE2832"/>
      <c r="AF2832" s="143"/>
      <c r="AG2832"/>
      <c r="AH2832"/>
    </row>
    <row r="2833" spans="1:34" s="28" customFormat="1" ht="15">
      <c r="A2833"/>
      <c r="B2833" s="140"/>
      <c r="C2833" s="139"/>
      <c r="D2833" s="139"/>
      <c r="E2833"/>
      <c r="F2833"/>
      <c r="G2833"/>
      <c r="H2833"/>
      <c r="I2833"/>
      <c r="J2833"/>
      <c r="K2833"/>
      <c r="L2833"/>
      <c r="M2833"/>
      <c r="N2833"/>
      <c r="O2833"/>
      <c r="P2833"/>
      <c r="Q2833"/>
      <c r="R2833"/>
      <c r="S2833"/>
      <c r="T2833"/>
      <c r="U2833"/>
      <c r="V2833"/>
      <c r="W2833"/>
      <c r="X2833"/>
      <c r="Y2833"/>
      <c r="Z2833"/>
      <c r="AA2833" s="144"/>
      <c r="AB2833"/>
      <c r="AC2833"/>
      <c r="AD2833"/>
      <c r="AE2833"/>
      <c r="AF2833" s="143"/>
      <c r="AG2833"/>
      <c r="AH2833"/>
    </row>
    <row r="2834" spans="1:34" s="28" customFormat="1" ht="15">
      <c r="A2834"/>
      <c r="B2834" s="140"/>
      <c r="C2834" s="139"/>
      <c r="D2834" s="139"/>
      <c r="E2834"/>
      <c r="F2834"/>
      <c r="G2834"/>
      <c r="H2834"/>
      <c r="I2834"/>
      <c r="J2834"/>
      <c r="K2834"/>
      <c r="L2834"/>
      <c r="M2834"/>
      <c r="N2834"/>
      <c r="O2834"/>
      <c r="P2834"/>
      <c r="Q2834"/>
      <c r="R2834"/>
      <c r="S2834"/>
      <c r="T2834"/>
      <c r="U2834"/>
      <c r="V2834"/>
      <c r="W2834"/>
      <c r="X2834"/>
      <c r="Y2834"/>
      <c r="Z2834"/>
      <c r="AA2834" s="144"/>
      <c r="AB2834"/>
      <c r="AC2834"/>
      <c r="AD2834"/>
      <c r="AE2834"/>
      <c r="AF2834" s="143"/>
      <c r="AG2834"/>
      <c r="AH2834"/>
    </row>
    <row r="2835" spans="1:34" s="28" customFormat="1" ht="15">
      <c r="A2835"/>
      <c r="B2835" s="140"/>
      <c r="C2835" s="139"/>
      <c r="D2835" s="139"/>
      <c r="E2835"/>
      <c r="F2835"/>
      <c r="G2835"/>
      <c r="H2835"/>
      <c r="I2835"/>
      <c r="J2835"/>
      <c r="K2835"/>
      <c r="L2835"/>
      <c r="M2835"/>
      <c r="N2835"/>
      <c r="O2835"/>
      <c r="P2835"/>
      <c r="Q2835"/>
      <c r="R2835"/>
      <c r="S2835"/>
      <c r="T2835"/>
      <c r="U2835"/>
      <c r="V2835"/>
      <c r="W2835"/>
      <c r="X2835"/>
      <c r="Y2835"/>
      <c r="Z2835"/>
      <c r="AA2835" s="144"/>
      <c r="AB2835"/>
      <c r="AC2835"/>
      <c r="AD2835"/>
      <c r="AE2835"/>
      <c r="AF2835" s="143"/>
      <c r="AG2835"/>
      <c r="AH2835"/>
    </row>
    <row r="2836" spans="1:34" s="28" customFormat="1" ht="15">
      <c r="A2836"/>
      <c r="B2836" s="140"/>
      <c r="C2836" s="139"/>
      <c r="D2836" s="139"/>
      <c r="E2836"/>
      <c r="F2836"/>
      <c r="G2836"/>
      <c r="H2836"/>
      <c r="I2836"/>
      <c r="J2836"/>
      <c r="K2836"/>
      <c r="L2836"/>
      <c r="M2836"/>
      <c r="N2836"/>
      <c r="O2836"/>
      <c r="P2836"/>
      <c r="Q2836"/>
      <c r="R2836"/>
      <c r="S2836"/>
      <c r="T2836"/>
      <c r="U2836"/>
      <c r="V2836"/>
      <c r="W2836"/>
      <c r="X2836"/>
      <c r="Y2836"/>
      <c r="Z2836"/>
      <c r="AA2836" s="144"/>
      <c r="AB2836"/>
      <c r="AC2836"/>
      <c r="AD2836"/>
      <c r="AE2836"/>
      <c r="AF2836" s="143"/>
      <c r="AG2836"/>
      <c r="AH2836"/>
    </row>
    <row r="2837" spans="1:34" s="28" customFormat="1" ht="15">
      <c r="A2837"/>
      <c r="B2837" s="140"/>
      <c r="C2837" s="139"/>
      <c r="D2837" s="139"/>
      <c r="E2837"/>
      <c r="F2837"/>
      <c r="G2837"/>
      <c r="H2837"/>
      <c r="I2837"/>
      <c r="J2837"/>
      <c r="K2837"/>
      <c r="L2837"/>
      <c r="M2837"/>
      <c r="N2837"/>
      <c r="O2837"/>
      <c r="P2837"/>
      <c r="Q2837"/>
      <c r="R2837"/>
      <c r="S2837"/>
      <c r="T2837"/>
      <c r="U2837"/>
      <c r="V2837"/>
      <c r="W2837"/>
      <c r="X2837"/>
      <c r="Y2837"/>
      <c r="Z2837"/>
      <c r="AA2837" s="144"/>
      <c r="AB2837"/>
      <c r="AC2837"/>
      <c r="AD2837"/>
      <c r="AE2837"/>
      <c r="AF2837" s="143"/>
      <c r="AG2837"/>
      <c r="AH2837"/>
    </row>
    <row r="2838" spans="1:34" s="28" customFormat="1" ht="15">
      <c r="A2838"/>
      <c r="B2838" s="140"/>
      <c r="C2838" s="139"/>
      <c r="D2838" s="139"/>
      <c r="E2838"/>
      <c r="F2838"/>
      <c r="G2838"/>
      <c r="H2838"/>
      <c r="I2838"/>
      <c r="J2838"/>
      <c r="K2838"/>
      <c r="L2838"/>
      <c r="M2838"/>
      <c r="N2838"/>
      <c r="O2838"/>
      <c r="P2838"/>
      <c r="Q2838"/>
      <c r="R2838"/>
      <c r="S2838"/>
      <c r="T2838"/>
      <c r="U2838"/>
      <c r="V2838"/>
      <c r="W2838"/>
      <c r="X2838"/>
      <c r="Y2838"/>
      <c r="Z2838"/>
      <c r="AA2838" s="144"/>
      <c r="AB2838"/>
      <c r="AC2838"/>
      <c r="AD2838"/>
      <c r="AE2838"/>
      <c r="AF2838" s="143"/>
      <c r="AG2838"/>
      <c r="AH2838"/>
    </row>
    <row r="2839" spans="1:34" s="28" customFormat="1" ht="15">
      <c r="A2839"/>
      <c r="B2839" s="140"/>
      <c r="C2839" s="139"/>
      <c r="D2839" s="139"/>
      <c r="E2839"/>
      <c r="F2839"/>
      <c r="G2839"/>
      <c r="H2839"/>
      <c r="I2839"/>
      <c r="J2839"/>
      <c r="K2839"/>
      <c r="L2839"/>
      <c r="M2839"/>
      <c r="N2839"/>
      <c r="O2839"/>
      <c r="P2839"/>
      <c r="Q2839"/>
      <c r="R2839"/>
      <c r="S2839"/>
      <c r="T2839"/>
      <c r="U2839"/>
      <c r="V2839"/>
      <c r="W2839"/>
      <c r="X2839"/>
      <c r="Y2839"/>
      <c r="Z2839"/>
      <c r="AA2839" s="144"/>
      <c r="AB2839"/>
      <c r="AC2839"/>
      <c r="AD2839"/>
      <c r="AE2839"/>
      <c r="AF2839" s="143"/>
      <c r="AG2839"/>
      <c r="AH2839"/>
    </row>
    <row r="2840" spans="1:34" s="28" customFormat="1" ht="15">
      <c r="A2840"/>
      <c r="B2840" s="140"/>
      <c r="C2840" s="139"/>
      <c r="D2840" s="139"/>
      <c r="E2840"/>
      <c r="F2840"/>
      <c r="G2840"/>
      <c r="H2840"/>
      <c r="I2840"/>
      <c r="J2840"/>
      <c r="K2840"/>
      <c r="L2840"/>
      <c r="M2840"/>
      <c r="N2840"/>
      <c r="O2840"/>
      <c r="P2840"/>
      <c r="Q2840"/>
      <c r="R2840"/>
      <c r="S2840"/>
      <c r="T2840"/>
      <c r="U2840"/>
      <c r="V2840"/>
      <c r="W2840"/>
      <c r="X2840"/>
      <c r="Y2840"/>
      <c r="Z2840"/>
      <c r="AA2840" s="144"/>
      <c r="AB2840"/>
      <c r="AC2840"/>
      <c r="AD2840"/>
      <c r="AE2840"/>
      <c r="AF2840" s="143"/>
      <c r="AG2840"/>
      <c r="AH2840"/>
    </row>
    <row r="2841" spans="1:34" s="28" customFormat="1" ht="15">
      <c r="A2841"/>
      <c r="B2841" s="140"/>
      <c r="C2841" s="139"/>
      <c r="D2841" s="139"/>
      <c r="E2841"/>
      <c r="F2841"/>
      <c r="G2841"/>
      <c r="H2841"/>
      <c r="I2841"/>
      <c r="J2841"/>
      <c r="K2841"/>
      <c r="L2841"/>
      <c r="M2841"/>
      <c r="N2841"/>
      <c r="O2841"/>
      <c r="P2841"/>
      <c r="Q2841"/>
      <c r="R2841"/>
      <c r="S2841"/>
      <c r="T2841"/>
      <c r="U2841"/>
      <c r="V2841"/>
      <c r="W2841"/>
      <c r="X2841"/>
      <c r="Y2841"/>
      <c r="Z2841"/>
      <c r="AA2841" s="144"/>
      <c r="AB2841"/>
      <c r="AC2841"/>
      <c r="AD2841"/>
      <c r="AE2841"/>
      <c r="AF2841" s="143"/>
      <c r="AG2841"/>
      <c r="AH2841"/>
    </row>
    <row r="2842" spans="1:34" s="28" customFormat="1" ht="15">
      <c r="A2842"/>
      <c r="B2842" s="140"/>
      <c r="C2842" s="139"/>
      <c r="D2842" s="139"/>
      <c r="E2842"/>
      <c r="F2842"/>
      <c r="G2842"/>
      <c r="H2842"/>
      <c r="I2842"/>
      <c r="J2842"/>
      <c r="K2842"/>
      <c r="L2842"/>
      <c r="M2842"/>
      <c r="N2842"/>
      <c r="O2842"/>
      <c r="P2842"/>
      <c r="Q2842"/>
      <c r="R2842"/>
      <c r="S2842"/>
      <c r="T2842"/>
      <c r="U2842"/>
      <c r="V2842"/>
      <c r="W2842"/>
      <c r="X2842"/>
      <c r="Y2842"/>
      <c r="Z2842"/>
      <c r="AA2842" s="144"/>
      <c r="AB2842"/>
      <c r="AC2842"/>
      <c r="AD2842"/>
      <c r="AE2842"/>
      <c r="AF2842" s="143"/>
      <c r="AG2842"/>
      <c r="AH2842"/>
    </row>
    <row r="2843" spans="1:34" s="28" customFormat="1" ht="15">
      <c r="A2843"/>
      <c r="B2843" s="140"/>
      <c r="C2843" s="139"/>
      <c r="D2843" s="139"/>
      <c r="E2843"/>
      <c r="F2843"/>
      <c r="G2843"/>
      <c r="H2843"/>
      <c r="I2843"/>
      <c r="J2843"/>
      <c r="K2843"/>
      <c r="L2843"/>
      <c r="M2843"/>
      <c r="N2843"/>
      <c r="O2843"/>
      <c r="P2843"/>
      <c r="Q2843"/>
      <c r="R2843"/>
      <c r="S2843"/>
      <c r="T2843"/>
      <c r="U2843"/>
      <c r="V2843"/>
      <c r="W2843"/>
      <c r="X2843"/>
      <c r="Y2843"/>
      <c r="Z2843"/>
      <c r="AA2843" s="144"/>
      <c r="AB2843"/>
      <c r="AC2843"/>
      <c r="AD2843"/>
      <c r="AE2843"/>
      <c r="AF2843" s="143"/>
      <c r="AG2843"/>
      <c r="AH2843"/>
    </row>
    <row r="2844" spans="1:34" s="28" customFormat="1" ht="15">
      <c r="A2844"/>
      <c r="B2844" s="140"/>
      <c r="C2844" s="139"/>
      <c r="D2844" s="139"/>
      <c r="E2844"/>
      <c r="F2844"/>
      <c r="G2844"/>
      <c r="H2844"/>
      <c r="I2844"/>
      <c r="J2844"/>
      <c r="K2844"/>
      <c r="L2844"/>
      <c r="M2844"/>
      <c r="N2844"/>
      <c r="O2844"/>
      <c r="P2844"/>
      <c r="Q2844"/>
      <c r="R2844"/>
      <c r="S2844"/>
      <c r="T2844"/>
      <c r="U2844"/>
      <c r="V2844"/>
      <c r="W2844"/>
      <c r="X2844"/>
      <c r="Y2844"/>
      <c r="Z2844"/>
      <c r="AA2844" s="144"/>
      <c r="AB2844"/>
      <c r="AC2844"/>
      <c r="AD2844"/>
      <c r="AE2844"/>
      <c r="AF2844" s="143"/>
      <c r="AG2844"/>
      <c r="AH2844"/>
    </row>
    <row r="2845" spans="1:34" s="28" customFormat="1" ht="15">
      <c r="A2845"/>
      <c r="B2845" s="140"/>
      <c r="C2845" s="139"/>
      <c r="D2845" s="139"/>
      <c r="E2845"/>
      <c r="F2845"/>
      <c r="G2845"/>
      <c r="H2845"/>
      <c r="I2845"/>
      <c r="J2845"/>
      <c r="K2845"/>
      <c r="L2845"/>
      <c r="M2845"/>
      <c r="N2845"/>
      <c r="O2845"/>
      <c r="P2845"/>
      <c r="Q2845"/>
      <c r="R2845"/>
      <c r="S2845"/>
      <c r="T2845"/>
      <c r="U2845"/>
      <c r="V2845"/>
      <c r="W2845"/>
      <c r="X2845"/>
      <c r="Y2845"/>
      <c r="Z2845"/>
      <c r="AA2845" s="144"/>
      <c r="AB2845"/>
      <c r="AC2845"/>
      <c r="AD2845"/>
      <c r="AE2845"/>
      <c r="AF2845" s="143"/>
      <c r="AG2845"/>
      <c r="AH2845"/>
    </row>
    <row r="2846" spans="1:34" s="28" customFormat="1" ht="15">
      <c r="A2846"/>
      <c r="B2846" s="140"/>
      <c r="C2846" s="139"/>
      <c r="D2846" s="139"/>
      <c r="E2846"/>
      <c r="F2846"/>
      <c r="G2846"/>
      <c r="H2846"/>
      <c r="I2846"/>
      <c r="J2846"/>
      <c r="K2846"/>
      <c r="L2846"/>
      <c r="M2846"/>
      <c r="N2846"/>
      <c r="O2846"/>
      <c r="P2846"/>
      <c r="Q2846"/>
      <c r="R2846"/>
      <c r="S2846"/>
      <c r="T2846"/>
      <c r="U2846"/>
      <c r="V2846"/>
      <c r="W2846"/>
      <c r="X2846"/>
      <c r="Y2846"/>
      <c r="Z2846"/>
      <c r="AA2846" s="144"/>
      <c r="AB2846"/>
      <c r="AC2846"/>
      <c r="AD2846"/>
      <c r="AE2846"/>
      <c r="AF2846" s="143"/>
      <c r="AG2846"/>
      <c r="AH2846"/>
    </row>
    <row r="2847" spans="1:34" s="28" customFormat="1" ht="15">
      <c r="A2847"/>
      <c r="B2847" s="140"/>
      <c r="C2847" s="139"/>
      <c r="D2847" s="139"/>
      <c r="E2847"/>
      <c r="F2847"/>
      <c r="G2847"/>
      <c r="H2847"/>
      <c r="I2847"/>
      <c r="J2847"/>
      <c r="K2847"/>
      <c r="L2847"/>
      <c r="M2847"/>
      <c r="N2847"/>
      <c r="O2847"/>
      <c r="P2847"/>
      <c r="Q2847"/>
      <c r="R2847"/>
      <c r="S2847"/>
      <c r="T2847"/>
      <c r="U2847"/>
      <c r="V2847"/>
      <c r="W2847"/>
      <c r="X2847"/>
      <c r="Y2847"/>
      <c r="Z2847"/>
      <c r="AA2847" s="144"/>
      <c r="AB2847"/>
      <c r="AC2847"/>
      <c r="AD2847"/>
      <c r="AE2847"/>
      <c r="AF2847" s="143"/>
      <c r="AG2847"/>
      <c r="AH2847"/>
    </row>
    <row r="2848" spans="1:34" s="28" customFormat="1" ht="15">
      <c r="A2848"/>
      <c r="B2848" s="140"/>
      <c r="C2848" s="139"/>
      <c r="D2848" s="139"/>
      <c r="E2848"/>
      <c r="F2848"/>
      <c r="G2848"/>
      <c r="H2848"/>
      <c r="I2848"/>
      <c r="J2848"/>
      <c r="K2848"/>
      <c r="L2848"/>
      <c r="M2848"/>
      <c r="N2848"/>
      <c r="O2848"/>
      <c r="P2848"/>
      <c r="Q2848"/>
      <c r="R2848"/>
      <c r="S2848"/>
      <c r="T2848"/>
      <c r="U2848"/>
      <c r="V2848"/>
      <c r="W2848"/>
      <c r="X2848"/>
      <c r="Y2848"/>
      <c r="Z2848"/>
      <c r="AA2848" s="144"/>
      <c r="AB2848"/>
      <c r="AC2848"/>
      <c r="AD2848"/>
      <c r="AE2848"/>
      <c r="AF2848" s="143"/>
      <c r="AG2848"/>
      <c r="AH2848"/>
    </row>
    <row r="2849" spans="1:34" s="28" customFormat="1" ht="15">
      <c r="A2849"/>
      <c r="B2849" s="140"/>
      <c r="C2849" s="139"/>
      <c r="D2849" s="139"/>
      <c r="E2849"/>
      <c r="F2849"/>
      <c r="G2849"/>
      <c r="H2849"/>
      <c r="I2849"/>
      <c r="J2849"/>
      <c r="K2849"/>
      <c r="L2849"/>
      <c r="M2849"/>
      <c r="N2849"/>
      <c r="O2849"/>
      <c r="P2849"/>
      <c r="Q2849"/>
      <c r="R2849"/>
      <c r="S2849"/>
      <c r="T2849"/>
      <c r="U2849"/>
      <c r="V2849"/>
      <c r="W2849"/>
      <c r="X2849"/>
      <c r="Y2849"/>
      <c r="Z2849"/>
      <c r="AA2849" s="144"/>
      <c r="AB2849"/>
      <c r="AC2849"/>
      <c r="AD2849"/>
      <c r="AE2849"/>
      <c r="AF2849" s="143"/>
      <c r="AG2849"/>
      <c r="AH2849"/>
    </row>
    <row r="2850" spans="1:34" s="28" customFormat="1" ht="15">
      <c r="A2850"/>
      <c r="B2850" s="140"/>
      <c r="C2850" s="139"/>
      <c r="D2850" s="139"/>
      <c r="E2850"/>
      <c r="F2850"/>
      <c r="G2850"/>
      <c r="H2850"/>
      <c r="I2850"/>
      <c r="J2850"/>
      <c r="K2850"/>
      <c r="L2850"/>
      <c r="M2850"/>
      <c r="N2850"/>
      <c r="O2850"/>
      <c r="P2850"/>
      <c r="Q2850"/>
      <c r="R2850"/>
      <c r="S2850"/>
      <c r="T2850"/>
      <c r="U2850"/>
      <c r="V2850"/>
      <c r="W2850"/>
      <c r="X2850"/>
      <c r="Y2850"/>
      <c r="Z2850"/>
      <c r="AA2850" s="144"/>
      <c r="AB2850"/>
      <c r="AC2850"/>
      <c r="AD2850"/>
      <c r="AE2850"/>
      <c r="AF2850" s="143"/>
      <c r="AG2850"/>
      <c r="AH2850"/>
    </row>
    <row r="2851" spans="1:34" s="28" customFormat="1" ht="15">
      <c r="A2851"/>
      <c r="B2851" s="140"/>
      <c r="C2851" s="139"/>
      <c r="D2851" s="139"/>
      <c r="E2851"/>
      <c r="F2851"/>
      <c r="G2851"/>
      <c r="H2851"/>
      <c r="I2851"/>
      <c r="J2851"/>
      <c r="K2851"/>
      <c r="L2851"/>
      <c r="M2851"/>
      <c r="N2851"/>
      <c r="O2851"/>
      <c r="P2851"/>
      <c r="Q2851"/>
      <c r="R2851"/>
      <c r="S2851"/>
      <c r="T2851"/>
      <c r="U2851"/>
      <c r="V2851"/>
      <c r="W2851"/>
      <c r="X2851"/>
      <c r="Y2851"/>
      <c r="Z2851"/>
      <c r="AA2851" s="144"/>
      <c r="AB2851"/>
      <c r="AC2851"/>
      <c r="AD2851"/>
      <c r="AE2851"/>
      <c r="AF2851" s="143"/>
      <c r="AG2851"/>
      <c r="AH2851"/>
    </row>
    <row r="2852" spans="1:34" s="28" customFormat="1" ht="15">
      <c r="A2852"/>
      <c r="B2852" s="140"/>
      <c r="C2852" s="139"/>
      <c r="D2852" s="139"/>
      <c r="E2852"/>
      <c r="F2852"/>
      <c r="G2852"/>
      <c r="H2852"/>
      <c r="I2852"/>
      <c r="J2852"/>
      <c r="K2852"/>
      <c r="L2852"/>
      <c r="M2852"/>
      <c r="N2852"/>
      <c r="O2852"/>
      <c r="P2852"/>
      <c r="Q2852"/>
      <c r="R2852"/>
      <c r="S2852"/>
      <c r="T2852"/>
      <c r="U2852"/>
      <c r="V2852"/>
      <c r="W2852"/>
      <c r="X2852"/>
      <c r="Y2852"/>
      <c r="Z2852"/>
      <c r="AA2852" s="144"/>
      <c r="AB2852"/>
      <c r="AC2852"/>
      <c r="AD2852"/>
      <c r="AE2852"/>
      <c r="AF2852" s="143"/>
      <c r="AG2852"/>
      <c r="AH2852"/>
    </row>
    <row r="2853" spans="1:34" s="28" customFormat="1" ht="15">
      <c r="A2853"/>
      <c r="B2853" s="140"/>
      <c r="C2853" s="139"/>
      <c r="D2853" s="139"/>
      <c r="E2853"/>
      <c r="F2853"/>
      <c r="G2853"/>
      <c r="H2853"/>
      <c r="I2853"/>
      <c r="J2853"/>
      <c r="K2853"/>
      <c r="L2853"/>
      <c r="M2853"/>
      <c r="N2853"/>
      <c r="O2853"/>
      <c r="P2853"/>
      <c r="Q2853"/>
      <c r="R2853"/>
      <c r="S2853"/>
      <c r="T2853"/>
      <c r="U2853"/>
      <c r="V2853"/>
      <c r="W2853"/>
      <c r="X2853"/>
      <c r="Y2853"/>
      <c r="Z2853"/>
      <c r="AA2853" s="144"/>
      <c r="AB2853"/>
      <c r="AC2853"/>
      <c r="AD2853"/>
      <c r="AE2853"/>
      <c r="AF2853" s="143"/>
      <c r="AG2853"/>
      <c r="AH2853"/>
    </row>
    <row r="2854" spans="1:34" s="28" customFormat="1" ht="15">
      <c r="A2854"/>
      <c r="B2854" s="140"/>
      <c r="C2854" s="139"/>
      <c r="D2854" s="139"/>
      <c r="E2854"/>
      <c r="F2854"/>
      <c r="G2854"/>
      <c r="H2854"/>
      <c r="I2854"/>
      <c r="J2854"/>
      <c r="K2854"/>
      <c r="L2854"/>
      <c r="M2854"/>
      <c r="N2854"/>
      <c r="O2854"/>
      <c r="P2854"/>
      <c r="Q2854"/>
      <c r="R2854"/>
      <c r="S2854"/>
      <c r="T2854"/>
      <c r="U2854"/>
      <c r="V2854"/>
      <c r="W2854"/>
      <c r="X2854"/>
      <c r="Y2854"/>
      <c r="Z2854"/>
      <c r="AA2854" s="144"/>
      <c r="AB2854"/>
      <c r="AC2854"/>
      <c r="AD2854"/>
      <c r="AE2854"/>
      <c r="AF2854" s="143"/>
      <c r="AG2854"/>
      <c r="AH2854"/>
    </row>
    <row r="2855" spans="1:34" s="28" customFormat="1" ht="15">
      <c r="A2855"/>
      <c r="B2855" s="140"/>
      <c r="C2855" s="139"/>
      <c r="D2855" s="139"/>
      <c r="E2855"/>
      <c r="F2855"/>
      <c r="G2855"/>
      <c r="H2855"/>
      <c r="I2855"/>
      <c r="J2855"/>
      <c r="K2855"/>
      <c r="L2855"/>
      <c r="M2855"/>
      <c r="N2855"/>
      <c r="O2855"/>
      <c r="P2855"/>
      <c r="Q2855"/>
      <c r="R2855"/>
      <c r="S2855"/>
      <c r="T2855"/>
      <c r="U2855"/>
      <c r="V2855"/>
      <c r="W2855"/>
      <c r="X2855"/>
      <c r="Y2855"/>
      <c r="Z2855"/>
      <c r="AA2855" s="144"/>
      <c r="AB2855"/>
      <c r="AC2855"/>
      <c r="AD2855"/>
      <c r="AE2855"/>
      <c r="AF2855" s="143"/>
      <c r="AG2855"/>
      <c r="AH2855"/>
    </row>
    <row r="2856" spans="1:34" s="28" customFormat="1" ht="15">
      <c r="A2856"/>
      <c r="B2856" s="140"/>
      <c r="C2856" s="139"/>
      <c r="D2856" s="139"/>
      <c r="E2856"/>
      <c r="F2856"/>
      <c r="G2856"/>
      <c r="H2856"/>
      <c r="I2856"/>
      <c r="J2856"/>
      <c r="K2856"/>
      <c r="L2856"/>
      <c r="M2856"/>
      <c r="N2856"/>
      <c r="O2856"/>
      <c r="P2856"/>
      <c r="Q2856"/>
      <c r="R2856"/>
      <c r="S2856"/>
      <c r="T2856"/>
      <c r="U2856"/>
      <c r="V2856"/>
      <c r="W2856"/>
      <c r="X2856"/>
      <c r="Y2856"/>
      <c r="Z2856"/>
      <c r="AA2856" s="144"/>
      <c r="AB2856"/>
      <c r="AC2856"/>
      <c r="AD2856"/>
      <c r="AE2856"/>
      <c r="AF2856" s="143"/>
      <c r="AG2856"/>
      <c r="AH2856"/>
    </row>
    <row r="2857" spans="1:34" s="28" customFormat="1" ht="15">
      <c r="A2857"/>
      <c r="B2857" s="140"/>
      <c r="C2857" s="139"/>
      <c r="D2857" s="139"/>
      <c r="E2857"/>
      <c r="F2857"/>
      <c r="G2857"/>
      <c r="H2857"/>
      <c r="I2857"/>
      <c r="J2857"/>
      <c r="K2857"/>
      <c r="L2857"/>
      <c r="M2857"/>
      <c r="N2857"/>
      <c r="O2857"/>
      <c r="P2857"/>
      <c r="Q2857"/>
      <c r="R2857"/>
      <c r="S2857"/>
      <c r="T2857"/>
      <c r="U2857"/>
      <c r="V2857"/>
      <c r="W2857"/>
      <c r="X2857"/>
      <c r="Y2857"/>
      <c r="Z2857"/>
      <c r="AA2857" s="144"/>
      <c r="AB2857"/>
      <c r="AC2857"/>
      <c r="AD2857"/>
      <c r="AE2857"/>
      <c r="AF2857" s="143"/>
      <c r="AG2857"/>
      <c r="AH2857"/>
    </row>
    <row r="2858" spans="1:34" s="28" customFormat="1" ht="15">
      <c r="A2858"/>
      <c r="B2858" s="140"/>
      <c r="C2858" s="139"/>
      <c r="D2858" s="139"/>
      <c r="E2858"/>
      <c r="F2858"/>
      <c r="G2858"/>
      <c r="H2858"/>
      <c r="I2858"/>
      <c r="J2858"/>
      <c r="K2858"/>
      <c r="L2858"/>
      <c r="M2858"/>
      <c r="N2858"/>
      <c r="O2858"/>
      <c r="P2858"/>
      <c r="Q2858"/>
      <c r="R2858"/>
      <c r="S2858"/>
      <c r="T2858"/>
      <c r="U2858"/>
      <c r="V2858"/>
      <c r="W2858"/>
      <c r="X2858"/>
      <c r="Y2858"/>
      <c r="Z2858"/>
      <c r="AA2858" s="144"/>
      <c r="AB2858"/>
      <c r="AC2858"/>
      <c r="AD2858"/>
      <c r="AE2858"/>
      <c r="AF2858" s="143"/>
      <c r="AG2858"/>
      <c r="AH2858"/>
    </row>
    <row r="2859" spans="1:34" s="28" customFormat="1" ht="15">
      <c r="A2859"/>
      <c r="B2859" s="140"/>
      <c r="C2859" s="139"/>
      <c r="D2859" s="139"/>
      <c r="E2859"/>
      <c r="F2859"/>
      <c r="G2859"/>
      <c r="H2859"/>
      <c r="I2859"/>
      <c r="J2859"/>
      <c r="K2859"/>
      <c r="L2859"/>
      <c r="M2859"/>
      <c r="N2859"/>
      <c r="O2859"/>
      <c r="P2859"/>
      <c r="Q2859"/>
      <c r="R2859"/>
      <c r="S2859"/>
      <c r="T2859"/>
      <c r="U2859"/>
      <c r="V2859"/>
      <c r="W2859"/>
      <c r="X2859"/>
      <c r="Y2859"/>
      <c r="Z2859"/>
      <c r="AA2859" s="144"/>
      <c r="AB2859"/>
      <c r="AC2859"/>
      <c r="AD2859"/>
      <c r="AE2859"/>
      <c r="AF2859" s="143"/>
      <c r="AG2859"/>
      <c r="AH2859"/>
    </row>
    <row r="2860" spans="1:34" s="28" customFormat="1" ht="15">
      <c r="A2860"/>
      <c r="B2860" s="140"/>
      <c r="C2860" s="139"/>
      <c r="D2860" s="139"/>
      <c r="E2860"/>
      <c r="F2860"/>
      <c r="G2860"/>
      <c r="H2860"/>
      <c r="I2860"/>
      <c r="J2860"/>
      <c r="K2860"/>
      <c r="L2860"/>
      <c r="M2860"/>
      <c r="N2860"/>
      <c r="O2860"/>
      <c r="P2860"/>
      <c r="Q2860"/>
      <c r="R2860"/>
      <c r="S2860"/>
      <c r="T2860"/>
      <c r="U2860"/>
      <c r="V2860"/>
      <c r="W2860"/>
      <c r="X2860"/>
      <c r="Y2860"/>
      <c r="Z2860"/>
      <c r="AA2860" s="144"/>
      <c r="AB2860"/>
      <c r="AC2860"/>
      <c r="AD2860"/>
      <c r="AE2860"/>
      <c r="AF2860" s="143"/>
      <c r="AG2860"/>
      <c r="AH2860"/>
    </row>
    <row r="2861" spans="1:34" s="28" customFormat="1" ht="15">
      <c r="A2861"/>
      <c r="B2861" s="140"/>
      <c r="C2861" s="139"/>
      <c r="D2861" s="139"/>
      <c r="E2861"/>
      <c r="F2861"/>
      <c r="G2861"/>
      <c r="H2861"/>
      <c r="I2861"/>
      <c r="J2861"/>
      <c r="K2861"/>
      <c r="L2861"/>
      <c r="M2861"/>
      <c r="N2861"/>
      <c r="O2861"/>
      <c r="P2861"/>
      <c r="Q2861"/>
      <c r="R2861"/>
      <c r="S2861"/>
      <c r="T2861"/>
      <c r="U2861"/>
      <c r="V2861"/>
      <c r="W2861"/>
      <c r="X2861"/>
      <c r="Y2861"/>
      <c r="Z2861"/>
      <c r="AA2861" s="144"/>
      <c r="AB2861"/>
      <c r="AC2861"/>
      <c r="AD2861"/>
      <c r="AE2861"/>
      <c r="AF2861" s="143"/>
      <c r="AG2861"/>
      <c r="AH2861"/>
    </row>
    <row r="2862" spans="1:34" s="28" customFormat="1" ht="15">
      <c r="A2862"/>
      <c r="B2862" s="140"/>
      <c r="C2862" s="139"/>
      <c r="D2862" s="139"/>
      <c r="E2862"/>
      <c r="F2862"/>
      <c r="G2862"/>
      <c r="H2862"/>
      <c r="I2862"/>
      <c r="J2862"/>
      <c r="K2862"/>
      <c r="L2862"/>
      <c r="M2862"/>
      <c r="N2862"/>
      <c r="O2862"/>
      <c r="P2862"/>
      <c r="Q2862"/>
      <c r="R2862"/>
      <c r="S2862"/>
      <c r="T2862"/>
      <c r="U2862"/>
      <c r="V2862"/>
      <c r="W2862"/>
      <c r="X2862"/>
      <c r="Y2862"/>
      <c r="Z2862"/>
      <c r="AA2862" s="144"/>
      <c r="AB2862"/>
      <c r="AC2862"/>
      <c r="AD2862"/>
      <c r="AE2862"/>
      <c r="AF2862" s="143"/>
      <c r="AG2862"/>
      <c r="AH2862"/>
    </row>
    <row r="2863" spans="1:34" s="28" customFormat="1" ht="15">
      <c r="A2863"/>
      <c r="B2863" s="140"/>
      <c r="C2863" s="139"/>
      <c r="D2863" s="139"/>
      <c r="E2863"/>
      <c r="F2863"/>
      <c r="G2863"/>
      <c r="H2863"/>
      <c r="I2863"/>
      <c r="J2863"/>
      <c r="K2863"/>
      <c r="L2863"/>
      <c r="M2863"/>
      <c r="N2863"/>
      <c r="O2863"/>
      <c r="P2863"/>
      <c r="Q2863"/>
      <c r="R2863"/>
      <c r="S2863"/>
      <c r="T2863"/>
      <c r="U2863"/>
      <c r="V2863"/>
      <c r="W2863"/>
      <c r="X2863"/>
      <c r="Y2863"/>
      <c r="Z2863"/>
      <c r="AA2863" s="144"/>
      <c r="AB2863"/>
      <c r="AC2863"/>
      <c r="AD2863"/>
      <c r="AE2863"/>
      <c r="AF2863" s="143"/>
      <c r="AG2863"/>
      <c r="AH2863"/>
    </row>
    <row r="2864" spans="1:34" s="28" customFormat="1" ht="15">
      <c r="A2864"/>
      <c r="B2864" s="140"/>
      <c r="C2864" s="139"/>
      <c r="D2864" s="139"/>
      <c r="E2864"/>
      <c r="F2864"/>
      <c r="G2864"/>
      <c r="H2864"/>
      <c r="I2864"/>
      <c r="J2864"/>
      <c r="K2864"/>
      <c r="L2864"/>
      <c r="M2864"/>
      <c r="N2864"/>
      <c r="O2864"/>
      <c r="P2864"/>
      <c r="Q2864"/>
      <c r="R2864"/>
      <c r="S2864"/>
      <c r="T2864"/>
      <c r="U2864"/>
      <c r="V2864"/>
      <c r="W2864"/>
      <c r="X2864"/>
      <c r="Y2864"/>
      <c r="Z2864"/>
      <c r="AA2864" s="144"/>
      <c r="AB2864"/>
      <c r="AC2864"/>
      <c r="AD2864"/>
      <c r="AE2864"/>
      <c r="AF2864" s="143"/>
      <c r="AG2864"/>
      <c r="AH2864"/>
    </row>
    <row r="2865" spans="1:34" s="28" customFormat="1" ht="15">
      <c r="A2865"/>
      <c r="B2865" s="140"/>
      <c r="C2865" s="139"/>
      <c r="D2865" s="139"/>
      <c r="E2865"/>
      <c r="F2865"/>
      <c r="G2865"/>
      <c r="H2865"/>
      <c r="I2865"/>
      <c r="J2865"/>
      <c r="K2865"/>
      <c r="L2865"/>
      <c r="M2865"/>
      <c r="N2865"/>
      <c r="O2865"/>
      <c r="P2865"/>
      <c r="Q2865"/>
      <c r="R2865"/>
      <c r="S2865"/>
      <c r="T2865"/>
      <c r="U2865"/>
      <c r="V2865"/>
      <c r="W2865"/>
      <c r="X2865"/>
      <c r="Y2865"/>
      <c r="Z2865"/>
      <c r="AA2865" s="144"/>
      <c r="AB2865"/>
      <c r="AC2865"/>
      <c r="AD2865"/>
      <c r="AE2865"/>
      <c r="AF2865" s="143"/>
      <c r="AG2865"/>
      <c r="AH2865"/>
    </row>
    <row r="2866" spans="1:34" s="28" customFormat="1" ht="15">
      <c r="A2866"/>
      <c r="B2866" s="140"/>
      <c r="C2866" s="139"/>
      <c r="D2866" s="139"/>
      <c r="E2866"/>
      <c r="F2866"/>
      <c r="G2866"/>
      <c r="H2866"/>
      <c r="I2866"/>
      <c r="J2866"/>
      <c r="K2866"/>
      <c r="L2866"/>
      <c r="M2866"/>
      <c r="N2866"/>
      <c r="O2866"/>
      <c r="P2866"/>
      <c r="Q2866"/>
      <c r="R2866"/>
      <c r="S2866"/>
      <c r="T2866"/>
      <c r="U2866"/>
      <c r="V2866"/>
      <c r="W2866"/>
      <c r="X2866"/>
      <c r="Y2866"/>
      <c r="Z2866"/>
      <c r="AA2866" s="144"/>
      <c r="AB2866"/>
      <c r="AC2866"/>
      <c r="AD2866"/>
      <c r="AE2866"/>
      <c r="AF2866" s="143"/>
      <c r="AG2866"/>
      <c r="AH2866"/>
    </row>
    <row r="2867" spans="1:34" s="28" customFormat="1" ht="15">
      <c r="A2867"/>
      <c r="B2867" s="140"/>
      <c r="C2867" s="139"/>
      <c r="D2867" s="139"/>
      <c r="E2867"/>
      <c r="F2867"/>
      <c r="G2867"/>
      <c r="H2867"/>
      <c r="I2867"/>
      <c r="J2867"/>
      <c r="K2867"/>
      <c r="L2867"/>
      <c r="M2867"/>
      <c r="N2867"/>
      <c r="O2867"/>
      <c r="P2867"/>
      <c r="Q2867"/>
      <c r="R2867"/>
      <c r="S2867"/>
      <c r="T2867"/>
      <c r="U2867"/>
      <c r="V2867"/>
      <c r="W2867"/>
      <c r="X2867"/>
      <c r="Y2867"/>
      <c r="Z2867"/>
      <c r="AA2867" s="144"/>
      <c r="AB2867"/>
      <c r="AC2867"/>
      <c r="AD2867"/>
      <c r="AE2867"/>
      <c r="AF2867" s="143"/>
      <c r="AG2867"/>
      <c r="AH2867"/>
    </row>
    <row r="2868" spans="1:34" s="28" customFormat="1" ht="15">
      <c r="A2868"/>
      <c r="B2868" s="140"/>
      <c r="C2868" s="139"/>
      <c r="D2868" s="139"/>
      <c r="E2868"/>
      <c r="F2868"/>
      <c r="G2868"/>
      <c r="H2868"/>
      <c r="I2868"/>
      <c r="J2868"/>
      <c r="K2868"/>
      <c r="L2868"/>
      <c r="M2868"/>
      <c r="N2868"/>
      <c r="O2868"/>
      <c r="P2868"/>
      <c r="Q2868"/>
      <c r="R2868"/>
      <c r="S2868"/>
      <c r="T2868"/>
      <c r="U2868"/>
      <c r="V2868"/>
      <c r="W2868"/>
      <c r="X2868"/>
      <c r="Y2868"/>
      <c r="Z2868"/>
      <c r="AA2868" s="144"/>
      <c r="AB2868"/>
      <c r="AC2868"/>
      <c r="AD2868"/>
      <c r="AE2868"/>
      <c r="AF2868" s="143"/>
      <c r="AG2868"/>
      <c r="AH2868"/>
    </row>
    <row r="2869" spans="1:34" s="28" customFormat="1" ht="15">
      <c r="A2869"/>
      <c r="B2869" s="140"/>
      <c r="C2869" s="139"/>
      <c r="D2869" s="139"/>
      <c r="E2869"/>
      <c r="F2869"/>
      <c r="G2869"/>
      <c r="H2869"/>
      <c r="I2869"/>
      <c r="J2869"/>
      <c r="K2869"/>
      <c r="L2869"/>
      <c r="M2869"/>
      <c r="N2869"/>
      <c r="O2869"/>
      <c r="P2869"/>
      <c r="Q2869"/>
      <c r="R2869"/>
      <c r="S2869"/>
      <c r="T2869"/>
      <c r="U2869"/>
      <c r="V2869"/>
      <c r="W2869"/>
      <c r="X2869"/>
      <c r="Y2869"/>
      <c r="Z2869"/>
      <c r="AA2869" s="144"/>
      <c r="AB2869"/>
      <c r="AC2869"/>
      <c r="AD2869"/>
      <c r="AE2869"/>
      <c r="AF2869" s="143"/>
      <c r="AG2869"/>
      <c r="AH2869"/>
    </row>
    <row r="2870" spans="1:34" s="28" customFormat="1" ht="15">
      <c r="A2870"/>
      <c r="B2870" s="140"/>
      <c r="C2870" s="139"/>
      <c r="D2870" s="139"/>
      <c r="E2870"/>
      <c r="F2870"/>
      <c r="G2870"/>
      <c r="H2870"/>
      <c r="I2870"/>
      <c r="J2870"/>
      <c r="K2870"/>
      <c r="L2870"/>
      <c r="M2870"/>
      <c r="N2870"/>
      <c r="O2870"/>
      <c r="P2870"/>
      <c r="Q2870"/>
      <c r="R2870"/>
      <c r="S2870"/>
      <c r="T2870"/>
      <c r="U2870"/>
      <c r="V2870"/>
      <c r="W2870"/>
      <c r="X2870"/>
      <c r="Y2870"/>
      <c r="Z2870"/>
      <c r="AA2870" s="144"/>
      <c r="AB2870"/>
      <c r="AC2870"/>
      <c r="AD2870"/>
      <c r="AE2870"/>
      <c r="AF2870" s="143"/>
      <c r="AG2870"/>
      <c r="AH2870"/>
    </row>
    <row r="2871" spans="1:34" s="28" customFormat="1" ht="15">
      <c r="A2871"/>
      <c r="B2871" s="140"/>
      <c r="C2871" s="139"/>
      <c r="D2871" s="139"/>
      <c r="E2871"/>
      <c r="F2871"/>
      <c r="G2871"/>
      <c r="H2871"/>
      <c r="I2871"/>
      <c r="J2871"/>
      <c r="K2871"/>
      <c r="L2871"/>
      <c r="M2871"/>
      <c r="N2871"/>
      <c r="O2871"/>
      <c r="P2871"/>
      <c r="Q2871"/>
      <c r="R2871"/>
      <c r="S2871"/>
      <c r="T2871"/>
      <c r="U2871"/>
      <c r="V2871"/>
      <c r="W2871"/>
      <c r="X2871"/>
      <c r="Y2871"/>
      <c r="Z2871"/>
      <c r="AA2871" s="144"/>
      <c r="AB2871"/>
      <c r="AC2871"/>
      <c r="AD2871"/>
      <c r="AE2871"/>
      <c r="AF2871" s="143"/>
      <c r="AG2871"/>
      <c r="AH2871"/>
    </row>
    <row r="2872" spans="1:34" s="28" customFormat="1" ht="15">
      <c r="A2872"/>
      <c r="B2872" s="140"/>
      <c r="C2872" s="139"/>
      <c r="D2872" s="139"/>
      <c r="E2872"/>
      <c r="F2872"/>
      <c r="G2872"/>
      <c r="H2872"/>
      <c r="I2872"/>
      <c r="J2872"/>
      <c r="K2872"/>
      <c r="L2872"/>
      <c r="M2872"/>
      <c r="N2872"/>
      <c r="O2872"/>
      <c r="P2872"/>
      <c r="Q2872"/>
      <c r="R2872"/>
      <c r="S2872"/>
      <c r="T2872"/>
      <c r="U2872"/>
      <c r="V2872"/>
      <c r="W2872"/>
      <c r="X2872"/>
      <c r="Y2872"/>
      <c r="Z2872"/>
      <c r="AA2872" s="144"/>
      <c r="AB2872"/>
      <c r="AC2872"/>
      <c r="AD2872"/>
      <c r="AE2872"/>
      <c r="AF2872" s="143"/>
      <c r="AG2872"/>
      <c r="AH2872"/>
    </row>
    <row r="2873" spans="1:34" s="28" customFormat="1" ht="15">
      <c r="A2873"/>
      <c r="B2873" s="140"/>
      <c r="C2873" s="139"/>
      <c r="D2873" s="139"/>
      <c r="E2873"/>
      <c r="F2873"/>
      <c r="G2873"/>
      <c r="H2873"/>
      <c r="I2873"/>
      <c r="J2873"/>
      <c r="K2873"/>
      <c r="L2873"/>
      <c r="M2873"/>
      <c r="N2873"/>
      <c r="O2873"/>
      <c r="P2873"/>
      <c r="Q2873"/>
      <c r="R2873"/>
      <c r="S2873"/>
      <c r="T2873"/>
      <c r="U2873"/>
      <c r="V2873"/>
      <c r="W2873"/>
      <c r="X2873"/>
      <c r="Y2873"/>
      <c r="Z2873"/>
      <c r="AA2873" s="144"/>
      <c r="AB2873"/>
      <c r="AC2873"/>
      <c r="AD2873"/>
      <c r="AE2873"/>
      <c r="AF2873" s="143"/>
      <c r="AG2873"/>
      <c r="AH2873"/>
    </row>
    <row r="2874" spans="1:34" s="28" customFormat="1" ht="15">
      <c r="A2874"/>
      <c r="B2874" s="140"/>
      <c r="C2874" s="139"/>
      <c r="D2874" s="139"/>
      <c r="E2874"/>
      <c r="F2874"/>
      <c r="G2874"/>
      <c r="H2874"/>
      <c r="I2874"/>
      <c r="J2874"/>
      <c r="K2874"/>
      <c r="L2874"/>
      <c r="M2874"/>
      <c r="N2874"/>
      <c r="O2874"/>
      <c r="P2874"/>
      <c r="Q2874"/>
      <c r="R2874"/>
      <c r="S2874"/>
      <c r="T2874"/>
      <c r="U2874"/>
      <c r="V2874"/>
      <c r="W2874"/>
      <c r="X2874"/>
      <c r="Y2874"/>
      <c r="Z2874"/>
      <c r="AA2874" s="144"/>
      <c r="AB2874"/>
      <c r="AC2874"/>
      <c r="AD2874"/>
      <c r="AE2874"/>
      <c r="AF2874" s="143"/>
      <c r="AG2874"/>
      <c r="AH2874"/>
    </row>
    <row r="2875" spans="1:34" s="28" customFormat="1" ht="15">
      <c r="A2875"/>
      <c r="B2875" s="140"/>
      <c r="C2875" s="139"/>
      <c r="D2875" s="139"/>
      <c r="E2875"/>
      <c r="F2875"/>
      <c r="G2875"/>
      <c r="H2875"/>
      <c r="I2875"/>
      <c r="J2875"/>
      <c r="K2875"/>
      <c r="L2875"/>
      <c r="M2875"/>
      <c r="N2875"/>
      <c r="O2875"/>
      <c r="P2875"/>
      <c r="Q2875"/>
      <c r="R2875"/>
      <c r="S2875"/>
      <c r="T2875"/>
      <c r="U2875"/>
      <c r="V2875"/>
      <c r="W2875"/>
      <c r="X2875"/>
      <c r="Y2875"/>
      <c r="Z2875"/>
      <c r="AA2875" s="144"/>
      <c r="AB2875"/>
      <c r="AC2875"/>
      <c r="AD2875"/>
      <c r="AE2875"/>
      <c r="AF2875" s="143"/>
      <c r="AG2875"/>
      <c r="AH2875"/>
    </row>
    <row r="2876" spans="1:34" s="28" customFormat="1" ht="15">
      <c r="A2876"/>
      <c r="B2876" s="140"/>
      <c r="C2876" s="139"/>
      <c r="D2876" s="139"/>
      <c r="E2876"/>
      <c r="F2876"/>
      <c r="G2876"/>
      <c r="H2876"/>
      <c r="I2876"/>
      <c r="J2876"/>
      <c r="K2876"/>
      <c r="L2876"/>
      <c r="M2876"/>
      <c r="N2876"/>
      <c r="O2876"/>
      <c r="P2876"/>
      <c r="Q2876"/>
      <c r="R2876"/>
      <c r="S2876"/>
      <c r="T2876"/>
      <c r="U2876"/>
      <c r="V2876"/>
      <c r="W2876"/>
      <c r="X2876"/>
      <c r="Y2876"/>
      <c r="Z2876"/>
      <c r="AA2876" s="144"/>
      <c r="AB2876"/>
      <c r="AC2876"/>
      <c r="AD2876"/>
      <c r="AE2876"/>
      <c r="AF2876" s="143"/>
      <c r="AG2876"/>
      <c r="AH2876"/>
    </row>
    <row r="2877" spans="1:34" s="28" customFormat="1" ht="15">
      <c r="A2877"/>
      <c r="B2877" s="140"/>
      <c r="C2877" s="139"/>
      <c r="D2877" s="139"/>
      <c r="E2877"/>
      <c r="F2877"/>
      <c r="G2877"/>
      <c r="H2877"/>
      <c r="I2877"/>
      <c r="J2877"/>
      <c r="K2877"/>
      <c r="L2877"/>
      <c r="M2877"/>
      <c r="N2877"/>
      <c r="O2877"/>
      <c r="P2877"/>
      <c r="Q2877"/>
      <c r="R2877"/>
      <c r="S2877"/>
      <c r="T2877"/>
      <c r="U2877"/>
      <c r="V2877"/>
      <c r="W2877"/>
      <c r="X2877"/>
      <c r="Y2877"/>
      <c r="Z2877"/>
      <c r="AA2877" s="144"/>
      <c r="AB2877"/>
      <c r="AC2877"/>
      <c r="AD2877"/>
      <c r="AE2877"/>
      <c r="AF2877" s="143"/>
      <c r="AG2877"/>
      <c r="AH2877"/>
    </row>
    <row r="2878" spans="1:34" s="28" customFormat="1" ht="15">
      <c r="A2878"/>
      <c r="B2878" s="140"/>
      <c r="C2878" s="139"/>
      <c r="D2878" s="139"/>
      <c r="E2878"/>
      <c r="F2878"/>
      <c r="G2878"/>
      <c r="H2878"/>
      <c r="I2878"/>
      <c r="J2878"/>
      <c r="K2878"/>
      <c r="L2878"/>
      <c r="M2878"/>
      <c r="N2878"/>
      <c r="O2878"/>
      <c r="P2878"/>
      <c r="Q2878"/>
      <c r="R2878"/>
      <c r="S2878"/>
      <c r="T2878"/>
      <c r="U2878"/>
      <c r="V2878"/>
      <c r="W2878"/>
      <c r="X2878"/>
      <c r="Y2878"/>
      <c r="Z2878"/>
      <c r="AA2878" s="144"/>
      <c r="AB2878"/>
      <c r="AC2878"/>
      <c r="AD2878"/>
      <c r="AE2878"/>
      <c r="AF2878" s="143"/>
      <c r="AG2878"/>
      <c r="AH2878"/>
    </row>
    <row r="2879" spans="1:34" s="28" customFormat="1" ht="15">
      <c r="A2879"/>
      <c r="B2879" s="140"/>
      <c r="C2879" s="139"/>
      <c r="D2879" s="139"/>
      <c r="E2879"/>
      <c r="F2879"/>
      <c r="G2879"/>
      <c r="H2879"/>
      <c r="I2879"/>
      <c r="J2879"/>
      <c r="K2879"/>
      <c r="L2879"/>
      <c r="M2879"/>
      <c r="N2879"/>
      <c r="O2879"/>
      <c r="P2879"/>
      <c r="Q2879"/>
      <c r="R2879"/>
      <c r="S2879"/>
      <c r="T2879"/>
      <c r="U2879"/>
      <c r="V2879"/>
      <c r="W2879"/>
      <c r="X2879"/>
      <c r="Y2879"/>
      <c r="Z2879"/>
      <c r="AA2879" s="144"/>
      <c r="AB2879"/>
      <c r="AC2879"/>
      <c r="AD2879"/>
      <c r="AE2879"/>
      <c r="AF2879" s="143"/>
      <c r="AG2879"/>
      <c r="AH2879"/>
    </row>
    <row r="2880" spans="1:34" s="28" customFormat="1" ht="15">
      <c r="A2880"/>
      <c r="B2880" s="140"/>
      <c r="C2880" s="139"/>
      <c r="D2880" s="139"/>
      <c r="E2880"/>
      <c r="F2880"/>
      <c r="G2880"/>
      <c r="H2880"/>
      <c r="I2880"/>
      <c r="J2880"/>
      <c r="K2880"/>
      <c r="L2880"/>
      <c r="M2880"/>
      <c r="N2880"/>
      <c r="O2880"/>
      <c r="P2880"/>
      <c r="Q2880"/>
      <c r="R2880"/>
      <c r="S2880"/>
      <c r="T2880"/>
      <c r="U2880"/>
      <c r="V2880"/>
      <c r="W2880"/>
      <c r="X2880"/>
      <c r="Y2880"/>
      <c r="Z2880"/>
      <c r="AA2880" s="144"/>
      <c r="AB2880"/>
      <c r="AC2880"/>
      <c r="AD2880"/>
      <c r="AE2880"/>
      <c r="AF2880" s="143"/>
      <c r="AG2880"/>
      <c r="AH2880"/>
    </row>
    <row r="2881" spans="1:34" s="28" customFormat="1" ht="15">
      <c r="A2881"/>
      <c r="B2881" s="140"/>
      <c r="C2881" s="139"/>
      <c r="D2881" s="139"/>
      <c r="E2881"/>
      <c r="F2881"/>
      <c r="G2881"/>
      <c r="H2881"/>
      <c r="I2881"/>
      <c r="J2881"/>
      <c r="K2881"/>
      <c r="L2881"/>
      <c r="M2881"/>
      <c r="N2881"/>
      <c r="O2881"/>
      <c r="P2881"/>
      <c r="Q2881"/>
      <c r="R2881"/>
      <c r="S2881"/>
      <c r="T2881"/>
      <c r="U2881"/>
      <c r="V2881"/>
      <c r="W2881"/>
      <c r="X2881"/>
      <c r="Y2881"/>
      <c r="Z2881"/>
      <c r="AA2881" s="144"/>
      <c r="AB2881"/>
      <c r="AC2881"/>
      <c r="AD2881"/>
      <c r="AE2881"/>
      <c r="AF2881" s="143"/>
      <c r="AG2881"/>
      <c r="AH2881"/>
    </row>
    <row r="2882" spans="1:34" s="28" customFormat="1" ht="15">
      <c r="A2882"/>
      <c r="B2882" s="140"/>
      <c r="C2882" s="139"/>
      <c r="D2882" s="139"/>
      <c r="E2882"/>
      <c r="F2882"/>
      <c r="G2882"/>
      <c r="H2882"/>
      <c r="I2882"/>
      <c r="J2882"/>
      <c r="K2882"/>
      <c r="L2882"/>
      <c r="M2882"/>
      <c r="N2882"/>
      <c r="O2882"/>
      <c r="P2882"/>
      <c r="Q2882"/>
      <c r="R2882"/>
      <c r="S2882"/>
      <c r="T2882"/>
      <c r="U2882"/>
      <c r="V2882"/>
      <c r="W2882"/>
      <c r="X2882"/>
      <c r="Y2882"/>
      <c r="Z2882"/>
      <c r="AA2882" s="144"/>
      <c r="AB2882"/>
      <c r="AC2882"/>
      <c r="AD2882"/>
      <c r="AE2882"/>
      <c r="AF2882" s="143"/>
      <c r="AG2882"/>
      <c r="AH2882"/>
    </row>
    <row r="2883" spans="1:34" s="28" customFormat="1" ht="15">
      <c r="A2883"/>
      <c r="B2883" s="140"/>
      <c r="C2883" s="139"/>
      <c r="D2883" s="139"/>
      <c r="E2883"/>
      <c r="F2883"/>
      <c r="G2883"/>
      <c r="H2883"/>
      <c r="I2883"/>
      <c r="J2883"/>
      <c r="K2883"/>
      <c r="L2883"/>
      <c r="M2883"/>
      <c r="N2883"/>
      <c r="O2883"/>
      <c r="P2883"/>
      <c r="Q2883"/>
      <c r="R2883"/>
      <c r="S2883"/>
      <c r="T2883"/>
      <c r="U2883"/>
      <c r="V2883"/>
      <c r="W2883"/>
      <c r="X2883"/>
      <c r="Y2883"/>
      <c r="Z2883"/>
      <c r="AA2883" s="144"/>
      <c r="AB2883"/>
      <c r="AC2883"/>
      <c r="AD2883"/>
      <c r="AE2883"/>
      <c r="AF2883" s="143"/>
      <c r="AG2883"/>
      <c r="AH2883"/>
    </row>
    <row r="2884" spans="1:34" s="28" customFormat="1" ht="15">
      <c r="A2884"/>
      <c r="B2884" s="140"/>
      <c r="C2884" s="139"/>
      <c r="D2884" s="139"/>
      <c r="E2884"/>
      <c r="F2884"/>
      <c r="G2884"/>
      <c r="H2884"/>
      <c r="I2884"/>
      <c r="J2884"/>
      <c r="K2884"/>
      <c r="L2884"/>
      <c r="M2884"/>
      <c r="N2884"/>
      <c r="O2884"/>
      <c r="P2884"/>
      <c r="Q2884"/>
      <c r="R2884"/>
      <c r="S2884"/>
      <c r="T2884"/>
      <c r="U2884"/>
      <c r="V2884"/>
      <c r="W2884"/>
      <c r="X2884"/>
      <c r="Y2884"/>
      <c r="Z2884"/>
      <c r="AA2884" s="144"/>
      <c r="AB2884"/>
      <c r="AC2884"/>
      <c r="AD2884"/>
      <c r="AE2884"/>
      <c r="AF2884" s="143"/>
      <c r="AG2884"/>
      <c r="AH2884"/>
    </row>
    <row r="2885" spans="1:34" s="28" customFormat="1" ht="15">
      <c r="A2885"/>
      <c r="B2885" s="140"/>
      <c r="C2885" s="139"/>
      <c r="D2885" s="139"/>
      <c r="E2885"/>
      <c r="F2885"/>
      <c r="G2885"/>
      <c r="H2885"/>
      <c r="I2885"/>
      <c r="J2885"/>
      <c r="K2885"/>
      <c r="L2885"/>
      <c r="M2885"/>
      <c r="N2885"/>
      <c r="O2885"/>
      <c r="P2885"/>
      <c r="Q2885"/>
      <c r="R2885"/>
      <c r="S2885"/>
      <c r="T2885"/>
      <c r="U2885"/>
      <c r="V2885"/>
      <c r="W2885"/>
      <c r="X2885"/>
      <c r="Y2885"/>
      <c r="Z2885"/>
      <c r="AA2885" s="144"/>
      <c r="AB2885"/>
      <c r="AC2885"/>
      <c r="AD2885"/>
      <c r="AE2885"/>
      <c r="AF2885" s="143"/>
      <c r="AG2885"/>
      <c r="AH2885"/>
    </row>
    <row r="2886" spans="1:34" s="28" customFormat="1" ht="15">
      <c r="A2886"/>
      <c r="B2886" s="140"/>
      <c r="C2886" s="139"/>
      <c r="D2886" s="139"/>
      <c r="E2886"/>
      <c r="F2886"/>
      <c r="G2886"/>
      <c r="H2886"/>
      <c r="I2886"/>
      <c r="J2886"/>
      <c r="K2886"/>
      <c r="L2886"/>
      <c r="M2886"/>
      <c r="N2886"/>
      <c r="O2886"/>
      <c r="P2886"/>
      <c r="Q2886"/>
      <c r="R2886"/>
      <c r="S2886"/>
      <c r="T2886"/>
      <c r="U2886"/>
      <c r="V2886"/>
      <c r="W2886"/>
      <c r="X2886"/>
      <c r="Y2886"/>
      <c r="Z2886"/>
      <c r="AA2886" s="144"/>
      <c r="AB2886"/>
      <c r="AC2886"/>
      <c r="AD2886"/>
      <c r="AE2886"/>
      <c r="AF2886" s="143"/>
      <c r="AG2886"/>
      <c r="AH2886"/>
    </row>
    <row r="2887" spans="1:34" s="28" customFormat="1" ht="15">
      <c r="A2887"/>
      <c r="B2887" s="140"/>
      <c r="C2887" s="139"/>
      <c r="D2887" s="139"/>
      <c r="E2887"/>
      <c r="F2887"/>
      <c r="G2887"/>
      <c r="H2887"/>
      <c r="I2887"/>
      <c r="J2887"/>
      <c r="K2887"/>
      <c r="L2887"/>
      <c r="M2887"/>
      <c r="N2887"/>
      <c r="O2887"/>
      <c r="P2887"/>
      <c r="Q2887"/>
      <c r="R2887"/>
      <c r="S2887"/>
      <c r="T2887"/>
      <c r="U2887"/>
      <c r="V2887"/>
      <c r="W2887"/>
      <c r="X2887"/>
      <c r="Y2887"/>
      <c r="Z2887"/>
      <c r="AA2887" s="144"/>
      <c r="AB2887"/>
      <c r="AC2887"/>
      <c r="AD2887"/>
      <c r="AE2887"/>
      <c r="AF2887" s="143"/>
      <c r="AG2887"/>
      <c r="AH2887"/>
    </row>
    <row r="2888" spans="1:34" s="28" customFormat="1" ht="15">
      <c r="A2888"/>
      <c r="B2888" s="140"/>
      <c r="C2888" s="139"/>
      <c r="D2888" s="139"/>
      <c r="E2888"/>
      <c r="F2888"/>
      <c r="G2888"/>
      <c r="H2888"/>
      <c r="I2888"/>
      <c r="J2888"/>
      <c r="K2888"/>
      <c r="L2888"/>
      <c r="M2888"/>
      <c r="N2888"/>
      <c r="O2888"/>
      <c r="P2888"/>
      <c r="Q2888"/>
      <c r="R2888"/>
      <c r="S2888"/>
      <c r="T2888"/>
      <c r="U2888"/>
      <c r="V2888"/>
      <c r="W2888"/>
      <c r="X2888"/>
      <c r="Y2888"/>
      <c r="Z2888"/>
      <c r="AA2888" s="144"/>
      <c r="AB2888"/>
      <c r="AC2888"/>
      <c r="AD2888"/>
      <c r="AE2888"/>
      <c r="AF2888" s="143"/>
      <c r="AG2888"/>
      <c r="AH2888"/>
    </row>
    <row r="2889" spans="1:34" s="28" customFormat="1" ht="15">
      <c r="A2889"/>
      <c r="B2889" s="140"/>
      <c r="C2889" s="139"/>
      <c r="D2889" s="139"/>
      <c r="E2889"/>
      <c r="F2889"/>
      <c r="G2889"/>
      <c r="H2889"/>
      <c r="I2889"/>
      <c r="J2889"/>
      <c r="K2889"/>
      <c r="L2889"/>
      <c r="M2889"/>
      <c r="N2889"/>
      <c r="O2889"/>
      <c r="P2889"/>
      <c r="Q2889"/>
      <c r="R2889"/>
      <c r="S2889"/>
      <c r="T2889"/>
      <c r="U2889"/>
      <c r="V2889"/>
      <c r="W2889"/>
      <c r="X2889"/>
      <c r="Y2889"/>
      <c r="Z2889"/>
      <c r="AA2889" s="144"/>
      <c r="AB2889"/>
      <c r="AC2889"/>
      <c r="AD2889"/>
      <c r="AE2889"/>
      <c r="AF2889" s="143"/>
      <c r="AG2889"/>
      <c r="AH2889"/>
    </row>
    <row r="2890" spans="1:34" s="28" customFormat="1" ht="15">
      <c r="A2890"/>
      <c r="B2890" s="140"/>
      <c r="C2890" s="139"/>
      <c r="D2890" s="139"/>
      <c r="E2890"/>
      <c r="F2890"/>
      <c r="G2890"/>
      <c r="H2890"/>
      <c r="I2890"/>
      <c r="J2890"/>
      <c r="K2890"/>
      <c r="L2890"/>
      <c r="M2890"/>
      <c r="N2890"/>
      <c r="O2890"/>
      <c r="P2890"/>
      <c r="Q2890"/>
      <c r="R2890"/>
      <c r="S2890"/>
      <c r="T2890"/>
      <c r="U2890"/>
      <c r="V2890"/>
      <c r="W2890"/>
      <c r="X2890"/>
      <c r="Y2890"/>
      <c r="Z2890"/>
      <c r="AA2890" s="144"/>
      <c r="AB2890"/>
      <c r="AC2890"/>
      <c r="AD2890"/>
      <c r="AE2890"/>
      <c r="AF2890" s="143"/>
      <c r="AG2890"/>
      <c r="AH2890"/>
    </row>
    <row r="2891" spans="1:34" s="28" customFormat="1" ht="15">
      <c r="A2891"/>
      <c r="B2891" s="140"/>
      <c r="C2891" s="139"/>
      <c r="D2891" s="139"/>
      <c r="E2891"/>
      <c r="F2891"/>
      <c r="G2891"/>
      <c r="H2891"/>
      <c r="I2891"/>
      <c r="J2891"/>
      <c r="K2891"/>
      <c r="L2891"/>
      <c r="M2891"/>
      <c r="N2891"/>
      <c r="O2891"/>
      <c r="P2891"/>
      <c r="Q2891"/>
      <c r="R2891"/>
      <c r="S2891"/>
      <c r="T2891"/>
      <c r="U2891"/>
      <c r="V2891"/>
      <c r="W2891"/>
      <c r="X2891"/>
      <c r="Y2891"/>
      <c r="Z2891"/>
      <c r="AA2891" s="144"/>
      <c r="AB2891"/>
      <c r="AC2891"/>
      <c r="AD2891"/>
      <c r="AE2891"/>
      <c r="AF2891" s="143"/>
      <c r="AG2891"/>
      <c r="AH2891"/>
    </row>
    <row r="2892" spans="1:34" s="28" customFormat="1" ht="15">
      <c r="A2892"/>
      <c r="B2892" s="140"/>
      <c r="C2892" s="139"/>
      <c r="D2892" s="139"/>
      <c r="E2892"/>
      <c r="F2892"/>
      <c r="G2892"/>
      <c r="H2892"/>
      <c r="I2892"/>
      <c r="J2892"/>
      <c r="K2892"/>
      <c r="L2892"/>
      <c r="M2892"/>
      <c r="N2892"/>
      <c r="O2892"/>
      <c r="P2892"/>
      <c r="Q2892"/>
      <c r="R2892"/>
      <c r="S2892"/>
      <c r="T2892"/>
      <c r="U2892"/>
      <c r="V2892"/>
      <c r="W2892"/>
      <c r="X2892"/>
      <c r="Y2892"/>
      <c r="Z2892"/>
      <c r="AA2892" s="144"/>
      <c r="AB2892"/>
      <c r="AC2892"/>
      <c r="AD2892"/>
      <c r="AE2892"/>
      <c r="AF2892" s="143"/>
      <c r="AG2892"/>
      <c r="AH2892"/>
    </row>
    <row r="2893" spans="1:34" s="28" customFormat="1" ht="15">
      <c r="A2893"/>
      <c r="B2893" s="140"/>
      <c r="C2893" s="139"/>
      <c r="D2893" s="139"/>
      <c r="E2893"/>
      <c r="F2893"/>
      <c r="G2893"/>
      <c r="H2893"/>
      <c r="I2893"/>
      <c r="J2893"/>
      <c r="K2893"/>
      <c r="L2893"/>
      <c r="M2893"/>
      <c r="N2893"/>
      <c r="O2893"/>
      <c r="P2893"/>
      <c r="Q2893"/>
      <c r="R2893"/>
      <c r="S2893"/>
      <c r="T2893"/>
      <c r="U2893"/>
      <c r="V2893"/>
      <c r="W2893"/>
      <c r="X2893"/>
      <c r="Y2893"/>
      <c r="Z2893"/>
      <c r="AA2893" s="144"/>
      <c r="AB2893"/>
      <c r="AC2893"/>
      <c r="AD2893"/>
      <c r="AE2893"/>
      <c r="AF2893" s="143"/>
      <c r="AG2893"/>
      <c r="AH2893"/>
    </row>
    <row r="2894" spans="1:34" s="28" customFormat="1" ht="15">
      <c r="A2894"/>
      <c r="B2894" s="140"/>
      <c r="C2894" s="139"/>
      <c r="D2894" s="139"/>
      <c r="E2894"/>
      <c r="F2894"/>
      <c r="G2894"/>
      <c r="H2894"/>
      <c r="I2894"/>
      <c r="J2894"/>
      <c r="K2894"/>
      <c r="L2894"/>
      <c r="M2894"/>
      <c r="N2894"/>
      <c r="O2894"/>
      <c r="P2894"/>
      <c r="Q2894"/>
      <c r="R2894"/>
      <c r="S2894"/>
      <c r="T2894"/>
      <c r="U2894"/>
      <c r="V2894"/>
      <c r="W2894"/>
      <c r="X2894"/>
      <c r="Y2894"/>
      <c r="Z2894"/>
      <c r="AA2894" s="144"/>
      <c r="AB2894"/>
      <c r="AC2894"/>
      <c r="AD2894"/>
      <c r="AE2894"/>
      <c r="AF2894" s="143"/>
      <c r="AG2894"/>
      <c r="AH2894"/>
    </row>
    <row r="2895" spans="1:34" s="28" customFormat="1" ht="15">
      <c r="A2895"/>
      <c r="B2895" s="140"/>
      <c r="C2895" s="139"/>
      <c r="D2895" s="139"/>
      <c r="E2895"/>
      <c r="F2895"/>
      <c r="G2895"/>
      <c r="H2895"/>
      <c r="I2895"/>
      <c r="J2895"/>
      <c r="K2895"/>
      <c r="L2895"/>
      <c r="M2895"/>
      <c r="N2895"/>
      <c r="O2895"/>
      <c r="P2895"/>
      <c r="Q2895"/>
      <c r="R2895"/>
      <c r="S2895"/>
      <c r="T2895"/>
      <c r="U2895"/>
      <c r="V2895"/>
      <c r="W2895"/>
      <c r="X2895"/>
      <c r="Y2895"/>
      <c r="Z2895"/>
      <c r="AA2895" s="144"/>
      <c r="AB2895"/>
      <c r="AC2895"/>
      <c r="AD2895"/>
      <c r="AE2895"/>
      <c r="AF2895" s="143"/>
      <c r="AG2895"/>
      <c r="AH2895"/>
    </row>
    <row r="2896" spans="1:34" s="28" customFormat="1" ht="15">
      <c r="A2896"/>
      <c r="B2896" s="140"/>
      <c r="C2896" s="139"/>
      <c r="D2896" s="139"/>
      <c r="E2896"/>
      <c r="F2896"/>
      <c r="G2896"/>
      <c r="H2896"/>
      <c r="I2896"/>
      <c r="J2896"/>
      <c r="K2896"/>
      <c r="L2896"/>
      <c r="M2896"/>
      <c r="N2896"/>
      <c r="O2896"/>
      <c r="P2896"/>
      <c r="Q2896"/>
      <c r="R2896"/>
      <c r="S2896"/>
      <c r="T2896"/>
      <c r="U2896"/>
      <c r="V2896"/>
      <c r="W2896"/>
      <c r="X2896"/>
      <c r="Y2896"/>
      <c r="Z2896"/>
      <c r="AA2896" s="144"/>
      <c r="AB2896"/>
      <c r="AC2896"/>
      <c r="AD2896"/>
      <c r="AE2896"/>
      <c r="AF2896" s="143"/>
      <c r="AG2896"/>
      <c r="AH2896"/>
    </row>
    <row r="2897" spans="1:34" s="28" customFormat="1" ht="15">
      <c r="A2897"/>
      <c r="B2897" s="140"/>
      <c r="C2897" s="139"/>
      <c r="D2897" s="139"/>
      <c r="E2897"/>
      <c r="F2897"/>
      <c r="G2897"/>
      <c r="H2897"/>
      <c r="I2897"/>
      <c r="J2897"/>
      <c r="K2897"/>
      <c r="L2897"/>
      <c r="M2897"/>
      <c r="N2897"/>
      <c r="O2897"/>
      <c r="P2897"/>
      <c r="Q2897"/>
      <c r="R2897"/>
      <c r="S2897"/>
      <c r="T2897"/>
      <c r="U2897"/>
      <c r="V2897"/>
      <c r="W2897"/>
      <c r="X2897"/>
      <c r="Y2897"/>
      <c r="Z2897"/>
      <c r="AA2897" s="144"/>
      <c r="AB2897"/>
      <c r="AC2897"/>
      <c r="AD2897"/>
      <c r="AE2897"/>
      <c r="AF2897" s="143"/>
      <c r="AG2897"/>
      <c r="AH2897"/>
    </row>
    <row r="2898" spans="1:34" s="28" customFormat="1" ht="15">
      <c r="A2898"/>
      <c r="B2898" s="140"/>
      <c r="C2898" s="139"/>
      <c r="D2898" s="139"/>
      <c r="E2898"/>
      <c r="F2898"/>
      <c r="G2898"/>
      <c r="H2898"/>
      <c r="I2898"/>
      <c r="J2898"/>
      <c r="K2898"/>
      <c r="L2898"/>
      <c r="M2898"/>
      <c r="N2898"/>
      <c r="O2898"/>
      <c r="P2898"/>
      <c r="Q2898"/>
      <c r="R2898"/>
      <c r="S2898"/>
      <c r="T2898"/>
      <c r="U2898"/>
      <c r="V2898"/>
      <c r="W2898"/>
      <c r="X2898"/>
      <c r="Y2898"/>
      <c r="Z2898"/>
      <c r="AA2898" s="144"/>
      <c r="AB2898"/>
      <c r="AC2898"/>
      <c r="AD2898"/>
      <c r="AE2898"/>
      <c r="AF2898" s="143"/>
      <c r="AG2898"/>
      <c r="AH2898"/>
    </row>
    <row r="2899" spans="1:34" s="28" customFormat="1" ht="15">
      <c r="A2899"/>
      <c r="B2899" s="140"/>
      <c r="C2899" s="139"/>
      <c r="D2899" s="139"/>
      <c r="E2899"/>
      <c r="F2899"/>
      <c r="G2899"/>
      <c r="H2899"/>
      <c r="I2899"/>
      <c r="J2899"/>
      <c r="K2899"/>
      <c r="L2899"/>
      <c r="M2899"/>
      <c r="N2899"/>
      <c r="O2899"/>
      <c r="P2899"/>
      <c r="Q2899"/>
      <c r="R2899"/>
      <c r="S2899"/>
      <c r="T2899"/>
      <c r="U2899"/>
      <c r="V2899"/>
      <c r="W2899"/>
      <c r="X2899"/>
      <c r="Y2899"/>
      <c r="Z2899"/>
      <c r="AA2899" s="144"/>
      <c r="AB2899"/>
      <c r="AC2899"/>
      <c r="AD2899"/>
      <c r="AE2899"/>
      <c r="AF2899" s="143"/>
      <c r="AG2899"/>
      <c r="AH2899"/>
    </row>
    <row r="2900" spans="1:34" s="28" customFormat="1" ht="15">
      <c r="A2900"/>
      <c r="B2900" s="140"/>
      <c r="C2900" s="139"/>
      <c r="D2900" s="139"/>
      <c r="E2900"/>
      <c r="F2900"/>
      <c r="G2900"/>
      <c r="H2900"/>
      <c r="I2900"/>
      <c r="J2900"/>
      <c r="K2900"/>
      <c r="L2900"/>
      <c r="M2900"/>
      <c r="N2900"/>
      <c r="O2900"/>
      <c r="P2900"/>
      <c r="Q2900"/>
      <c r="R2900"/>
      <c r="S2900"/>
      <c r="T2900"/>
      <c r="U2900"/>
      <c r="V2900"/>
      <c r="W2900"/>
      <c r="X2900"/>
      <c r="Y2900"/>
      <c r="Z2900"/>
      <c r="AA2900" s="144"/>
      <c r="AB2900"/>
      <c r="AC2900"/>
      <c r="AD2900"/>
      <c r="AE2900"/>
      <c r="AF2900" s="143"/>
      <c r="AG2900"/>
      <c r="AH2900"/>
    </row>
    <row r="2901" spans="1:34" s="28" customFormat="1" ht="15">
      <c r="A2901"/>
      <c r="B2901" s="140"/>
      <c r="C2901" s="139"/>
      <c r="D2901" s="139"/>
      <c r="E2901"/>
      <c r="F2901"/>
      <c r="G2901"/>
      <c r="H2901"/>
      <c r="I2901"/>
      <c r="J2901"/>
      <c r="K2901"/>
      <c r="L2901"/>
      <c r="M2901"/>
      <c r="N2901"/>
      <c r="O2901"/>
      <c r="P2901"/>
      <c r="Q2901"/>
      <c r="R2901"/>
      <c r="S2901"/>
      <c r="T2901"/>
      <c r="U2901"/>
      <c r="V2901"/>
      <c r="W2901"/>
      <c r="X2901"/>
      <c r="Y2901"/>
      <c r="Z2901"/>
      <c r="AA2901" s="144"/>
      <c r="AB2901"/>
      <c r="AC2901"/>
      <c r="AD2901"/>
      <c r="AE2901"/>
      <c r="AF2901" s="143"/>
      <c r="AG2901"/>
      <c r="AH2901"/>
    </row>
    <row r="2902" spans="1:34" s="28" customFormat="1" ht="15">
      <c r="A2902"/>
      <c r="B2902" s="140"/>
      <c r="C2902" s="139"/>
      <c r="D2902" s="139"/>
      <c r="E2902"/>
      <c r="F2902"/>
      <c r="G2902"/>
      <c r="H2902"/>
      <c r="I2902"/>
      <c r="J2902"/>
      <c r="K2902"/>
      <c r="L2902"/>
      <c r="M2902"/>
      <c r="N2902"/>
      <c r="O2902"/>
      <c r="P2902"/>
      <c r="Q2902"/>
      <c r="R2902"/>
      <c r="S2902"/>
      <c r="T2902"/>
      <c r="U2902"/>
      <c r="V2902"/>
      <c r="W2902"/>
      <c r="X2902"/>
      <c r="Y2902"/>
      <c r="Z2902"/>
      <c r="AA2902" s="144"/>
      <c r="AB2902"/>
      <c r="AC2902"/>
      <c r="AD2902"/>
      <c r="AE2902"/>
      <c r="AF2902" s="143"/>
      <c r="AG2902"/>
      <c r="AH2902"/>
    </row>
    <row r="2903" spans="1:34" s="28" customFormat="1" ht="15">
      <c r="A2903"/>
      <c r="B2903" s="140"/>
      <c r="C2903" s="139"/>
      <c r="D2903" s="139"/>
      <c r="E2903"/>
      <c r="F2903"/>
      <c r="G2903"/>
      <c r="H2903"/>
      <c r="I2903"/>
      <c r="J2903"/>
      <c r="K2903"/>
      <c r="L2903"/>
      <c r="M2903"/>
      <c r="N2903"/>
      <c r="O2903"/>
      <c r="P2903"/>
      <c r="Q2903"/>
      <c r="R2903"/>
      <c r="S2903"/>
      <c r="T2903"/>
      <c r="U2903"/>
      <c r="V2903"/>
      <c r="W2903"/>
      <c r="X2903"/>
      <c r="Y2903"/>
      <c r="Z2903"/>
      <c r="AA2903" s="144"/>
      <c r="AB2903"/>
      <c r="AC2903"/>
      <c r="AD2903"/>
      <c r="AE2903"/>
      <c r="AF2903" s="143"/>
      <c r="AG2903"/>
      <c r="AH2903"/>
    </row>
    <row r="2904" spans="1:34" s="28" customFormat="1" ht="15">
      <c r="A2904"/>
      <c r="B2904" s="140"/>
      <c r="C2904" s="139"/>
      <c r="D2904" s="139"/>
      <c r="E2904"/>
      <c r="F2904"/>
      <c r="G2904"/>
      <c r="H2904"/>
      <c r="I2904"/>
      <c r="J2904"/>
      <c r="K2904"/>
      <c r="L2904"/>
      <c r="M2904"/>
      <c r="N2904"/>
      <c r="O2904"/>
      <c r="P2904"/>
      <c r="Q2904"/>
      <c r="R2904"/>
      <c r="S2904"/>
      <c r="T2904"/>
      <c r="U2904"/>
      <c r="V2904"/>
      <c r="W2904"/>
      <c r="X2904"/>
      <c r="Y2904"/>
      <c r="Z2904"/>
      <c r="AA2904" s="144"/>
      <c r="AB2904"/>
      <c r="AC2904"/>
      <c r="AD2904"/>
      <c r="AE2904"/>
      <c r="AF2904" s="143"/>
      <c r="AG2904"/>
      <c r="AH2904"/>
    </row>
    <row r="2905" spans="1:34" s="28" customFormat="1" ht="15">
      <c r="A2905"/>
      <c r="B2905" s="140"/>
      <c r="C2905" s="139"/>
      <c r="D2905" s="139"/>
      <c r="E2905"/>
      <c r="F2905"/>
      <c r="G2905"/>
      <c r="H2905"/>
      <c r="I2905"/>
      <c r="J2905"/>
      <c r="K2905"/>
      <c r="L2905"/>
      <c r="M2905"/>
      <c r="N2905"/>
      <c r="O2905"/>
      <c r="P2905"/>
      <c r="Q2905"/>
      <c r="R2905"/>
      <c r="S2905"/>
      <c r="T2905"/>
      <c r="U2905"/>
      <c r="V2905"/>
      <c r="W2905"/>
      <c r="X2905"/>
      <c r="Y2905"/>
      <c r="Z2905"/>
      <c r="AA2905" s="144"/>
      <c r="AB2905"/>
      <c r="AC2905"/>
      <c r="AD2905"/>
      <c r="AE2905"/>
      <c r="AF2905" s="143"/>
      <c r="AG2905"/>
      <c r="AH2905"/>
    </row>
    <row r="2906" spans="1:34" s="28" customFormat="1" ht="15">
      <c r="A2906"/>
      <c r="B2906" s="140"/>
      <c r="C2906" s="139"/>
      <c r="D2906" s="139"/>
      <c r="E2906"/>
      <c r="F2906"/>
      <c r="G2906"/>
      <c r="H2906"/>
      <c r="I2906"/>
      <c r="J2906"/>
      <c r="K2906"/>
      <c r="L2906"/>
      <c r="M2906"/>
      <c r="N2906"/>
      <c r="O2906"/>
      <c r="P2906"/>
      <c r="Q2906"/>
      <c r="R2906"/>
      <c r="S2906"/>
      <c r="T2906"/>
      <c r="U2906"/>
      <c r="V2906"/>
      <c r="W2906"/>
      <c r="X2906"/>
      <c r="Y2906"/>
      <c r="Z2906"/>
      <c r="AA2906" s="144"/>
      <c r="AB2906"/>
      <c r="AC2906"/>
      <c r="AD2906"/>
      <c r="AE2906"/>
      <c r="AF2906" s="143"/>
      <c r="AG2906"/>
      <c r="AH2906"/>
    </row>
    <row r="2907" spans="1:34" s="28" customFormat="1" ht="15">
      <c r="A2907"/>
      <c r="B2907" s="140"/>
      <c r="C2907" s="139"/>
      <c r="D2907" s="139"/>
      <c r="E2907"/>
      <c r="F2907"/>
      <c r="G2907"/>
      <c r="H2907"/>
      <c r="I2907"/>
      <c r="J2907"/>
      <c r="K2907"/>
      <c r="L2907"/>
      <c r="M2907"/>
      <c r="N2907"/>
      <c r="O2907"/>
      <c r="P2907"/>
      <c r="Q2907"/>
      <c r="R2907"/>
      <c r="S2907"/>
      <c r="T2907"/>
      <c r="U2907"/>
      <c r="V2907"/>
      <c r="W2907"/>
      <c r="X2907"/>
      <c r="Y2907"/>
      <c r="Z2907"/>
      <c r="AA2907" s="144"/>
      <c r="AB2907"/>
      <c r="AC2907"/>
      <c r="AD2907"/>
      <c r="AE2907"/>
      <c r="AF2907" s="143"/>
      <c r="AG2907"/>
      <c r="AH2907"/>
    </row>
    <row r="2908" spans="1:34" s="28" customFormat="1" ht="15">
      <c r="A2908"/>
      <c r="B2908" s="140"/>
      <c r="C2908" s="139"/>
      <c r="D2908" s="139"/>
      <c r="E2908"/>
      <c r="F2908"/>
      <c r="G2908"/>
      <c r="H2908"/>
      <c r="I2908"/>
      <c r="J2908"/>
      <c r="K2908"/>
      <c r="L2908"/>
      <c r="M2908"/>
      <c r="N2908"/>
      <c r="O2908"/>
      <c r="P2908"/>
      <c r="Q2908"/>
      <c r="R2908"/>
      <c r="S2908"/>
      <c r="T2908"/>
      <c r="U2908"/>
      <c r="V2908"/>
      <c r="W2908"/>
      <c r="X2908"/>
      <c r="Y2908"/>
      <c r="Z2908"/>
      <c r="AA2908" s="144"/>
      <c r="AB2908"/>
      <c r="AC2908"/>
      <c r="AD2908"/>
      <c r="AE2908"/>
      <c r="AF2908" s="143"/>
      <c r="AG2908"/>
      <c r="AH2908"/>
    </row>
    <row r="2909" spans="1:34" s="28" customFormat="1" ht="15">
      <c r="A2909"/>
      <c r="B2909" s="140"/>
      <c r="C2909" s="139"/>
      <c r="D2909" s="139"/>
      <c r="E2909"/>
      <c r="F2909"/>
      <c r="G2909"/>
      <c r="H2909"/>
      <c r="I2909"/>
      <c r="J2909"/>
      <c r="K2909"/>
      <c r="L2909"/>
      <c r="M2909"/>
      <c r="N2909"/>
      <c r="O2909"/>
      <c r="P2909"/>
      <c r="Q2909"/>
      <c r="R2909"/>
      <c r="S2909"/>
      <c r="T2909"/>
      <c r="U2909"/>
      <c r="V2909"/>
      <c r="W2909"/>
      <c r="X2909"/>
      <c r="Y2909"/>
      <c r="Z2909"/>
      <c r="AA2909" s="144"/>
      <c r="AB2909"/>
      <c r="AC2909"/>
      <c r="AD2909"/>
      <c r="AE2909"/>
      <c r="AF2909" s="143"/>
      <c r="AG2909"/>
      <c r="AH2909"/>
    </row>
    <row r="2910" spans="1:34" s="28" customFormat="1" ht="15">
      <c r="A2910"/>
      <c r="B2910" s="140"/>
      <c r="C2910" s="139"/>
      <c r="D2910" s="139"/>
      <c r="E2910"/>
      <c r="F2910"/>
      <c r="G2910"/>
      <c r="H2910"/>
      <c r="I2910"/>
      <c r="J2910"/>
      <c r="K2910"/>
      <c r="L2910"/>
      <c r="M2910"/>
      <c r="N2910"/>
      <c r="O2910"/>
      <c r="P2910"/>
      <c r="Q2910"/>
      <c r="R2910"/>
      <c r="S2910"/>
      <c r="T2910"/>
      <c r="U2910"/>
      <c r="V2910"/>
      <c r="W2910"/>
      <c r="X2910"/>
      <c r="Y2910"/>
      <c r="Z2910"/>
      <c r="AA2910" s="144"/>
      <c r="AB2910"/>
      <c r="AC2910"/>
      <c r="AD2910"/>
      <c r="AE2910"/>
      <c r="AF2910" s="143"/>
      <c r="AG2910"/>
      <c r="AH2910"/>
    </row>
    <row r="2911" spans="1:34" s="28" customFormat="1" ht="15">
      <c r="A2911"/>
      <c r="B2911" s="140"/>
      <c r="C2911" s="139"/>
      <c r="D2911" s="139"/>
      <c r="E2911"/>
      <c r="F2911"/>
      <c r="G2911"/>
      <c r="H2911"/>
      <c r="I2911"/>
      <c r="J2911"/>
      <c r="K2911"/>
      <c r="L2911"/>
      <c r="M2911"/>
      <c r="N2911"/>
      <c r="O2911"/>
      <c r="P2911"/>
      <c r="Q2911"/>
      <c r="R2911"/>
      <c r="S2911"/>
      <c r="T2911"/>
      <c r="U2911"/>
      <c r="V2911"/>
      <c r="W2911"/>
      <c r="X2911"/>
      <c r="Y2911"/>
      <c r="Z2911"/>
      <c r="AA2911" s="144"/>
      <c r="AB2911"/>
      <c r="AC2911"/>
      <c r="AD2911"/>
      <c r="AE2911"/>
      <c r="AF2911" s="143"/>
      <c r="AG2911"/>
      <c r="AH2911"/>
    </row>
    <row r="2912" spans="1:34" s="28" customFormat="1" ht="15">
      <c r="A2912"/>
      <c r="B2912" s="140"/>
      <c r="C2912" s="139"/>
      <c r="D2912" s="139"/>
      <c r="E2912"/>
      <c r="F2912"/>
      <c r="G2912"/>
      <c r="H2912"/>
      <c r="I2912"/>
      <c r="J2912"/>
      <c r="K2912"/>
      <c r="L2912"/>
      <c r="M2912"/>
      <c r="N2912"/>
      <c r="O2912"/>
      <c r="P2912"/>
      <c r="Q2912"/>
      <c r="R2912"/>
      <c r="S2912"/>
      <c r="T2912"/>
      <c r="U2912"/>
      <c r="V2912"/>
      <c r="W2912"/>
      <c r="X2912"/>
      <c r="Y2912"/>
      <c r="Z2912"/>
      <c r="AA2912" s="144"/>
      <c r="AB2912"/>
      <c r="AC2912"/>
      <c r="AD2912"/>
      <c r="AE2912"/>
      <c r="AF2912" s="143"/>
      <c r="AG2912"/>
      <c r="AH2912"/>
    </row>
    <row r="2913" spans="1:34" s="28" customFormat="1" ht="15">
      <c r="A2913"/>
      <c r="B2913" s="140"/>
      <c r="C2913" s="139"/>
      <c r="D2913" s="139"/>
      <c r="E2913"/>
      <c r="F2913"/>
      <c r="G2913"/>
      <c r="H2913"/>
      <c r="I2913"/>
      <c r="J2913"/>
      <c r="K2913"/>
      <c r="L2913"/>
      <c r="M2913"/>
      <c r="N2913"/>
      <c r="O2913"/>
      <c r="P2913"/>
      <c r="Q2913"/>
      <c r="R2913"/>
      <c r="S2913"/>
      <c r="T2913"/>
      <c r="U2913"/>
      <c r="V2913"/>
      <c r="W2913"/>
      <c r="X2913"/>
      <c r="Y2913"/>
      <c r="Z2913"/>
      <c r="AA2913" s="144"/>
      <c r="AB2913"/>
      <c r="AC2913"/>
      <c r="AD2913"/>
      <c r="AE2913"/>
      <c r="AF2913" s="143"/>
      <c r="AG2913"/>
      <c r="AH2913"/>
    </row>
    <row r="2914" spans="1:34" s="28" customFormat="1" ht="15">
      <c r="A2914"/>
      <c r="B2914" s="140"/>
      <c r="C2914" s="139"/>
      <c r="D2914" s="139"/>
      <c r="E2914"/>
      <c r="F2914"/>
      <c r="G2914"/>
      <c r="H2914"/>
      <c r="I2914"/>
      <c r="J2914"/>
      <c r="K2914"/>
      <c r="L2914"/>
      <c r="M2914"/>
      <c r="N2914"/>
      <c r="O2914"/>
      <c r="P2914"/>
      <c r="Q2914"/>
      <c r="R2914"/>
      <c r="S2914"/>
      <c r="T2914"/>
      <c r="U2914"/>
      <c r="V2914"/>
      <c r="W2914"/>
      <c r="X2914"/>
      <c r="Y2914"/>
      <c r="Z2914"/>
      <c r="AA2914" s="144"/>
      <c r="AB2914"/>
      <c r="AC2914"/>
      <c r="AD2914"/>
      <c r="AE2914"/>
      <c r="AF2914" s="143"/>
      <c r="AG2914"/>
      <c r="AH2914"/>
    </row>
    <row r="2915" spans="1:34" s="28" customFormat="1" ht="15">
      <c r="A2915"/>
      <c r="B2915" s="140"/>
      <c r="C2915" s="139"/>
      <c r="D2915" s="139"/>
      <c r="E2915"/>
      <c r="F2915"/>
      <c r="G2915"/>
      <c r="H2915"/>
      <c r="I2915"/>
      <c r="J2915"/>
      <c r="K2915"/>
      <c r="L2915"/>
      <c r="M2915"/>
      <c r="N2915"/>
      <c r="O2915"/>
      <c r="P2915"/>
      <c r="Q2915"/>
      <c r="R2915"/>
      <c r="S2915"/>
      <c r="T2915"/>
      <c r="U2915"/>
      <c r="V2915"/>
      <c r="W2915"/>
      <c r="X2915"/>
      <c r="Y2915"/>
      <c r="Z2915"/>
      <c r="AA2915" s="144"/>
      <c r="AB2915"/>
      <c r="AC2915"/>
      <c r="AD2915"/>
      <c r="AE2915"/>
      <c r="AF2915" s="143"/>
      <c r="AG2915"/>
      <c r="AH2915"/>
    </row>
    <row r="2916" spans="1:34" s="28" customFormat="1" ht="15">
      <c r="A2916"/>
      <c r="B2916" s="140"/>
      <c r="C2916" s="139"/>
      <c r="D2916" s="139"/>
      <c r="E2916"/>
      <c r="F2916"/>
      <c r="G2916"/>
      <c r="H2916"/>
      <c r="I2916"/>
      <c r="J2916"/>
      <c r="K2916"/>
      <c r="L2916"/>
      <c r="M2916"/>
      <c r="N2916"/>
      <c r="O2916"/>
      <c r="P2916"/>
      <c r="Q2916"/>
      <c r="R2916"/>
      <c r="S2916"/>
      <c r="T2916"/>
      <c r="U2916"/>
      <c r="V2916"/>
      <c r="W2916"/>
      <c r="X2916"/>
      <c r="Y2916"/>
      <c r="Z2916"/>
      <c r="AA2916" s="144"/>
      <c r="AB2916"/>
      <c r="AC2916"/>
      <c r="AD2916"/>
      <c r="AE2916"/>
      <c r="AF2916" s="143"/>
      <c r="AG2916"/>
      <c r="AH2916"/>
    </row>
    <row r="2917" spans="1:34" s="28" customFormat="1" ht="15">
      <c r="A2917"/>
      <c r="B2917" s="140"/>
      <c r="C2917" s="139"/>
      <c r="D2917" s="139"/>
      <c r="E2917"/>
      <c r="F2917"/>
      <c r="G2917"/>
      <c r="H2917"/>
      <c r="I2917"/>
      <c r="J2917"/>
      <c r="K2917"/>
      <c r="L2917"/>
      <c r="M2917"/>
      <c r="N2917"/>
      <c r="O2917"/>
      <c r="P2917"/>
      <c r="Q2917"/>
      <c r="R2917"/>
      <c r="S2917"/>
      <c r="T2917"/>
      <c r="U2917"/>
      <c r="V2917"/>
      <c r="W2917"/>
      <c r="X2917"/>
      <c r="Y2917"/>
      <c r="Z2917"/>
      <c r="AA2917" s="144"/>
      <c r="AB2917"/>
      <c r="AC2917"/>
      <c r="AD2917"/>
      <c r="AE2917"/>
      <c r="AF2917" s="143"/>
      <c r="AG2917"/>
      <c r="AH2917"/>
    </row>
    <row r="2918" spans="1:34" s="28" customFormat="1" ht="15">
      <c r="A2918"/>
      <c r="B2918" s="140"/>
      <c r="C2918" s="139"/>
      <c r="D2918" s="139"/>
      <c r="E2918"/>
      <c r="F2918"/>
      <c r="G2918"/>
      <c r="H2918"/>
      <c r="I2918"/>
      <c r="J2918"/>
      <c r="K2918"/>
      <c r="L2918"/>
      <c r="M2918"/>
      <c r="N2918"/>
      <c r="O2918"/>
      <c r="P2918"/>
      <c r="Q2918"/>
      <c r="R2918"/>
      <c r="S2918"/>
      <c r="T2918"/>
      <c r="U2918"/>
      <c r="V2918"/>
      <c r="W2918"/>
      <c r="X2918"/>
      <c r="Y2918"/>
      <c r="Z2918"/>
      <c r="AA2918" s="144"/>
      <c r="AB2918"/>
      <c r="AC2918"/>
      <c r="AD2918"/>
      <c r="AE2918"/>
      <c r="AF2918" s="143"/>
      <c r="AG2918"/>
      <c r="AH2918"/>
    </row>
    <row r="2919" spans="1:34" s="28" customFormat="1" ht="15">
      <c r="A2919"/>
      <c r="B2919" s="140"/>
      <c r="C2919" s="139"/>
      <c r="D2919" s="139"/>
      <c r="E2919"/>
      <c r="F2919"/>
      <c r="G2919"/>
      <c r="H2919"/>
      <c r="I2919"/>
      <c r="J2919"/>
      <c r="K2919"/>
      <c r="L2919"/>
      <c r="M2919"/>
      <c r="N2919"/>
      <c r="O2919"/>
      <c r="P2919"/>
      <c r="Q2919"/>
      <c r="R2919"/>
      <c r="S2919"/>
      <c r="T2919"/>
      <c r="U2919"/>
      <c r="V2919"/>
      <c r="W2919"/>
      <c r="X2919"/>
      <c r="Y2919"/>
      <c r="Z2919"/>
      <c r="AA2919" s="144"/>
      <c r="AB2919"/>
      <c r="AC2919"/>
      <c r="AD2919"/>
      <c r="AE2919"/>
      <c r="AF2919" s="143"/>
      <c r="AG2919"/>
      <c r="AH2919"/>
    </row>
    <row r="2920" spans="1:34" s="28" customFormat="1" ht="15">
      <c r="A2920"/>
      <c r="B2920" s="140"/>
      <c r="C2920" s="139"/>
      <c r="D2920" s="139"/>
      <c r="E2920"/>
      <c r="F2920"/>
      <c r="G2920"/>
      <c r="H2920"/>
      <c r="I2920"/>
      <c r="J2920"/>
      <c r="K2920"/>
      <c r="L2920"/>
      <c r="M2920"/>
      <c r="N2920"/>
      <c r="O2920"/>
      <c r="P2920"/>
      <c r="Q2920"/>
      <c r="R2920"/>
      <c r="S2920"/>
      <c r="T2920"/>
      <c r="U2920"/>
      <c r="V2920"/>
      <c r="W2920"/>
      <c r="X2920"/>
      <c r="Y2920"/>
      <c r="Z2920"/>
      <c r="AA2920" s="144"/>
      <c r="AB2920"/>
      <c r="AC2920"/>
      <c r="AD2920"/>
      <c r="AE2920"/>
      <c r="AF2920" s="143"/>
      <c r="AG2920"/>
      <c r="AH2920"/>
    </row>
    <row r="2921" spans="1:34" s="28" customFormat="1" ht="15">
      <c r="A2921"/>
      <c r="B2921" s="140"/>
      <c r="C2921" s="139"/>
      <c r="D2921" s="139"/>
      <c r="E2921"/>
      <c r="F2921"/>
      <c r="G2921"/>
      <c r="H2921"/>
      <c r="I2921"/>
      <c r="J2921"/>
      <c r="K2921"/>
      <c r="L2921"/>
      <c r="M2921"/>
      <c r="N2921"/>
      <c r="O2921"/>
      <c r="P2921"/>
      <c r="Q2921"/>
      <c r="R2921"/>
      <c r="S2921"/>
      <c r="T2921"/>
      <c r="U2921"/>
      <c r="V2921"/>
      <c r="W2921"/>
      <c r="X2921"/>
      <c r="Y2921"/>
      <c r="Z2921"/>
      <c r="AA2921" s="144"/>
      <c r="AB2921"/>
      <c r="AC2921"/>
      <c r="AD2921"/>
      <c r="AE2921"/>
      <c r="AF2921" s="143"/>
      <c r="AG2921"/>
      <c r="AH2921"/>
    </row>
    <row r="2922" spans="1:34" s="28" customFormat="1" ht="15">
      <c r="A2922"/>
      <c r="B2922" s="140"/>
      <c r="C2922" s="139"/>
      <c r="D2922" s="139"/>
      <c r="E2922"/>
      <c r="F2922"/>
      <c r="G2922"/>
      <c r="H2922"/>
      <c r="I2922"/>
      <c r="J2922"/>
      <c r="K2922"/>
      <c r="L2922"/>
      <c r="M2922"/>
      <c r="N2922"/>
      <c r="O2922"/>
      <c r="P2922"/>
      <c r="Q2922"/>
      <c r="R2922"/>
      <c r="S2922"/>
      <c r="T2922"/>
      <c r="U2922"/>
      <c r="V2922"/>
      <c r="W2922"/>
      <c r="X2922"/>
      <c r="Y2922"/>
      <c r="Z2922"/>
      <c r="AA2922" s="144"/>
      <c r="AB2922"/>
      <c r="AC2922"/>
      <c r="AD2922"/>
      <c r="AE2922"/>
      <c r="AF2922" s="143"/>
      <c r="AG2922"/>
      <c r="AH2922"/>
    </row>
    <row r="2923" spans="1:34" s="28" customFormat="1" ht="15">
      <c r="A2923"/>
      <c r="B2923" s="140"/>
      <c r="C2923" s="139"/>
      <c r="D2923" s="139"/>
      <c r="E2923"/>
      <c r="F2923"/>
      <c r="G2923"/>
      <c r="H2923"/>
      <c r="I2923"/>
      <c r="J2923"/>
      <c r="K2923"/>
      <c r="L2923"/>
      <c r="M2923"/>
      <c r="N2923"/>
      <c r="O2923"/>
      <c r="P2923"/>
      <c r="Q2923"/>
      <c r="R2923"/>
      <c r="S2923"/>
      <c r="T2923"/>
      <c r="U2923"/>
      <c r="V2923"/>
      <c r="W2923"/>
      <c r="X2923"/>
      <c r="Y2923"/>
      <c r="Z2923"/>
      <c r="AA2923" s="144"/>
      <c r="AB2923"/>
      <c r="AC2923"/>
      <c r="AD2923"/>
      <c r="AE2923"/>
      <c r="AF2923" s="143"/>
      <c r="AG2923"/>
      <c r="AH2923"/>
    </row>
    <row r="2924" spans="1:34" s="28" customFormat="1" ht="15">
      <c r="A2924"/>
      <c r="B2924" s="140"/>
      <c r="C2924" s="139"/>
      <c r="D2924" s="139"/>
      <c r="E2924"/>
      <c r="F2924"/>
      <c r="G2924"/>
      <c r="H2924"/>
      <c r="I2924"/>
      <c r="J2924"/>
      <c r="K2924"/>
      <c r="L2924"/>
      <c r="M2924"/>
      <c r="N2924"/>
      <c r="O2924"/>
      <c r="P2924"/>
      <c r="Q2924"/>
      <c r="R2924"/>
      <c r="S2924"/>
      <c r="T2924"/>
      <c r="U2924"/>
      <c r="V2924"/>
      <c r="W2924"/>
      <c r="X2924"/>
      <c r="Y2924"/>
      <c r="Z2924"/>
      <c r="AA2924" s="144"/>
      <c r="AB2924"/>
      <c r="AC2924"/>
      <c r="AD2924"/>
      <c r="AE2924"/>
      <c r="AF2924" s="143"/>
      <c r="AG2924"/>
      <c r="AH2924"/>
    </row>
    <row r="2925" spans="1:34" s="28" customFormat="1" ht="15">
      <c r="A2925"/>
      <c r="B2925" s="140"/>
      <c r="C2925" s="139"/>
      <c r="D2925" s="139"/>
      <c r="E2925"/>
      <c r="F2925"/>
      <c r="G2925"/>
      <c r="H2925"/>
      <c r="I2925"/>
      <c r="J2925"/>
      <c r="K2925"/>
      <c r="L2925"/>
      <c r="M2925"/>
      <c r="N2925"/>
      <c r="O2925"/>
      <c r="P2925"/>
      <c r="Q2925"/>
      <c r="R2925"/>
      <c r="S2925"/>
      <c r="T2925"/>
      <c r="U2925"/>
      <c r="V2925"/>
      <c r="W2925"/>
      <c r="X2925"/>
      <c r="Y2925"/>
      <c r="Z2925"/>
      <c r="AA2925" s="144"/>
      <c r="AB2925"/>
      <c r="AC2925"/>
      <c r="AD2925"/>
      <c r="AE2925"/>
      <c r="AF2925" s="143"/>
      <c r="AG2925"/>
      <c r="AH2925"/>
    </row>
    <row r="2926" spans="1:34" s="28" customFormat="1" ht="15">
      <c r="A2926"/>
      <c r="B2926" s="140"/>
      <c r="C2926" s="139"/>
      <c r="D2926" s="139"/>
      <c r="E2926"/>
      <c r="F2926"/>
      <c r="G2926"/>
      <c r="H2926"/>
      <c r="I2926"/>
      <c r="J2926"/>
      <c r="K2926"/>
      <c r="L2926"/>
      <c r="M2926"/>
      <c r="N2926"/>
      <c r="O2926"/>
      <c r="P2926"/>
      <c r="Q2926"/>
      <c r="R2926"/>
      <c r="S2926"/>
      <c r="T2926"/>
      <c r="U2926"/>
      <c r="V2926"/>
      <c r="W2926"/>
      <c r="X2926"/>
      <c r="Y2926"/>
      <c r="Z2926"/>
      <c r="AA2926" s="144"/>
      <c r="AB2926"/>
      <c r="AC2926"/>
      <c r="AD2926"/>
      <c r="AE2926"/>
      <c r="AF2926" s="143"/>
      <c r="AG2926"/>
      <c r="AH2926"/>
    </row>
    <row r="2927" spans="1:34" s="28" customFormat="1" ht="15">
      <c r="A2927"/>
      <c r="B2927" s="140"/>
      <c r="C2927" s="139"/>
      <c r="D2927" s="139"/>
      <c r="E2927"/>
      <c r="F2927"/>
      <c r="G2927"/>
      <c r="H2927"/>
      <c r="I2927"/>
      <c r="J2927"/>
      <c r="K2927"/>
      <c r="L2927"/>
      <c r="M2927"/>
      <c r="N2927"/>
      <c r="O2927"/>
      <c r="P2927"/>
      <c r="Q2927"/>
      <c r="R2927"/>
      <c r="S2927"/>
      <c r="T2927"/>
      <c r="U2927"/>
      <c r="V2927"/>
      <c r="W2927"/>
      <c r="X2927"/>
      <c r="Y2927"/>
      <c r="Z2927"/>
      <c r="AA2927" s="144"/>
      <c r="AB2927"/>
      <c r="AC2927"/>
      <c r="AD2927"/>
      <c r="AE2927"/>
      <c r="AF2927" s="143"/>
      <c r="AG2927"/>
      <c r="AH2927"/>
    </row>
    <row r="2928" spans="1:34" s="28" customFormat="1" ht="15">
      <c r="A2928"/>
      <c r="B2928" s="140"/>
      <c r="C2928" s="139"/>
      <c r="D2928" s="139"/>
      <c r="E2928"/>
      <c r="F2928"/>
      <c r="G2928"/>
      <c r="H2928"/>
      <c r="I2928"/>
      <c r="J2928"/>
      <c r="K2928"/>
      <c r="L2928"/>
      <c r="M2928"/>
      <c r="N2928"/>
      <c r="O2928"/>
      <c r="P2928"/>
      <c r="Q2928"/>
      <c r="R2928"/>
      <c r="S2928"/>
      <c r="T2928"/>
      <c r="U2928"/>
      <c r="V2928"/>
      <c r="W2928"/>
      <c r="X2928"/>
      <c r="Y2928"/>
      <c r="Z2928"/>
      <c r="AA2928" s="144"/>
      <c r="AB2928"/>
      <c r="AC2928"/>
      <c r="AD2928"/>
      <c r="AE2928"/>
      <c r="AF2928" s="143"/>
      <c r="AG2928"/>
      <c r="AH2928"/>
    </row>
    <row r="2929" spans="1:34" s="28" customFormat="1" ht="15">
      <c r="A2929"/>
      <c r="B2929" s="140"/>
      <c r="C2929" s="139"/>
      <c r="D2929" s="139"/>
      <c r="E2929"/>
      <c r="F2929"/>
      <c r="G2929"/>
      <c r="H2929"/>
      <c r="I2929"/>
      <c r="J2929"/>
      <c r="K2929"/>
      <c r="L2929"/>
      <c r="M2929"/>
      <c r="N2929"/>
      <c r="O2929"/>
      <c r="P2929"/>
      <c r="Q2929"/>
      <c r="R2929"/>
      <c r="S2929"/>
      <c r="T2929"/>
      <c r="U2929"/>
      <c r="V2929"/>
      <c r="W2929"/>
      <c r="X2929"/>
      <c r="Y2929"/>
      <c r="Z2929"/>
      <c r="AA2929" s="144"/>
      <c r="AB2929"/>
      <c r="AC2929"/>
      <c r="AD2929"/>
      <c r="AE2929"/>
      <c r="AF2929" s="143"/>
      <c r="AG2929"/>
      <c r="AH2929"/>
    </row>
    <row r="2930" spans="1:34" s="28" customFormat="1" ht="15">
      <c r="A2930"/>
      <c r="B2930" s="140"/>
      <c r="C2930" s="139"/>
      <c r="D2930" s="139"/>
      <c r="E2930"/>
      <c r="F2930"/>
      <c r="G2930"/>
      <c r="H2930"/>
      <c r="I2930"/>
      <c r="J2930"/>
      <c r="K2930"/>
      <c r="L2930"/>
      <c r="M2930"/>
      <c r="N2930"/>
      <c r="O2930"/>
      <c r="P2930"/>
      <c r="Q2930"/>
      <c r="R2930"/>
      <c r="S2930"/>
      <c r="T2930"/>
      <c r="U2930"/>
      <c r="V2930"/>
      <c r="W2930"/>
      <c r="X2930"/>
      <c r="Y2930"/>
      <c r="Z2930"/>
      <c r="AA2930" s="144"/>
      <c r="AB2930"/>
      <c r="AC2930"/>
      <c r="AD2930"/>
      <c r="AE2930"/>
      <c r="AF2930" s="143"/>
      <c r="AG2930"/>
      <c r="AH2930"/>
    </row>
    <row r="2931" spans="1:34" s="28" customFormat="1" ht="15">
      <c r="A2931"/>
      <c r="B2931" s="140"/>
      <c r="C2931" s="139"/>
      <c r="D2931" s="139"/>
      <c r="E2931"/>
      <c r="F2931"/>
      <c r="G2931"/>
      <c r="H2931"/>
      <c r="I2931"/>
      <c r="J2931"/>
      <c r="K2931"/>
      <c r="L2931"/>
      <c r="M2931"/>
      <c r="N2931"/>
      <c r="O2931"/>
      <c r="P2931"/>
      <c r="Q2931"/>
      <c r="R2931"/>
      <c r="S2931"/>
      <c r="T2931"/>
      <c r="U2931"/>
      <c r="V2931"/>
      <c r="W2931"/>
      <c r="X2931"/>
      <c r="Y2931"/>
      <c r="Z2931"/>
      <c r="AA2931" s="144"/>
      <c r="AB2931"/>
      <c r="AC2931"/>
      <c r="AD2931"/>
      <c r="AE2931"/>
      <c r="AF2931" s="143"/>
      <c r="AG2931"/>
      <c r="AH2931"/>
    </row>
    <row r="2932" spans="1:34" s="28" customFormat="1" ht="15">
      <c r="A2932"/>
      <c r="B2932" s="140"/>
      <c r="C2932" s="139"/>
      <c r="D2932" s="139"/>
      <c r="E2932"/>
      <c r="F2932"/>
      <c r="G2932"/>
      <c r="H2932"/>
      <c r="I2932"/>
      <c r="J2932"/>
      <c r="K2932"/>
      <c r="L2932"/>
      <c r="M2932"/>
      <c r="N2932"/>
      <c r="O2932"/>
      <c r="P2932"/>
      <c r="Q2932"/>
      <c r="R2932"/>
      <c r="S2932"/>
      <c r="T2932"/>
      <c r="U2932"/>
      <c r="V2932"/>
      <c r="W2932"/>
      <c r="X2932"/>
      <c r="Y2932"/>
      <c r="Z2932"/>
      <c r="AA2932" s="144"/>
      <c r="AB2932"/>
      <c r="AC2932"/>
      <c r="AD2932"/>
      <c r="AE2932"/>
      <c r="AF2932" s="143"/>
      <c r="AG2932"/>
      <c r="AH2932"/>
    </row>
    <row r="2933" spans="1:34" s="28" customFormat="1" ht="15">
      <c r="A2933"/>
      <c r="B2933" s="140"/>
      <c r="C2933" s="139"/>
      <c r="D2933" s="139"/>
      <c r="E2933"/>
      <c r="F2933"/>
      <c r="G2933"/>
      <c r="H2933"/>
      <c r="I2933"/>
      <c r="J2933"/>
      <c r="K2933"/>
      <c r="L2933"/>
      <c r="M2933"/>
      <c r="N2933"/>
      <c r="O2933"/>
      <c r="P2933"/>
      <c r="Q2933"/>
      <c r="R2933"/>
      <c r="S2933"/>
      <c r="T2933"/>
      <c r="U2933"/>
      <c r="V2933"/>
      <c r="W2933"/>
      <c r="X2933"/>
      <c r="Y2933"/>
      <c r="Z2933"/>
      <c r="AA2933" s="144"/>
      <c r="AB2933"/>
      <c r="AC2933"/>
      <c r="AD2933"/>
      <c r="AE2933"/>
      <c r="AF2933" s="143"/>
      <c r="AG2933"/>
      <c r="AH2933"/>
    </row>
    <row r="2934" spans="1:34" s="28" customFormat="1" ht="15">
      <c r="A2934"/>
      <c r="B2934" s="140"/>
      <c r="C2934" s="139"/>
      <c r="D2934" s="139"/>
      <c r="E2934"/>
      <c r="F2934"/>
      <c r="G2934"/>
      <c r="H2934"/>
      <c r="I2934"/>
      <c r="J2934"/>
      <c r="K2934"/>
      <c r="L2934"/>
      <c r="M2934"/>
      <c r="N2934"/>
      <c r="O2934"/>
      <c r="P2934"/>
      <c r="Q2934"/>
      <c r="R2934"/>
      <c r="S2934"/>
      <c r="T2934"/>
      <c r="U2934"/>
      <c r="V2934"/>
      <c r="W2934"/>
      <c r="X2934"/>
      <c r="Y2934"/>
      <c r="Z2934"/>
      <c r="AA2934" s="144"/>
      <c r="AB2934"/>
      <c r="AC2934"/>
      <c r="AD2934"/>
      <c r="AE2934"/>
      <c r="AF2934" s="143"/>
      <c r="AG2934"/>
      <c r="AH2934"/>
    </row>
    <row r="2935" spans="1:34" s="28" customFormat="1" ht="15">
      <c r="A2935"/>
      <c r="B2935" s="140"/>
      <c r="C2935" s="139"/>
      <c r="D2935" s="139"/>
      <c r="E2935"/>
      <c r="F2935"/>
      <c r="G2935"/>
      <c r="H2935"/>
      <c r="I2935"/>
      <c r="J2935"/>
      <c r="K2935"/>
      <c r="L2935"/>
      <c r="M2935"/>
      <c r="N2935"/>
      <c r="O2935"/>
      <c r="P2935"/>
      <c r="Q2935"/>
      <c r="R2935"/>
      <c r="S2935"/>
      <c r="T2935"/>
      <c r="U2935"/>
      <c r="V2935"/>
      <c r="W2935"/>
      <c r="X2935"/>
      <c r="Y2935"/>
      <c r="Z2935"/>
      <c r="AA2935" s="144"/>
      <c r="AB2935"/>
      <c r="AC2935"/>
      <c r="AD2935"/>
      <c r="AE2935"/>
      <c r="AF2935" s="143"/>
      <c r="AG2935"/>
      <c r="AH2935"/>
    </row>
    <row r="2936" spans="1:34" s="28" customFormat="1" ht="15">
      <c r="A2936"/>
      <c r="B2936" s="140"/>
      <c r="C2936" s="139"/>
      <c r="D2936" s="139"/>
      <c r="E2936"/>
      <c r="F2936"/>
      <c r="G2936"/>
      <c r="H2936"/>
      <c r="I2936"/>
      <c r="J2936"/>
      <c r="K2936"/>
      <c r="L2936"/>
      <c r="M2936"/>
      <c r="N2936"/>
      <c r="O2936"/>
      <c r="P2936"/>
      <c r="Q2936"/>
      <c r="R2936"/>
      <c r="S2936"/>
      <c r="T2936"/>
      <c r="U2936"/>
      <c r="V2936"/>
      <c r="W2936"/>
      <c r="X2936"/>
      <c r="Y2936"/>
      <c r="Z2936"/>
      <c r="AA2936" s="144"/>
      <c r="AB2936"/>
      <c r="AC2936"/>
      <c r="AD2936"/>
      <c r="AE2936"/>
      <c r="AF2936" s="143"/>
      <c r="AG2936"/>
      <c r="AH2936"/>
    </row>
    <row r="2937" spans="1:34" s="28" customFormat="1" ht="15">
      <c r="A2937"/>
      <c r="B2937" s="140"/>
      <c r="C2937" s="139"/>
      <c r="D2937" s="139"/>
      <c r="E2937"/>
      <c r="F2937"/>
      <c r="G2937"/>
      <c r="H2937"/>
      <c r="I2937"/>
      <c r="J2937"/>
      <c r="K2937"/>
      <c r="L2937"/>
      <c r="M2937"/>
      <c r="N2937"/>
      <c r="O2937"/>
      <c r="P2937"/>
      <c r="Q2937"/>
      <c r="R2937"/>
      <c r="S2937"/>
      <c r="T2937"/>
      <c r="U2937"/>
      <c r="V2937"/>
      <c r="W2937"/>
      <c r="X2937"/>
      <c r="Y2937"/>
      <c r="Z2937"/>
      <c r="AA2937" s="144"/>
      <c r="AB2937"/>
      <c r="AC2937"/>
      <c r="AD2937"/>
      <c r="AE2937"/>
      <c r="AF2937" s="143"/>
      <c r="AG2937"/>
      <c r="AH2937"/>
    </row>
    <row r="2938" spans="1:34" s="28" customFormat="1" ht="15">
      <c r="A2938"/>
      <c r="B2938" s="140"/>
      <c r="C2938" s="139"/>
      <c r="D2938" s="139"/>
      <c r="E2938"/>
      <c r="F2938"/>
      <c r="G2938"/>
      <c r="H2938"/>
      <c r="I2938"/>
      <c r="J2938"/>
      <c r="K2938"/>
      <c r="L2938"/>
      <c r="M2938"/>
      <c r="N2938"/>
      <c r="O2938"/>
      <c r="P2938"/>
      <c r="Q2938"/>
      <c r="R2938"/>
      <c r="S2938"/>
      <c r="T2938"/>
      <c r="U2938"/>
      <c r="V2938"/>
      <c r="W2938"/>
      <c r="X2938"/>
      <c r="Y2938"/>
      <c r="Z2938"/>
      <c r="AA2938" s="144"/>
      <c r="AB2938"/>
      <c r="AC2938"/>
      <c r="AD2938"/>
      <c r="AE2938"/>
      <c r="AF2938" s="143"/>
      <c r="AG2938"/>
      <c r="AH2938"/>
    </row>
    <row r="2939" spans="1:34" s="28" customFormat="1" ht="15">
      <c r="A2939"/>
      <c r="B2939" s="140"/>
      <c r="C2939" s="139"/>
      <c r="D2939" s="139"/>
      <c r="E2939"/>
      <c r="F2939"/>
      <c r="G2939"/>
      <c r="H2939"/>
      <c r="I2939"/>
      <c r="J2939"/>
      <c r="K2939"/>
      <c r="L2939"/>
      <c r="M2939"/>
      <c r="N2939"/>
      <c r="O2939"/>
      <c r="P2939"/>
      <c r="Q2939"/>
      <c r="R2939"/>
      <c r="S2939"/>
      <c r="T2939"/>
      <c r="U2939"/>
      <c r="V2939"/>
      <c r="W2939"/>
      <c r="X2939"/>
      <c r="Y2939"/>
      <c r="Z2939"/>
      <c r="AA2939" s="144"/>
      <c r="AB2939"/>
      <c r="AC2939"/>
      <c r="AD2939"/>
      <c r="AE2939"/>
      <c r="AF2939" s="143"/>
      <c r="AG2939"/>
      <c r="AH2939"/>
    </row>
    <row r="2940" spans="1:34" s="28" customFormat="1" ht="15">
      <c r="A2940"/>
      <c r="B2940" s="140"/>
      <c r="C2940" s="139"/>
      <c r="D2940" s="139"/>
      <c r="E2940"/>
      <c r="F2940"/>
      <c r="G2940"/>
      <c r="H2940"/>
      <c r="I2940"/>
      <c r="J2940"/>
      <c r="K2940"/>
      <c r="L2940"/>
      <c r="M2940"/>
      <c r="N2940"/>
      <c r="O2940"/>
      <c r="P2940"/>
      <c r="Q2940"/>
      <c r="R2940"/>
      <c r="S2940"/>
      <c r="T2940"/>
      <c r="U2940"/>
      <c r="V2940"/>
      <c r="W2940"/>
      <c r="X2940"/>
      <c r="Y2940"/>
      <c r="Z2940"/>
      <c r="AA2940" s="144"/>
      <c r="AB2940"/>
      <c r="AC2940"/>
      <c r="AD2940"/>
      <c r="AE2940"/>
      <c r="AF2940" s="143"/>
      <c r="AG2940"/>
      <c r="AH2940"/>
    </row>
    <row r="2941" spans="1:34" s="28" customFormat="1" ht="15">
      <c r="A2941"/>
      <c r="B2941" s="140"/>
      <c r="C2941" s="139"/>
      <c r="D2941" s="139"/>
      <c r="E2941"/>
      <c r="F2941"/>
      <c r="G2941"/>
      <c r="H2941"/>
      <c r="I2941"/>
      <c r="J2941"/>
      <c r="K2941"/>
      <c r="L2941"/>
      <c r="M2941"/>
      <c r="N2941"/>
      <c r="O2941"/>
      <c r="P2941"/>
      <c r="Q2941"/>
      <c r="R2941"/>
      <c r="S2941"/>
      <c r="T2941"/>
      <c r="U2941"/>
      <c r="V2941"/>
      <c r="W2941"/>
      <c r="X2941"/>
      <c r="Y2941"/>
      <c r="Z2941"/>
      <c r="AA2941" s="144"/>
      <c r="AB2941"/>
      <c r="AC2941"/>
      <c r="AD2941"/>
      <c r="AE2941"/>
      <c r="AF2941" s="143"/>
      <c r="AG2941"/>
      <c r="AH2941"/>
    </row>
    <row r="2942" spans="1:34" s="28" customFormat="1" ht="15">
      <c r="A2942"/>
      <c r="B2942" s="140"/>
      <c r="C2942" s="139"/>
      <c r="D2942" s="139"/>
      <c r="E2942"/>
      <c r="F2942"/>
      <c r="G2942"/>
      <c r="H2942"/>
      <c r="I2942"/>
      <c r="J2942"/>
      <c r="K2942"/>
      <c r="L2942"/>
      <c r="M2942"/>
      <c r="N2942"/>
      <c r="O2942"/>
      <c r="P2942"/>
      <c r="Q2942"/>
      <c r="R2942"/>
      <c r="S2942"/>
      <c r="T2942"/>
      <c r="U2942"/>
      <c r="V2942"/>
      <c r="W2942"/>
      <c r="X2942"/>
      <c r="Y2942"/>
      <c r="Z2942"/>
      <c r="AA2942" s="144"/>
      <c r="AB2942"/>
      <c r="AC2942"/>
      <c r="AD2942"/>
      <c r="AE2942"/>
      <c r="AF2942" s="143"/>
      <c r="AG2942"/>
      <c r="AH2942"/>
    </row>
    <row r="2943" spans="1:34" s="28" customFormat="1" ht="15">
      <c r="A2943"/>
      <c r="B2943" s="140"/>
      <c r="C2943" s="139"/>
      <c r="D2943" s="139"/>
      <c r="E2943"/>
      <c r="F2943"/>
      <c r="G2943"/>
      <c r="H2943"/>
      <c r="I2943"/>
      <c r="J2943"/>
      <c r="K2943"/>
      <c r="L2943"/>
      <c r="M2943"/>
      <c r="N2943"/>
      <c r="O2943"/>
      <c r="P2943"/>
      <c r="Q2943"/>
      <c r="R2943"/>
      <c r="S2943"/>
      <c r="T2943"/>
      <c r="U2943"/>
      <c r="V2943"/>
      <c r="W2943"/>
      <c r="X2943"/>
      <c r="Y2943"/>
      <c r="Z2943"/>
      <c r="AA2943" s="144"/>
      <c r="AB2943"/>
      <c r="AC2943"/>
      <c r="AD2943"/>
      <c r="AE2943"/>
      <c r="AF2943" s="143"/>
      <c r="AG2943"/>
      <c r="AH2943"/>
    </row>
    <row r="2944" spans="1:34" s="28" customFormat="1" ht="15">
      <c r="A2944"/>
      <c r="B2944" s="140"/>
      <c r="C2944" s="139"/>
      <c r="D2944" s="139"/>
      <c r="E2944"/>
      <c r="F2944"/>
      <c r="G2944"/>
      <c r="H2944"/>
      <c r="I2944"/>
      <c r="J2944"/>
      <c r="K2944"/>
      <c r="L2944"/>
      <c r="M2944"/>
      <c r="N2944"/>
      <c r="O2944"/>
      <c r="P2944"/>
      <c r="Q2944"/>
      <c r="R2944"/>
      <c r="S2944"/>
      <c r="T2944"/>
      <c r="U2944"/>
      <c r="V2944"/>
      <c r="W2944"/>
      <c r="X2944"/>
      <c r="Y2944"/>
      <c r="Z2944"/>
      <c r="AA2944" s="144"/>
      <c r="AB2944"/>
      <c r="AC2944"/>
      <c r="AD2944"/>
      <c r="AE2944"/>
      <c r="AF2944" s="143"/>
      <c r="AG2944"/>
      <c r="AH2944"/>
    </row>
    <row r="2945" spans="1:34" s="28" customFormat="1" ht="15">
      <c r="A2945"/>
      <c r="B2945" s="140"/>
      <c r="C2945" s="139"/>
      <c r="D2945" s="139"/>
      <c r="E2945"/>
      <c r="F2945"/>
      <c r="G2945"/>
      <c r="H2945"/>
      <c r="I2945"/>
      <c r="J2945"/>
      <c r="K2945"/>
      <c r="L2945"/>
      <c r="M2945"/>
      <c r="N2945"/>
      <c r="O2945"/>
      <c r="P2945"/>
      <c r="Q2945"/>
      <c r="R2945"/>
      <c r="S2945"/>
      <c r="T2945"/>
      <c r="U2945"/>
      <c r="V2945"/>
      <c r="W2945"/>
      <c r="X2945"/>
      <c r="Y2945"/>
      <c r="Z2945"/>
      <c r="AA2945" s="144"/>
      <c r="AB2945"/>
      <c r="AC2945"/>
      <c r="AD2945"/>
      <c r="AE2945"/>
      <c r="AF2945" s="143"/>
      <c r="AG2945"/>
      <c r="AH2945"/>
    </row>
    <row r="2946" spans="1:34" s="28" customFormat="1" ht="15">
      <c r="A2946"/>
      <c r="B2946" s="140"/>
      <c r="C2946" s="139"/>
      <c r="D2946" s="139"/>
      <c r="E2946"/>
      <c r="F2946"/>
      <c r="G2946"/>
      <c r="H2946"/>
      <c r="I2946"/>
      <c r="J2946"/>
      <c r="K2946"/>
      <c r="L2946"/>
      <c r="M2946"/>
      <c r="N2946"/>
      <c r="O2946"/>
      <c r="P2946"/>
      <c r="Q2946"/>
      <c r="R2946"/>
      <c r="S2946"/>
      <c r="T2946"/>
      <c r="U2946"/>
      <c r="V2946"/>
      <c r="W2946"/>
      <c r="X2946"/>
      <c r="Y2946"/>
      <c r="Z2946"/>
      <c r="AA2946" s="144"/>
      <c r="AB2946"/>
      <c r="AC2946"/>
      <c r="AD2946"/>
      <c r="AE2946"/>
      <c r="AF2946" s="143"/>
      <c r="AG2946"/>
      <c r="AH2946"/>
    </row>
    <row r="2947" spans="1:34" s="28" customFormat="1" ht="15">
      <c r="A2947"/>
      <c r="B2947" s="140"/>
      <c r="C2947" s="139"/>
      <c r="D2947" s="139"/>
      <c r="E2947"/>
      <c r="F2947"/>
      <c r="G2947"/>
      <c r="H2947"/>
      <c r="I2947"/>
      <c r="J2947"/>
      <c r="K2947"/>
      <c r="L2947"/>
      <c r="M2947"/>
      <c r="N2947"/>
      <c r="O2947"/>
      <c r="P2947"/>
      <c r="Q2947"/>
      <c r="R2947"/>
      <c r="S2947"/>
      <c r="T2947"/>
      <c r="U2947"/>
      <c r="V2947"/>
      <c r="W2947"/>
      <c r="X2947"/>
      <c r="Y2947"/>
      <c r="Z2947"/>
      <c r="AA2947" s="144"/>
      <c r="AB2947"/>
      <c r="AC2947"/>
      <c r="AD2947"/>
      <c r="AE2947"/>
      <c r="AF2947" s="143"/>
      <c r="AG2947"/>
      <c r="AH2947"/>
    </row>
    <row r="2948" spans="1:34" s="28" customFormat="1" ht="15">
      <c r="A2948"/>
      <c r="B2948" s="140"/>
      <c r="C2948" s="139"/>
      <c r="D2948" s="139"/>
      <c r="E2948"/>
      <c r="F2948"/>
      <c r="G2948"/>
      <c r="H2948"/>
      <c r="I2948"/>
      <c r="J2948"/>
      <c r="K2948"/>
      <c r="L2948"/>
      <c r="M2948"/>
      <c r="N2948"/>
      <c r="O2948"/>
      <c r="P2948"/>
      <c r="Q2948"/>
      <c r="R2948"/>
      <c r="S2948"/>
      <c r="T2948"/>
      <c r="U2948"/>
      <c r="V2948"/>
      <c r="W2948"/>
      <c r="X2948"/>
      <c r="Y2948"/>
      <c r="Z2948"/>
      <c r="AA2948" s="144"/>
      <c r="AB2948"/>
      <c r="AC2948"/>
      <c r="AD2948"/>
      <c r="AE2948"/>
      <c r="AF2948" s="143"/>
      <c r="AG2948"/>
      <c r="AH2948"/>
    </row>
    <row r="2949" spans="1:34" s="28" customFormat="1" ht="15">
      <c r="A2949"/>
      <c r="B2949" s="140"/>
      <c r="C2949" s="139"/>
      <c r="D2949" s="139"/>
      <c r="E2949"/>
      <c r="F2949"/>
      <c r="G2949"/>
      <c r="H2949"/>
      <c r="I2949"/>
      <c r="J2949"/>
      <c r="K2949"/>
      <c r="L2949"/>
      <c r="M2949"/>
      <c r="N2949"/>
      <c r="O2949"/>
      <c r="P2949"/>
      <c r="Q2949"/>
      <c r="R2949"/>
      <c r="S2949"/>
      <c r="T2949"/>
      <c r="U2949"/>
      <c r="V2949"/>
      <c r="W2949"/>
      <c r="X2949"/>
      <c r="Y2949"/>
      <c r="Z2949"/>
      <c r="AA2949" s="144"/>
      <c r="AB2949"/>
      <c r="AC2949"/>
      <c r="AD2949"/>
      <c r="AE2949"/>
      <c r="AF2949" s="143"/>
      <c r="AG2949"/>
      <c r="AH2949"/>
    </row>
    <row r="2950" spans="1:34" s="28" customFormat="1" ht="15">
      <c r="A2950"/>
      <c r="B2950" s="140"/>
      <c r="C2950" s="139"/>
      <c r="D2950" s="139"/>
      <c r="E2950"/>
      <c r="F2950"/>
      <c r="G2950"/>
      <c r="H2950"/>
      <c r="I2950"/>
      <c r="J2950"/>
      <c r="K2950"/>
      <c r="L2950"/>
      <c r="M2950"/>
      <c r="N2950"/>
      <c r="O2950"/>
      <c r="P2950"/>
      <c r="Q2950"/>
      <c r="R2950"/>
      <c r="S2950"/>
      <c r="T2950"/>
      <c r="U2950"/>
      <c r="V2950"/>
      <c r="W2950"/>
      <c r="X2950"/>
      <c r="Y2950"/>
      <c r="Z2950"/>
      <c r="AA2950" s="144"/>
      <c r="AB2950"/>
      <c r="AC2950"/>
      <c r="AD2950"/>
      <c r="AE2950"/>
      <c r="AF2950" s="143"/>
      <c r="AG2950"/>
      <c r="AH2950"/>
    </row>
    <row r="2951" spans="1:34" s="28" customFormat="1" ht="15">
      <c r="A2951"/>
      <c r="B2951" s="140"/>
      <c r="C2951" s="139"/>
      <c r="D2951" s="139"/>
      <c r="E2951"/>
      <c r="F2951"/>
      <c r="G2951"/>
      <c r="H2951"/>
      <c r="I2951"/>
      <c r="J2951"/>
      <c r="K2951"/>
      <c r="L2951"/>
      <c r="M2951"/>
      <c r="N2951"/>
      <c r="O2951"/>
      <c r="P2951"/>
      <c r="Q2951"/>
      <c r="R2951"/>
      <c r="S2951"/>
      <c r="T2951"/>
      <c r="U2951"/>
      <c r="V2951"/>
      <c r="W2951"/>
      <c r="X2951"/>
      <c r="Y2951"/>
      <c r="Z2951"/>
      <c r="AA2951" s="144"/>
      <c r="AB2951"/>
      <c r="AC2951"/>
      <c r="AD2951"/>
      <c r="AE2951"/>
      <c r="AF2951" s="143"/>
      <c r="AG2951"/>
      <c r="AH2951"/>
    </row>
    <row r="2952" spans="1:34" s="28" customFormat="1" ht="15">
      <c r="A2952"/>
      <c r="B2952" s="140"/>
      <c r="C2952" s="139"/>
      <c r="D2952" s="139"/>
      <c r="E2952"/>
      <c r="F2952"/>
      <c r="G2952"/>
      <c r="H2952"/>
      <c r="I2952"/>
      <c r="J2952"/>
      <c r="K2952"/>
      <c r="L2952"/>
      <c r="M2952"/>
      <c r="N2952"/>
      <c r="O2952"/>
      <c r="P2952"/>
      <c r="Q2952"/>
      <c r="R2952"/>
      <c r="S2952"/>
      <c r="T2952"/>
      <c r="U2952"/>
      <c r="V2952"/>
      <c r="W2952"/>
      <c r="X2952"/>
      <c r="Y2952"/>
      <c r="Z2952"/>
      <c r="AA2952" s="144"/>
      <c r="AB2952"/>
      <c r="AC2952"/>
      <c r="AD2952"/>
      <c r="AE2952"/>
      <c r="AF2952" s="143"/>
      <c r="AG2952"/>
      <c r="AH2952"/>
    </row>
    <row r="2953" spans="1:34" s="28" customFormat="1" ht="15">
      <c r="A2953"/>
      <c r="B2953" s="140"/>
      <c r="C2953" s="139"/>
      <c r="D2953" s="139"/>
      <c r="E2953"/>
      <c r="F2953"/>
      <c r="G2953"/>
      <c r="H2953"/>
      <c r="I2953"/>
      <c r="J2953"/>
      <c r="K2953"/>
      <c r="L2953"/>
      <c r="M2953"/>
      <c r="N2953"/>
      <c r="O2953"/>
      <c r="P2953"/>
      <c r="Q2953"/>
      <c r="R2953"/>
      <c r="S2953"/>
      <c r="T2953"/>
      <c r="U2953"/>
      <c r="V2953"/>
      <c r="W2953"/>
      <c r="X2953"/>
      <c r="Y2953"/>
      <c r="Z2953"/>
      <c r="AA2953" s="144"/>
      <c r="AB2953"/>
      <c r="AC2953"/>
      <c r="AD2953"/>
      <c r="AE2953"/>
      <c r="AF2953" s="143"/>
      <c r="AG2953"/>
      <c r="AH2953"/>
    </row>
    <row r="2954" spans="1:34" s="28" customFormat="1" ht="15">
      <c r="A2954"/>
      <c r="B2954" s="140"/>
      <c r="C2954" s="139"/>
      <c r="D2954" s="139"/>
      <c r="E2954"/>
      <c r="F2954"/>
      <c r="G2954"/>
      <c r="H2954"/>
      <c r="I2954"/>
      <c r="J2954"/>
      <c r="K2954"/>
      <c r="L2954"/>
      <c r="M2954"/>
      <c r="N2954"/>
      <c r="O2954"/>
      <c r="P2954"/>
      <c r="Q2954"/>
      <c r="R2954"/>
      <c r="S2954"/>
      <c r="T2954"/>
      <c r="U2954"/>
      <c r="V2954"/>
      <c r="W2954"/>
      <c r="X2954"/>
      <c r="Y2954"/>
      <c r="Z2954"/>
      <c r="AA2954" s="144"/>
      <c r="AB2954"/>
      <c r="AC2954"/>
      <c r="AD2954"/>
      <c r="AE2954"/>
      <c r="AF2954" s="143"/>
      <c r="AG2954"/>
      <c r="AH2954"/>
    </row>
    <row r="2955" spans="1:34" s="28" customFormat="1" ht="15">
      <c r="A2955"/>
      <c r="B2955" s="140"/>
      <c r="C2955" s="139"/>
      <c r="D2955" s="139"/>
      <c r="E2955"/>
      <c r="F2955"/>
      <c r="G2955"/>
      <c r="H2955"/>
      <c r="I2955"/>
      <c r="J2955"/>
      <c r="K2955"/>
      <c r="L2955"/>
      <c r="M2955"/>
      <c r="N2955"/>
      <c r="O2955"/>
      <c r="P2955"/>
      <c r="Q2955"/>
      <c r="R2955"/>
      <c r="S2955"/>
      <c r="T2955"/>
      <c r="U2955"/>
      <c r="V2955"/>
      <c r="W2955"/>
      <c r="X2955"/>
      <c r="Y2955"/>
      <c r="Z2955"/>
      <c r="AA2955" s="144"/>
      <c r="AB2955"/>
      <c r="AC2955"/>
      <c r="AD2955"/>
      <c r="AE2955"/>
      <c r="AF2955" s="143"/>
      <c r="AG2955"/>
      <c r="AH2955"/>
    </row>
    <row r="2956" spans="1:34" s="28" customFormat="1" ht="15">
      <c r="A2956"/>
      <c r="B2956" s="140"/>
      <c r="C2956" s="139"/>
      <c r="D2956" s="139"/>
      <c r="E2956"/>
      <c r="F2956"/>
      <c r="G2956"/>
      <c r="H2956"/>
      <c r="I2956"/>
      <c r="J2956"/>
      <c r="K2956"/>
      <c r="L2956"/>
      <c r="M2956"/>
      <c r="N2956"/>
      <c r="O2956"/>
      <c r="P2956"/>
      <c r="Q2956"/>
      <c r="R2956"/>
      <c r="S2956"/>
      <c r="T2956"/>
      <c r="U2956"/>
      <c r="V2956"/>
      <c r="W2956"/>
      <c r="X2956"/>
      <c r="Y2956"/>
      <c r="Z2956"/>
      <c r="AA2956" s="144"/>
      <c r="AB2956"/>
      <c r="AC2956"/>
      <c r="AD2956"/>
      <c r="AE2956"/>
      <c r="AF2956" s="143"/>
      <c r="AG2956"/>
      <c r="AH2956"/>
    </row>
    <row r="2957" spans="1:34" s="28" customFormat="1" ht="15">
      <c r="A2957"/>
      <c r="B2957" s="140"/>
      <c r="C2957" s="139"/>
      <c r="D2957" s="139"/>
      <c r="E2957"/>
      <c r="F2957"/>
      <c r="G2957"/>
      <c r="H2957"/>
      <c r="I2957"/>
      <c r="J2957"/>
      <c r="K2957"/>
      <c r="L2957"/>
      <c r="M2957"/>
      <c r="N2957"/>
      <c r="O2957"/>
      <c r="P2957"/>
      <c r="Q2957"/>
      <c r="R2957"/>
      <c r="S2957"/>
      <c r="T2957"/>
      <c r="U2957"/>
      <c r="V2957"/>
      <c r="W2957"/>
      <c r="X2957"/>
      <c r="Y2957"/>
      <c r="Z2957"/>
      <c r="AA2957" s="144"/>
      <c r="AB2957"/>
      <c r="AC2957"/>
      <c r="AD2957"/>
      <c r="AE2957"/>
      <c r="AF2957" s="143"/>
      <c r="AG2957"/>
      <c r="AH2957"/>
    </row>
    <row r="2958" spans="1:34" s="28" customFormat="1" ht="15">
      <c r="A2958"/>
      <c r="B2958" s="140"/>
      <c r="C2958" s="139"/>
      <c r="D2958" s="139"/>
      <c r="E2958"/>
      <c r="F2958"/>
      <c r="G2958"/>
      <c r="H2958"/>
      <c r="I2958"/>
      <c r="J2958"/>
      <c r="K2958"/>
      <c r="L2958"/>
      <c r="M2958"/>
      <c r="N2958"/>
      <c r="O2958"/>
      <c r="P2958"/>
      <c r="Q2958"/>
      <c r="R2958"/>
      <c r="S2958"/>
      <c r="T2958"/>
      <c r="U2958"/>
      <c r="V2958"/>
      <c r="W2958"/>
      <c r="X2958"/>
      <c r="Y2958"/>
      <c r="Z2958"/>
      <c r="AA2958" s="144"/>
      <c r="AB2958"/>
      <c r="AC2958"/>
      <c r="AD2958"/>
      <c r="AE2958"/>
      <c r="AF2958" s="143"/>
      <c r="AG2958"/>
      <c r="AH2958"/>
    </row>
    <row r="2959" spans="1:34" s="28" customFormat="1" ht="15">
      <c r="A2959"/>
      <c r="B2959" s="140"/>
      <c r="C2959" s="139"/>
      <c r="D2959" s="139"/>
      <c r="E2959"/>
      <c r="F2959"/>
      <c r="G2959"/>
      <c r="H2959"/>
      <c r="I2959"/>
      <c r="J2959"/>
      <c r="K2959"/>
      <c r="L2959"/>
      <c r="M2959"/>
      <c r="N2959"/>
      <c r="O2959"/>
      <c r="P2959"/>
      <c r="Q2959"/>
      <c r="R2959"/>
      <c r="S2959"/>
      <c r="T2959"/>
      <c r="U2959"/>
      <c r="V2959"/>
      <c r="W2959"/>
      <c r="X2959"/>
      <c r="Y2959"/>
      <c r="Z2959"/>
      <c r="AA2959" s="144"/>
      <c r="AB2959"/>
      <c r="AC2959"/>
      <c r="AD2959"/>
      <c r="AE2959"/>
      <c r="AF2959" s="143"/>
      <c r="AG2959"/>
      <c r="AH2959"/>
    </row>
    <row r="2960" spans="1:34" s="28" customFormat="1" ht="15">
      <c r="A2960"/>
      <c r="B2960" s="140"/>
      <c r="C2960" s="139"/>
      <c r="D2960" s="139"/>
      <c r="E2960"/>
      <c r="F2960"/>
      <c r="G2960"/>
      <c r="H2960"/>
      <c r="I2960"/>
      <c r="J2960"/>
      <c r="K2960"/>
      <c r="L2960"/>
      <c r="M2960"/>
      <c r="N2960"/>
      <c r="O2960"/>
      <c r="P2960"/>
      <c r="Q2960"/>
      <c r="R2960"/>
      <c r="S2960"/>
      <c r="T2960"/>
      <c r="U2960"/>
      <c r="V2960"/>
      <c r="W2960"/>
      <c r="X2960"/>
      <c r="Y2960"/>
      <c r="Z2960"/>
      <c r="AA2960" s="144"/>
      <c r="AB2960"/>
      <c r="AC2960"/>
      <c r="AD2960"/>
      <c r="AE2960"/>
      <c r="AF2960" s="143"/>
      <c r="AG2960"/>
      <c r="AH2960"/>
    </row>
    <row r="2961" spans="1:34" s="28" customFormat="1" ht="15">
      <c r="A2961"/>
      <c r="B2961" s="140"/>
      <c r="C2961" s="139"/>
      <c r="D2961" s="139"/>
      <c r="E2961"/>
      <c r="F2961"/>
      <c r="G2961"/>
      <c r="H2961"/>
      <c r="I2961"/>
      <c r="J2961"/>
      <c r="K2961"/>
      <c r="L2961"/>
      <c r="M2961"/>
      <c r="N2961"/>
      <c r="O2961"/>
      <c r="P2961"/>
      <c r="Q2961"/>
      <c r="R2961"/>
      <c r="S2961"/>
      <c r="T2961"/>
      <c r="U2961"/>
      <c r="V2961"/>
      <c r="W2961"/>
      <c r="X2961"/>
      <c r="Y2961"/>
      <c r="Z2961"/>
      <c r="AA2961" s="144"/>
      <c r="AB2961"/>
      <c r="AC2961"/>
      <c r="AD2961"/>
      <c r="AE2961"/>
      <c r="AF2961" s="143"/>
      <c r="AG2961"/>
      <c r="AH2961"/>
    </row>
    <row r="2962" spans="1:34" s="28" customFormat="1" ht="15">
      <c r="A2962"/>
      <c r="B2962" s="140"/>
      <c r="C2962" s="139"/>
      <c r="D2962" s="139"/>
      <c r="E2962"/>
      <c r="F2962"/>
      <c r="G2962"/>
      <c r="H2962"/>
      <c r="I2962"/>
      <c r="J2962"/>
      <c r="K2962"/>
      <c r="L2962"/>
      <c r="M2962"/>
      <c r="N2962"/>
      <c r="O2962"/>
      <c r="P2962"/>
      <c r="Q2962"/>
      <c r="R2962"/>
      <c r="S2962"/>
      <c r="T2962"/>
      <c r="U2962"/>
      <c r="V2962"/>
      <c r="W2962"/>
      <c r="X2962"/>
      <c r="Y2962"/>
      <c r="Z2962"/>
      <c r="AA2962" s="144"/>
      <c r="AB2962"/>
      <c r="AC2962"/>
      <c r="AD2962"/>
      <c r="AE2962"/>
      <c r="AF2962" s="143"/>
      <c r="AG2962"/>
      <c r="AH2962"/>
    </row>
    <row r="2963" spans="1:34" s="28" customFormat="1" ht="15">
      <c r="A2963"/>
      <c r="B2963" s="140"/>
      <c r="C2963" s="139"/>
      <c r="D2963" s="139"/>
      <c r="E2963"/>
      <c r="F2963"/>
      <c r="G2963"/>
      <c r="H2963"/>
      <c r="I2963"/>
      <c r="J2963"/>
      <c r="K2963"/>
      <c r="L2963"/>
      <c r="M2963"/>
      <c r="N2963"/>
      <c r="O2963"/>
      <c r="P2963"/>
      <c r="Q2963"/>
      <c r="R2963"/>
      <c r="S2963"/>
      <c r="T2963"/>
      <c r="U2963"/>
      <c r="V2963"/>
      <c r="W2963"/>
      <c r="X2963"/>
      <c r="Y2963"/>
      <c r="Z2963"/>
      <c r="AA2963" s="144"/>
      <c r="AB2963"/>
      <c r="AC2963"/>
      <c r="AD2963"/>
      <c r="AE2963"/>
      <c r="AF2963" s="143"/>
      <c r="AG2963"/>
      <c r="AH2963"/>
    </row>
    <row r="2964" spans="1:34" s="28" customFormat="1" ht="15">
      <c r="A2964"/>
      <c r="B2964" s="140"/>
      <c r="C2964" s="139"/>
      <c r="D2964" s="139"/>
      <c r="E2964"/>
      <c r="F2964"/>
      <c r="G2964"/>
      <c r="H2964"/>
      <c r="I2964"/>
      <c r="J2964"/>
      <c r="K2964"/>
      <c r="L2964"/>
      <c r="M2964"/>
      <c r="N2964"/>
      <c r="O2964"/>
      <c r="P2964"/>
      <c r="Q2964"/>
      <c r="R2964"/>
      <c r="S2964"/>
      <c r="T2964"/>
      <c r="U2964"/>
      <c r="V2964"/>
      <c r="W2964"/>
      <c r="X2964"/>
      <c r="Y2964"/>
      <c r="Z2964"/>
      <c r="AA2964" s="144"/>
      <c r="AB2964"/>
      <c r="AC2964"/>
      <c r="AD2964"/>
      <c r="AE2964"/>
      <c r="AF2964" s="143"/>
      <c r="AG2964"/>
      <c r="AH2964"/>
    </row>
    <row r="2965" spans="1:34" s="28" customFormat="1" ht="15">
      <c r="A2965"/>
      <c r="B2965" s="140"/>
      <c r="C2965" s="139"/>
      <c r="D2965" s="139"/>
      <c r="E2965"/>
      <c r="F2965"/>
      <c r="G2965"/>
      <c r="H2965"/>
      <c r="I2965"/>
      <c r="J2965"/>
      <c r="K2965"/>
      <c r="L2965"/>
      <c r="M2965"/>
      <c r="N2965"/>
      <c r="O2965"/>
      <c r="P2965"/>
      <c r="Q2965"/>
      <c r="R2965"/>
      <c r="S2965"/>
      <c r="T2965"/>
      <c r="U2965"/>
      <c r="V2965"/>
      <c r="W2965"/>
      <c r="X2965"/>
      <c r="Y2965"/>
      <c r="Z2965"/>
      <c r="AA2965" s="144"/>
      <c r="AB2965"/>
      <c r="AC2965"/>
      <c r="AD2965"/>
      <c r="AE2965"/>
      <c r="AF2965" s="143"/>
      <c r="AG2965"/>
      <c r="AH2965"/>
    </row>
    <row r="2966" spans="1:34" s="28" customFormat="1" ht="15">
      <c r="A2966"/>
      <c r="B2966" s="140"/>
      <c r="C2966" s="139"/>
      <c r="D2966" s="139"/>
      <c r="E2966"/>
      <c r="F2966"/>
      <c r="G2966"/>
      <c r="H2966"/>
      <c r="I2966"/>
      <c r="J2966"/>
      <c r="K2966"/>
      <c r="L2966"/>
      <c r="M2966"/>
      <c r="N2966"/>
      <c r="O2966"/>
      <c r="P2966"/>
      <c r="Q2966"/>
      <c r="R2966"/>
      <c r="S2966"/>
      <c r="T2966"/>
      <c r="U2966"/>
      <c r="V2966"/>
      <c r="W2966"/>
      <c r="X2966"/>
      <c r="Y2966"/>
      <c r="Z2966"/>
      <c r="AA2966" s="144"/>
      <c r="AB2966"/>
      <c r="AC2966"/>
      <c r="AD2966"/>
      <c r="AE2966"/>
      <c r="AF2966" s="143"/>
      <c r="AG2966"/>
      <c r="AH2966"/>
    </row>
    <row r="2967" spans="1:34" s="28" customFormat="1" ht="15">
      <c r="A2967"/>
      <c r="B2967" s="140"/>
      <c r="C2967" s="139"/>
      <c r="D2967" s="139"/>
      <c r="E2967"/>
      <c r="F2967"/>
      <c r="G2967"/>
      <c r="H2967"/>
      <c r="I2967"/>
      <c r="J2967"/>
      <c r="K2967"/>
      <c r="L2967"/>
      <c r="M2967"/>
      <c r="N2967"/>
      <c r="O2967"/>
      <c r="P2967"/>
      <c r="Q2967"/>
      <c r="R2967"/>
      <c r="S2967"/>
      <c r="T2967"/>
      <c r="U2967"/>
      <c r="V2967"/>
      <c r="W2967"/>
      <c r="X2967"/>
      <c r="Y2967"/>
      <c r="Z2967"/>
      <c r="AA2967" s="144"/>
      <c r="AB2967"/>
      <c r="AC2967"/>
      <c r="AD2967"/>
      <c r="AE2967"/>
      <c r="AF2967" s="143"/>
      <c r="AG2967"/>
      <c r="AH2967"/>
    </row>
    <row r="2968" spans="1:34" s="28" customFormat="1" ht="15">
      <c r="A2968"/>
      <c r="B2968" s="140"/>
      <c r="C2968" s="139"/>
      <c r="D2968" s="139"/>
      <c r="E2968"/>
      <c r="F2968"/>
      <c r="G2968"/>
      <c r="H2968"/>
      <c r="I2968"/>
      <c r="J2968"/>
      <c r="K2968"/>
      <c r="L2968"/>
      <c r="M2968"/>
      <c r="N2968"/>
      <c r="O2968"/>
      <c r="P2968"/>
      <c r="Q2968"/>
      <c r="R2968"/>
      <c r="S2968"/>
      <c r="T2968"/>
      <c r="U2968"/>
      <c r="V2968"/>
      <c r="W2968"/>
      <c r="X2968"/>
      <c r="Y2968"/>
      <c r="Z2968"/>
      <c r="AA2968" s="144"/>
      <c r="AB2968"/>
      <c r="AC2968"/>
      <c r="AD2968"/>
      <c r="AE2968"/>
      <c r="AF2968" s="143"/>
      <c r="AG2968"/>
      <c r="AH2968"/>
    </row>
    <row r="2969" spans="1:34" s="28" customFormat="1" ht="15">
      <c r="A2969"/>
      <c r="B2969" s="140"/>
      <c r="C2969" s="139"/>
      <c r="D2969" s="139"/>
      <c r="E2969"/>
      <c r="F2969"/>
      <c r="G2969"/>
      <c r="H2969"/>
      <c r="I2969"/>
      <c r="J2969"/>
      <c r="K2969"/>
      <c r="L2969"/>
      <c r="M2969"/>
      <c r="N2969"/>
      <c r="O2969"/>
      <c r="P2969"/>
      <c r="Q2969"/>
      <c r="R2969"/>
      <c r="S2969"/>
      <c r="T2969"/>
      <c r="U2969"/>
      <c r="V2969"/>
      <c r="W2969"/>
      <c r="X2969"/>
      <c r="Y2969"/>
      <c r="Z2969"/>
      <c r="AA2969" s="144"/>
      <c r="AB2969"/>
      <c r="AC2969"/>
      <c r="AD2969"/>
      <c r="AE2969"/>
      <c r="AF2969" s="143"/>
      <c r="AG2969"/>
      <c r="AH2969"/>
    </row>
    <row r="2970" spans="1:34" s="28" customFormat="1" ht="15">
      <c r="A2970"/>
      <c r="B2970" s="140"/>
      <c r="C2970" s="139"/>
      <c r="D2970" s="139"/>
      <c r="E2970"/>
      <c r="F2970"/>
      <c r="G2970"/>
      <c r="H2970"/>
      <c r="I2970"/>
      <c r="J2970"/>
      <c r="K2970"/>
      <c r="L2970"/>
      <c r="M2970"/>
      <c r="N2970"/>
      <c r="O2970"/>
      <c r="P2970"/>
      <c r="Q2970"/>
      <c r="R2970"/>
      <c r="S2970"/>
      <c r="T2970"/>
      <c r="U2970"/>
      <c r="V2970"/>
      <c r="W2970"/>
      <c r="X2970"/>
      <c r="Y2970"/>
      <c r="Z2970"/>
      <c r="AA2970" s="144"/>
      <c r="AB2970"/>
      <c r="AC2970"/>
      <c r="AD2970"/>
      <c r="AE2970"/>
      <c r="AF2970" s="143"/>
      <c r="AG2970"/>
      <c r="AH2970"/>
    </row>
    <row r="2971" spans="1:34" s="28" customFormat="1" ht="15">
      <c r="A2971"/>
      <c r="B2971" s="140"/>
      <c r="C2971" s="139"/>
      <c r="D2971" s="139"/>
      <c r="E2971"/>
      <c r="F2971"/>
      <c r="G2971"/>
      <c r="H2971"/>
      <c r="I2971"/>
      <c r="J2971"/>
      <c r="K2971"/>
      <c r="L2971"/>
      <c r="M2971"/>
      <c r="N2971"/>
      <c r="O2971"/>
      <c r="P2971"/>
      <c r="Q2971"/>
      <c r="R2971"/>
      <c r="S2971"/>
      <c r="T2971"/>
      <c r="U2971"/>
      <c r="V2971"/>
      <c r="W2971"/>
      <c r="X2971"/>
      <c r="Y2971"/>
      <c r="Z2971"/>
      <c r="AA2971" s="144"/>
      <c r="AB2971"/>
      <c r="AC2971"/>
      <c r="AD2971"/>
      <c r="AE2971"/>
      <c r="AF2971" s="143"/>
      <c r="AG2971"/>
      <c r="AH2971"/>
    </row>
    <row r="2972" spans="1:34" s="28" customFormat="1" ht="15">
      <c r="A2972"/>
      <c r="B2972" s="140"/>
      <c r="C2972" s="139"/>
      <c r="D2972" s="139"/>
      <c r="E2972"/>
      <c r="F2972"/>
      <c r="G2972"/>
      <c r="H2972"/>
      <c r="I2972"/>
      <c r="J2972"/>
      <c r="K2972"/>
      <c r="L2972"/>
      <c r="M2972"/>
      <c r="N2972"/>
      <c r="O2972"/>
      <c r="P2972"/>
      <c r="Q2972"/>
      <c r="R2972"/>
      <c r="S2972"/>
      <c r="T2972"/>
      <c r="U2972"/>
      <c r="V2972"/>
      <c r="W2972"/>
      <c r="X2972"/>
      <c r="Y2972"/>
      <c r="Z2972"/>
      <c r="AA2972" s="144"/>
      <c r="AB2972"/>
      <c r="AC2972"/>
      <c r="AD2972"/>
      <c r="AE2972"/>
      <c r="AF2972" s="143"/>
      <c r="AG2972"/>
      <c r="AH2972"/>
    </row>
    <row r="2973" spans="1:34" s="28" customFormat="1" ht="15">
      <c r="A2973"/>
      <c r="B2973" s="140"/>
      <c r="C2973" s="139"/>
      <c r="D2973" s="139"/>
      <c r="E2973"/>
      <c r="F2973"/>
      <c r="G2973"/>
      <c r="H2973"/>
      <c r="I2973"/>
      <c r="J2973"/>
      <c r="K2973"/>
      <c r="L2973"/>
      <c r="M2973"/>
      <c r="N2973"/>
      <c r="O2973"/>
      <c r="P2973"/>
      <c r="Q2973"/>
      <c r="R2973"/>
      <c r="S2973"/>
      <c r="T2973"/>
      <c r="U2973"/>
      <c r="V2973"/>
      <c r="W2973"/>
      <c r="X2973"/>
      <c r="Y2973"/>
      <c r="Z2973"/>
      <c r="AA2973" s="144"/>
      <c r="AB2973"/>
      <c r="AC2973"/>
      <c r="AD2973"/>
      <c r="AE2973"/>
      <c r="AF2973" s="143"/>
      <c r="AG2973"/>
      <c r="AH2973"/>
    </row>
    <row r="2974" spans="1:34" s="28" customFormat="1" ht="15">
      <c r="A2974"/>
      <c r="B2974" s="140"/>
      <c r="C2974" s="139"/>
      <c r="D2974" s="139"/>
      <c r="E2974"/>
      <c r="F2974"/>
      <c r="G2974"/>
      <c r="H2974"/>
      <c r="I2974"/>
      <c r="J2974"/>
      <c r="K2974"/>
      <c r="L2974"/>
      <c r="M2974"/>
      <c r="N2974"/>
      <c r="O2974"/>
      <c r="P2974"/>
      <c r="Q2974"/>
      <c r="R2974"/>
      <c r="S2974"/>
      <c r="T2974"/>
      <c r="U2974"/>
      <c r="V2974"/>
      <c r="W2974"/>
      <c r="X2974"/>
      <c r="Y2974"/>
      <c r="Z2974"/>
      <c r="AA2974" s="144"/>
      <c r="AB2974"/>
      <c r="AC2974"/>
      <c r="AD2974"/>
      <c r="AE2974"/>
      <c r="AF2974" s="143"/>
      <c r="AG2974"/>
      <c r="AH2974"/>
    </row>
    <row r="2975" spans="1:34" s="28" customFormat="1" ht="15">
      <c r="A2975"/>
      <c r="B2975" s="140"/>
      <c r="C2975" s="139"/>
      <c r="D2975" s="139"/>
      <c r="E2975"/>
      <c r="F2975"/>
      <c r="G2975"/>
      <c r="H2975"/>
      <c r="I2975"/>
      <c r="J2975"/>
      <c r="K2975"/>
      <c r="L2975"/>
      <c r="M2975"/>
      <c r="N2975"/>
      <c r="O2975"/>
      <c r="P2975"/>
      <c r="Q2975"/>
      <c r="R2975"/>
      <c r="S2975"/>
      <c r="T2975"/>
      <c r="U2975"/>
      <c r="V2975"/>
      <c r="W2975"/>
      <c r="X2975"/>
      <c r="Y2975"/>
      <c r="Z2975"/>
      <c r="AA2975" s="144"/>
      <c r="AB2975"/>
      <c r="AC2975"/>
      <c r="AD2975"/>
      <c r="AE2975"/>
      <c r="AF2975" s="143"/>
      <c r="AG2975"/>
      <c r="AH2975"/>
    </row>
    <row r="2976" spans="1:34" s="28" customFormat="1" ht="15">
      <c r="A2976"/>
      <c r="B2976" s="140"/>
      <c r="C2976" s="139"/>
      <c r="D2976" s="139"/>
      <c r="E2976"/>
      <c r="F2976"/>
      <c r="G2976"/>
      <c r="H2976"/>
      <c r="I2976"/>
      <c r="J2976"/>
      <c r="K2976"/>
      <c r="L2976"/>
      <c r="M2976"/>
      <c r="N2976"/>
      <c r="O2976"/>
      <c r="P2976"/>
      <c r="Q2976"/>
      <c r="R2976"/>
      <c r="S2976"/>
      <c r="T2976"/>
      <c r="U2976"/>
      <c r="V2976"/>
      <c r="W2976"/>
      <c r="X2976"/>
      <c r="Y2976"/>
      <c r="Z2976"/>
      <c r="AA2976" s="144"/>
      <c r="AB2976"/>
      <c r="AC2976"/>
      <c r="AD2976"/>
      <c r="AE2976"/>
      <c r="AF2976" s="143"/>
      <c r="AG2976"/>
      <c r="AH2976"/>
    </row>
    <row r="2977" spans="1:34" s="28" customFormat="1" ht="15">
      <c r="A2977"/>
      <c r="B2977" s="140"/>
      <c r="C2977" s="139"/>
      <c r="D2977" s="139"/>
      <c r="E2977"/>
      <c r="F2977"/>
      <c r="G2977"/>
      <c r="H2977"/>
      <c r="I2977"/>
      <c r="J2977"/>
      <c r="K2977"/>
      <c r="L2977"/>
      <c r="M2977"/>
      <c r="N2977"/>
      <c r="O2977"/>
      <c r="P2977"/>
      <c r="Q2977"/>
      <c r="R2977"/>
      <c r="S2977"/>
      <c r="T2977"/>
      <c r="U2977"/>
      <c r="V2977"/>
      <c r="W2977"/>
      <c r="X2977"/>
      <c r="Y2977"/>
      <c r="Z2977"/>
      <c r="AA2977" s="144"/>
      <c r="AB2977"/>
      <c r="AC2977"/>
      <c r="AD2977"/>
      <c r="AE2977"/>
      <c r="AF2977" s="143"/>
      <c r="AG2977"/>
      <c r="AH2977"/>
    </row>
    <row r="2978" spans="1:34" s="28" customFormat="1" ht="15">
      <c r="A2978"/>
      <c r="B2978" s="140"/>
      <c r="C2978" s="139"/>
      <c r="D2978" s="139"/>
      <c r="E2978"/>
      <c r="F2978"/>
      <c r="G2978"/>
      <c r="H2978"/>
      <c r="I2978"/>
      <c r="J2978"/>
      <c r="K2978"/>
      <c r="L2978"/>
      <c r="M2978"/>
      <c r="N2978"/>
      <c r="O2978"/>
      <c r="P2978"/>
      <c r="Q2978"/>
      <c r="R2978"/>
      <c r="S2978"/>
      <c r="T2978"/>
      <c r="U2978"/>
      <c r="V2978"/>
      <c r="W2978"/>
      <c r="X2978"/>
      <c r="Y2978"/>
      <c r="Z2978"/>
      <c r="AA2978" s="144"/>
      <c r="AB2978"/>
      <c r="AC2978"/>
      <c r="AD2978"/>
      <c r="AE2978"/>
      <c r="AF2978" s="143"/>
      <c r="AG2978"/>
      <c r="AH2978"/>
    </row>
    <row r="2979" spans="1:34" s="28" customFormat="1" ht="15">
      <c r="A2979"/>
      <c r="B2979" s="140"/>
      <c r="C2979" s="139"/>
      <c r="D2979" s="139"/>
      <c r="E2979"/>
      <c r="F2979"/>
      <c r="G2979"/>
      <c r="H2979"/>
      <c r="I2979"/>
      <c r="J2979"/>
      <c r="K2979"/>
      <c r="L2979"/>
      <c r="M2979"/>
      <c r="N2979"/>
      <c r="O2979"/>
      <c r="P2979"/>
      <c r="Q2979"/>
      <c r="R2979"/>
      <c r="S2979"/>
      <c r="T2979"/>
      <c r="U2979"/>
      <c r="V2979"/>
      <c r="W2979"/>
      <c r="X2979"/>
      <c r="Y2979"/>
      <c r="Z2979"/>
      <c r="AA2979" s="144"/>
      <c r="AB2979"/>
      <c r="AC2979"/>
      <c r="AD2979"/>
      <c r="AE2979"/>
      <c r="AF2979" s="143"/>
      <c r="AG2979"/>
      <c r="AH2979"/>
    </row>
    <row r="2980" spans="1:34" s="28" customFormat="1" ht="15">
      <c r="A2980"/>
      <c r="B2980" s="140"/>
      <c r="C2980" s="139"/>
      <c r="D2980" s="139"/>
      <c r="E2980"/>
      <c r="F2980"/>
      <c r="G2980"/>
      <c r="H2980"/>
      <c r="I2980"/>
      <c r="J2980"/>
      <c r="K2980"/>
      <c r="L2980"/>
      <c r="M2980"/>
      <c r="N2980"/>
      <c r="O2980"/>
      <c r="P2980"/>
      <c r="Q2980"/>
      <c r="R2980"/>
      <c r="S2980"/>
      <c r="T2980"/>
      <c r="U2980"/>
      <c r="V2980"/>
      <c r="W2980"/>
      <c r="X2980"/>
      <c r="Y2980"/>
      <c r="Z2980"/>
      <c r="AA2980" s="144"/>
      <c r="AB2980"/>
      <c r="AC2980"/>
      <c r="AD2980"/>
      <c r="AE2980"/>
      <c r="AF2980" s="143"/>
      <c r="AG2980"/>
      <c r="AH2980"/>
    </row>
    <row r="2981" spans="1:34" s="28" customFormat="1" ht="15">
      <c r="A2981"/>
      <c r="B2981" s="140"/>
      <c r="C2981" s="139"/>
      <c r="D2981" s="139"/>
      <c r="E2981"/>
      <c r="F2981"/>
      <c r="G2981"/>
      <c r="H2981"/>
      <c r="I2981"/>
      <c r="J2981"/>
      <c r="K2981"/>
      <c r="L2981"/>
      <c r="M2981"/>
      <c r="N2981"/>
      <c r="O2981"/>
      <c r="P2981"/>
      <c r="Q2981"/>
      <c r="R2981"/>
      <c r="S2981"/>
      <c r="T2981"/>
      <c r="U2981"/>
      <c r="V2981"/>
      <c r="W2981"/>
      <c r="X2981"/>
      <c r="Y2981"/>
      <c r="Z2981"/>
      <c r="AA2981" s="144"/>
      <c r="AB2981"/>
      <c r="AC2981"/>
      <c r="AD2981"/>
      <c r="AE2981"/>
      <c r="AF2981" s="143"/>
      <c r="AG2981"/>
      <c r="AH2981"/>
    </row>
    <row r="2982" spans="1:34" s="28" customFormat="1" ht="15">
      <c r="A2982"/>
      <c r="B2982" s="140"/>
      <c r="C2982" s="139"/>
      <c r="D2982" s="139"/>
      <c r="E2982"/>
      <c r="F2982"/>
      <c r="G2982"/>
      <c r="H2982"/>
      <c r="I2982"/>
      <c r="J2982"/>
      <c r="K2982"/>
      <c r="L2982"/>
      <c r="M2982"/>
      <c r="N2982"/>
      <c r="O2982"/>
      <c r="P2982"/>
      <c r="Q2982"/>
      <c r="R2982"/>
      <c r="S2982"/>
      <c r="T2982"/>
      <c r="U2982"/>
      <c r="V2982"/>
      <c r="W2982"/>
      <c r="X2982"/>
      <c r="Y2982"/>
      <c r="Z2982"/>
      <c r="AA2982" s="144"/>
      <c r="AB2982"/>
      <c r="AC2982"/>
      <c r="AD2982"/>
      <c r="AE2982"/>
      <c r="AF2982" s="143"/>
      <c r="AG2982"/>
      <c r="AH2982"/>
    </row>
    <row r="2983" spans="1:34" s="28" customFormat="1" ht="15">
      <c r="A2983"/>
      <c r="B2983" s="140"/>
      <c r="C2983" s="139"/>
      <c r="D2983" s="139"/>
      <c r="E2983"/>
      <c r="F2983"/>
      <c r="G2983"/>
      <c r="H2983"/>
      <c r="I2983"/>
      <c r="J2983"/>
      <c r="K2983"/>
      <c r="L2983"/>
      <c r="M2983"/>
      <c r="N2983"/>
      <c r="O2983"/>
      <c r="P2983"/>
      <c r="Q2983"/>
      <c r="R2983"/>
      <c r="S2983"/>
      <c r="T2983"/>
      <c r="U2983"/>
      <c r="V2983"/>
      <c r="W2983"/>
      <c r="X2983"/>
      <c r="Y2983"/>
      <c r="Z2983"/>
      <c r="AA2983" s="144"/>
      <c r="AB2983"/>
      <c r="AC2983"/>
      <c r="AD2983"/>
      <c r="AE2983"/>
      <c r="AF2983" s="143"/>
      <c r="AG2983"/>
      <c r="AH2983"/>
    </row>
    <row r="2984" spans="1:34" s="28" customFormat="1" ht="15">
      <c r="A2984"/>
      <c r="B2984" s="140"/>
      <c r="C2984" s="139"/>
      <c r="D2984" s="139"/>
      <c r="E2984"/>
      <c r="F2984"/>
      <c r="G2984"/>
      <c r="H2984"/>
      <c r="I2984"/>
      <c r="J2984"/>
      <c r="K2984"/>
      <c r="L2984"/>
      <c r="M2984"/>
      <c r="N2984"/>
      <c r="O2984"/>
      <c r="P2984"/>
      <c r="Q2984"/>
      <c r="R2984"/>
      <c r="S2984"/>
      <c r="T2984"/>
      <c r="U2984"/>
      <c r="V2984"/>
      <c r="W2984"/>
      <c r="X2984"/>
      <c r="Y2984"/>
      <c r="Z2984"/>
      <c r="AA2984" s="144"/>
      <c r="AB2984"/>
      <c r="AC2984"/>
      <c r="AD2984"/>
      <c r="AE2984"/>
      <c r="AF2984" s="143"/>
      <c r="AG2984"/>
      <c r="AH2984"/>
    </row>
    <row r="2985" spans="1:34" s="28" customFormat="1" ht="15">
      <c r="A2985"/>
      <c r="B2985" s="140"/>
      <c r="C2985" s="139"/>
      <c r="D2985" s="139"/>
      <c r="E2985"/>
      <c r="F2985"/>
      <c r="G2985"/>
      <c r="H2985"/>
      <c r="I2985"/>
      <c r="J2985"/>
      <c r="K2985"/>
      <c r="L2985"/>
      <c r="M2985"/>
      <c r="N2985"/>
      <c r="O2985"/>
      <c r="P2985"/>
      <c r="Q2985"/>
      <c r="R2985"/>
      <c r="S2985"/>
      <c r="T2985"/>
      <c r="U2985"/>
      <c r="V2985"/>
      <c r="W2985"/>
      <c r="X2985"/>
      <c r="Y2985"/>
      <c r="Z2985"/>
      <c r="AA2985" s="144"/>
      <c r="AB2985"/>
      <c r="AC2985"/>
      <c r="AD2985"/>
      <c r="AE2985"/>
      <c r="AF2985" s="143"/>
      <c r="AG2985"/>
      <c r="AH2985"/>
    </row>
    <row r="2986" spans="1:34" s="28" customFormat="1" ht="15">
      <c r="A2986"/>
      <c r="B2986" s="140"/>
      <c r="C2986" s="139"/>
      <c r="D2986" s="139"/>
      <c r="E2986"/>
      <c r="F2986"/>
      <c r="G2986"/>
      <c r="H2986"/>
      <c r="I2986"/>
      <c r="J2986"/>
      <c r="K2986"/>
      <c r="L2986"/>
      <c r="M2986"/>
      <c r="N2986"/>
      <c r="O2986"/>
      <c r="P2986"/>
      <c r="Q2986"/>
      <c r="R2986"/>
      <c r="S2986"/>
      <c r="T2986"/>
      <c r="U2986"/>
      <c r="V2986"/>
      <c r="W2986"/>
      <c r="X2986"/>
      <c r="Y2986"/>
      <c r="Z2986"/>
      <c r="AA2986" s="144"/>
      <c r="AB2986"/>
      <c r="AC2986"/>
      <c r="AD2986"/>
      <c r="AE2986"/>
      <c r="AF2986" s="143"/>
      <c r="AG2986"/>
      <c r="AH2986"/>
    </row>
    <row r="2987" spans="1:34" s="28" customFormat="1" ht="15">
      <c r="A2987"/>
      <c r="B2987" s="140"/>
      <c r="C2987" s="139"/>
      <c r="D2987" s="139"/>
      <c r="E2987"/>
      <c r="F2987"/>
      <c r="G2987"/>
      <c r="H2987"/>
      <c r="I2987"/>
      <c r="J2987"/>
      <c r="K2987"/>
      <c r="L2987"/>
      <c r="M2987"/>
      <c r="N2987"/>
      <c r="O2987"/>
      <c r="P2987"/>
      <c r="Q2987"/>
      <c r="R2987"/>
      <c r="S2987"/>
      <c r="T2987"/>
      <c r="U2987"/>
      <c r="V2987"/>
      <c r="W2987"/>
      <c r="X2987"/>
      <c r="Y2987"/>
      <c r="Z2987"/>
      <c r="AA2987" s="144"/>
      <c r="AB2987"/>
      <c r="AC2987"/>
      <c r="AD2987"/>
      <c r="AE2987"/>
      <c r="AF2987" s="143"/>
      <c r="AG2987"/>
      <c r="AH2987"/>
    </row>
    <row r="2988" spans="1:34" s="28" customFormat="1" ht="15">
      <c r="A2988"/>
      <c r="B2988" s="140"/>
      <c r="C2988" s="139"/>
      <c r="D2988" s="139"/>
      <c r="E2988"/>
      <c r="F2988"/>
      <c r="G2988"/>
      <c r="H2988"/>
      <c r="I2988"/>
      <c r="J2988"/>
      <c r="K2988"/>
      <c r="L2988"/>
      <c r="M2988"/>
      <c r="N2988"/>
      <c r="O2988"/>
      <c r="P2988"/>
      <c r="Q2988"/>
      <c r="R2988"/>
      <c r="S2988"/>
      <c r="T2988"/>
      <c r="U2988"/>
      <c r="V2988"/>
      <c r="W2988"/>
      <c r="X2988"/>
      <c r="Y2988"/>
      <c r="Z2988"/>
      <c r="AA2988" s="144"/>
      <c r="AB2988"/>
      <c r="AC2988"/>
      <c r="AD2988"/>
      <c r="AE2988"/>
      <c r="AF2988" s="143"/>
      <c r="AG2988"/>
      <c r="AH2988"/>
    </row>
    <row r="2989" spans="1:34" s="28" customFormat="1" ht="15">
      <c r="A2989"/>
      <c r="B2989" s="140"/>
      <c r="C2989" s="139"/>
      <c r="D2989" s="139"/>
      <c r="E2989"/>
      <c r="F2989"/>
      <c r="G2989"/>
      <c r="H2989"/>
      <c r="I2989"/>
      <c r="J2989"/>
      <c r="K2989"/>
      <c r="L2989"/>
      <c r="M2989"/>
      <c r="N2989"/>
      <c r="O2989"/>
      <c r="P2989"/>
      <c r="Q2989"/>
      <c r="R2989"/>
      <c r="S2989"/>
      <c r="T2989"/>
      <c r="U2989"/>
      <c r="V2989"/>
      <c r="W2989"/>
      <c r="X2989"/>
      <c r="Y2989"/>
      <c r="Z2989"/>
      <c r="AA2989" s="144"/>
      <c r="AB2989"/>
      <c r="AC2989"/>
      <c r="AD2989"/>
      <c r="AE2989"/>
      <c r="AF2989" s="143"/>
      <c r="AG2989"/>
      <c r="AH2989"/>
    </row>
    <row r="2990" spans="1:34" s="28" customFormat="1" ht="15">
      <c r="A2990"/>
      <c r="B2990" s="140"/>
      <c r="C2990" s="139"/>
      <c r="D2990" s="139"/>
      <c r="E2990"/>
      <c r="F2990"/>
      <c r="G2990"/>
      <c r="H2990"/>
      <c r="I2990"/>
      <c r="J2990"/>
      <c r="K2990"/>
      <c r="L2990"/>
      <c r="M2990"/>
      <c r="N2990"/>
      <c r="O2990"/>
      <c r="P2990"/>
      <c r="Q2990"/>
      <c r="R2990"/>
      <c r="S2990"/>
      <c r="T2990"/>
      <c r="U2990"/>
      <c r="V2990"/>
      <c r="W2990"/>
      <c r="X2990"/>
      <c r="Y2990"/>
      <c r="Z2990"/>
      <c r="AA2990" s="144"/>
      <c r="AB2990"/>
      <c r="AC2990"/>
      <c r="AD2990"/>
      <c r="AE2990"/>
      <c r="AF2990" s="143"/>
      <c r="AG2990"/>
      <c r="AH2990"/>
    </row>
    <row r="2991" spans="1:34" s="28" customFormat="1" ht="15">
      <c r="A2991"/>
      <c r="B2991" s="140"/>
      <c r="C2991" s="139"/>
      <c r="D2991" s="139"/>
      <c r="E2991"/>
      <c r="F2991"/>
      <c r="G2991"/>
      <c r="H2991"/>
      <c r="I2991"/>
      <c r="J2991"/>
      <c r="K2991"/>
      <c r="L2991"/>
      <c r="M2991"/>
      <c r="N2991"/>
      <c r="O2991"/>
      <c r="P2991"/>
      <c r="Q2991"/>
      <c r="R2991"/>
      <c r="S2991"/>
      <c r="T2991"/>
      <c r="U2991"/>
      <c r="V2991"/>
      <c r="W2991"/>
      <c r="X2991"/>
      <c r="Y2991"/>
      <c r="Z2991"/>
      <c r="AA2991" s="144"/>
      <c r="AB2991"/>
      <c r="AC2991"/>
      <c r="AD2991"/>
      <c r="AE2991"/>
      <c r="AF2991" s="143"/>
      <c r="AG2991"/>
      <c r="AH2991"/>
    </row>
    <row r="2992" spans="1:34" s="28" customFormat="1" ht="15">
      <c r="A2992"/>
      <c r="B2992" s="140"/>
      <c r="C2992" s="139"/>
      <c r="D2992" s="139"/>
      <c r="E2992"/>
      <c r="F2992"/>
      <c r="G2992"/>
      <c r="H2992"/>
      <c r="I2992"/>
      <c r="J2992"/>
      <c r="K2992"/>
      <c r="L2992"/>
      <c r="M2992"/>
      <c r="N2992"/>
      <c r="O2992"/>
      <c r="P2992"/>
      <c r="Q2992"/>
      <c r="R2992"/>
      <c r="S2992"/>
      <c r="T2992"/>
      <c r="U2992"/>
      <c r="V2992"/>
      <c r="W2992"/>
      <c r="X2992"/>
      <c r="Y2992"/>
      <c r="Z2992"/>
      <c r="AA2992" s="144"/>
      <c r="AB2992"/>
      <c r="AC2992"/>
      <c r="AD2992"/>
      <c r="AE2992"/>
      <c r="AF2992" s="143"/>
      <c r="AG2992"/>
      <c r="AH2992"/>
    </row>
    <row r="2993" spans="1:34" s="28" customFormat="1" ht="15">
      <c r="A2993"/>
      <c r="B2993" s="140"/>
      <c r="C2993" s="139"/>
      <c r="D2993" s="139"/>
      <c r="E2993"/>
      <c r="F2993"/>
      <c r="G2993"/>
      <c r="H2993"/>
      <c r="I2993"/>
      <c r="J2993"/>
      <c r="K2993"/>
      <c r="L2993"/>
      <c r="M2993"/>
      <c r="N2993"/>
      <c r="O2993"/>
      <c r="P2993"/>
      <c r="Q2993"/>
      <c r="R2993"/>
      <c r="S2993"/>
      <c r="T2993"/>
      <c r="U2993"/>
      <c r="V2993"/>
      <c r="W2993"/>
      <c r="X2993"/>
      <c r="Y2993"/>
      <c r="Z2993"/>
      <c r="AA2993" s="144"/>
      <c r="AB2993"/>
      <c r="AC2993"/>
      <c r="AD2993"/>
      <c r="AE2993"/>
      <c r="AF2993" s="143"/>
      <c r="AG2993"/>
      <c r="AH2993"/>
    </row>
    <row r="2994" spans="1:34" s="28" customFormat="1" ht="15">
      <c r="A2994"/>
      <c r="B2994" s="140"/>
      <c r="C2994" s="139"/>
      <c r="D2994" s="139"/>
      <c r="E2994"/>
      <c r="F2994"/>
      <c r="G2994"/>
      <c r="H2994"/>
      <c r="I2994"/>
      <c r="J2994"/>
      <c r="K2994"/>
      <c r="L2994"/>
      <c r="M2994"/>
      <c r="N2994"/>
      <c r="O2994"/>
      <c r="P2994"/>
      <c r="Q2994"/>
      <c r="R2994"/>
      <c r="S2994"/>
      <c r="T2994"/>
      <c r="U2994"/>
      <c r="V2994"/>
      <c r="W2994"/>
      <c r="X2994"/>
      <c r="Y2994"/>
      <c r="Z2994"/>
      <c r="AA2994" s="144"/>
      <c r="AB2994"/>
      <c r="AC2994"/>
      <c r="AD2994"/>
      <c r="AE2994"/>
      <c r="AF2994" s="143"/>
      <c r="AG2994"/>
      <c r="AH2994"/>
    </row>
    <row r="2995" spans="1:34" s="28" customFormat="1" ht="15">
      <c r="A2995"/>
      <c r="B2995" s="140"/>
      <c r="C2995" s="139"/>
      <c r="D2995" s="139"/>
      <c r="E2995"/>
      <c r="F2995"/>
      <c r="G2995"/>
      <c r="H2995"/>
      <c r="I2995"/>
      <c r="J2995"/>
      <c r="K2995"/>
      <c r="L2995"/>
      <c r="M2995"/>
      <c r="N2995"/>
      <c r="O2995"/>
      <c r="P2995"/>
      <c r="Q2995"/>
      <c r="R2995"/>
      <c r="S2995"/>
      <c r="T2995"/>
      <c r="U2995"/>
      <c r="V2995"/>
      <c r="W2995"/>
      <c r="X2995"/>
      <c r="Y2995"/>
      <c r="Z2995"/>
      <c r="AA2995" s="144"/>
      <c r="AB2995"/>
      <c r="AC2995"/>
      <c r="AD2995"/>
      <c r="AE2995"/>
      <c r="AF2995" s="143"/>
      <c r="AG2995"/>
      <c r="AH2995"/>
    </row>
    <row r="2996" spans="1:34" s="28" customFormat="1" ht="15">
      <c r="A2996"/>
      <c r="B2996" s="140"/>
      <c r="C2996" s="139"/>
      <c r="D2996" s="139"/>
      <c r="E2996"/>
      <c r="F2996"/>
      <c r="G2996"/>
      <c r="H2996"/>
      <c r="I2996"/>
      <c r="J2996"/>
      <c r="K2996"/>
      <c r="L2996"/>
      <c r="M2996"/>
      <c r="N2996"/>
      <c r="O2996"/>
      <c r="P2996"/>
      <c r="Q2996"/>
      <c r="R2996"/>
      <c r="S2996"/>
      <c r="T2996"/>
      <c r="U2996"/>
      <c r="V2996"/>
      <c r="W2996"/>
      <c r="X2996"/>
      <c r="Y2996"/>
      <c r="Z2996"/>
      <c r="AA2996" s="144"/>
      <c r="AB2996"/>
      <c r="AC2996"/>
      <c r="AD2996"/>
      <c r="AE2996"/>
      <c r="AF2996" s="143"/>
      <c r="AG2996"/>
      <c r="AH2996"/>
    </row>
    <row r="2997" spans="1:34" s="28" customFormat="1" ht="15">
      <c r="A2997"/>
      <c r="B2997" s="140"/>
      <c r="C2997" s="139"/>
      <c r="D2997" s="139"/>
      <c r="E2997"/>
      <c r="F2997"/>
      <c r="G2997"/>
      <c r="H2997"/>
      <c r="I2997"/>
      <c r="J2997"/>
      <c r="K2997"/>
      <c r="L2997"/>
      <c r="M2997"/>
      <c r="N2997"/>
      <c r="O2997"/>
      <c r="P2997"/>
      <c r="Q2997"/>
      <c r="R2997"/>
      <c r="S2997"/>
      <c r="T2997"/>
      <c r="U2997"/>
      <c r="V2997"/>
      <c r="W2997"/>
      <c r="X2997"/>
      <c r="Y2997"/>
      <c r="Z2997"/>
      <c r="AA2997" s="144"/>
      <c r="AB2997"/>
      <c r="AC2997"/>
      <c r="AD2997"/>
      <c r="AE2997"/>
      <c r="AF2997" s="143"/>
      <c r="AG2997"/>
      <c r="AH2997"/>
    </row>
    <row r="2998" spans="1:34" s="28" customFormat="1" ht="15">
      <c r="A2998"/>
      <c r="B2998" s="140"/>
      <c r="C2998" s="139"/>
      <c r="D2998" s="139"/>
      <c r="E2998"/>
      <c r="F2998"/>
      <c r="G2998"/>
      <c r="H2998"/>
      <c r="I2998"/>
      <c r="J2998"/>
      <c r="K2998"/>
      <c r="L2998"/>
      <c r="M2998"/>
      <c r="N2998"/>
      <c r="O2998"/>
      <c r="P2998"/>
      <c r="Q2998"/>
      <c r="R2998"/>
      <c r="S2998"/>
      <c r="T2998"/>
      <c r="U2998"/>
      <c r="V2998"/>
      <c r="W2998"/>
      <c r="X2998"/>
      <c r="Y2998"/>
      <c r="Z2998"/>
      <c r="AA2998" s="144"/>
      <c r="AB2998"/>
      <c r="AC2998"/>
      <c r="AD2998"/>
      <c r="AE2998"/>
      <c r="AF2998" s="143"/>
      <c r="AG2998"/>
      <c r="AH2998"/>
    </row>
    <row r="2999" spans="1:34" s="28" customFormat="1" ht="15">
      <c r="A2999"/>
      <c r="B2999" s="140"/>
      <c r="C2999" s="139"/>
      <c r="D2999" s="139"/>
      <c r="E2999"/>
      <c r="F2999"/>
      <c r="G2999"/>
      <c r="H2999"/>
      <c r="I2999"/>
      <c r="J2999"/>
      <c r="K2999"/>
      <c r="L2999"/>
      <c r="M2999"/>
      <c r="N2999"/>
      <c r="O2999"/>
      <c r="P2999"/>
      <c r="Q2999"/>
      <c r="R2999"/>
      <c r="S2999"/>
      <c r="T2999"/>
      <c r="U2999"/>
      <c r="V2999"/>
      <c r="W2999"/>
      <c r="X2999"/>
      <c r="Y2999"/>
      <c r="Z2999"/>
      <c r="AA2999" s="144"/>
      <c r="AB2999"/>
      <c r="AC2999"/>
      <c r="AD2999"/>
      <c r="AE2999"/>
      <c r="AF2999" s="143"/>
      <c r="AG2999"/>
      <c r="AH2999"/>
    </row>
    <row r="3000" spans="1:34" s="28" customFormat="1" ht="15">
      <c r="A3000"/>
      <c r="B3000" s="140"/>
      <c r="C3000" s="139"/>
      <c r="D3000" s="139"/>
      <c r="E3000"/>
      <c r="F3000"/>
      <c r="G3000"/>
      <c r="H3000"/>
      <c r="I3000"/>
      <c r="J3000"/>
      <c r="K3000"/>
      <c r="L3000"/>
      <c r="M3000"/>
      <c r="N3000"/>
      <c r="O3000"/>
      <c r="P3000"/>
      <c r="Q3000"/>
      <c r="R3000"/>
      <c r="S3000"/>
      <c r="T3000"/>
      <c r="U3000"/>
      <c r="V3000"/>
      <c r="W3000"/>
      <c r="X3000"/>
      <c r="Y3000"/>
      <c r="Z3000"/>
      <c r="AA3000" s="144"/>
      <c r="AB3000"/>
      <c r="AC3000"/>
      <c r="AD3000"/>
      <c r="AE3000"/>
      <c r="AF3000" s="143"/>
      <c r="AG3000"/>
      <c r="AH3000"/>
    </row>
    <row r="3001" spans="1:34" s="28" customFormat="1" ht="15">
      <c r="A3001"/>
      <c r="B3001" s="140"/>
      <c r="C3001" s="139"/>
      <c r="D3001" s="139"/>
      <c r="E3001"/>
      <c r="F3001"/>
      <c r="G3001"/>
      <c r="H3001"/>
      <c r="I3001"/>
      <c r="J3001"/>
      <c r="K3001"/>
      <c r="L3001"/>
      <c r="M3001"/>
      <c r="N3001"/>
      <c r="O3001"/>
      <c r="P3001"/>
      <c r="Q3001"/>
      <c r="R3001"/>
      <c r="S3001"/>
      <c r="T3001"/>
      <c r="U3001"/>
      <c r="V3001"/>
      <c r="W3001"/>
      <c r="X3001"/>
      <c r="Y3001"/>
      <c r="Z3001"/>
      <c r="AA3001" s="144"/>
      <c r="AB3001"/>
      <c r="AC3001"/>
      <c r="AD3001"/>
      <c r="AE3001"/>
      <c r="AF3001" s="143"/>
      <c r="AG3001"/>
      <c r="AH3001"/>
    </row>
    <row r="3002" spans="1:34" s="28" customFormat="1" ht="15">
      <c r="A3002"/>
      <c r="B3002" s="140"/>
      <c r="C3002" s="139"/>
      <c r="D3002" s="139"/>
      <c r="E3002"/>
      <c r="F3002"/>
      <c r="G3002"/>
      <c r="H3002"/>
      <c r="I3002"/>
      <c r="J3002"/>
      <c r="K3002"/>
      <c r="L3002"/>
      <c r="M3002"/>
      <c r="N3002"/>
      <c r="O3002"/>
      <c r="P3002"/>
      <c r="Q3002"/>
      <c r="R3002"/>
      <c r="S3002"/>
      <c r="T3002"/>
      <c r="U3002"/>
      <c r="V3002"/>
      <c r="W3002"/>
      <c r="X3002"/>
      <c r="Y3002"/>
      <c r="Z3002"/>
      <c r="AA3002" s="144"/>
      <c r="AB3002"/>
      <c r="AC3002"/>
      <c r="AD3002"/>
      <c r="AE3002"/>
      <c r="AF3002" s="143"/>
      <c r="AG3002"/>
      <c r="AH3002"/>
    </row>
    <row r="3003" spans="1:34" s="28" customFormat="1" ht="15">
      <c r="A3003"/>
      <c r="B3003" s="140"/>
      <c r="C3003" s="139"/>
      <c r="D3003" s="139"/>
      <c r="E3003"/>
      <c r="F3003"/>
      <c r="G3003"/>
      <c r="H3003"/>
      <c r="I3003"/>
      <c r="J3003"/>
      <c r="K3003"/>
      <c r="L3003"/>
      <c r="M3003"/>
      <c r="N3003"/>
      <c r="O3003"/>
      <c r="P3003"/>
      <c r="Q3003"/>
      <c r="R3003"/>
      <c r="S3003"/>
      <c r="T3003"/>
      <c r="U3003"/>
      <c r="V3003"/>
      <c r="W3003"/>
      <c r="X3003"/>
      <c r="Y3003"/>
      <c r="Z3003"/>
      <c r="AA3003" s="144"/>
      <c r="AB3003"/>
      <c r="AC3003"/>
      <c r="AD3003"/>
      <c r="AE3003"/>
      <c r="AF3003" s="143"/>
      <c r="AG3003"/>
      <c r="AH3003"/>
    </row>
    <row r="3004" spans="1:34" s="28" customFormat="1" ht="15">
      <c r="A3004"/>
      <c r="B3004" s="140"/>
      <c r="C3004" s="139"/>
      <c r="D3004" s="139"/>
      <c r="E3004"/>
      <c r="F3004"/>
      <c r="G3004"/>
      <c r="H3004"/>
      <c r="I3004"/>
      <c r="J3004"/>
      <c r="K3004"/>
      <c r="L3004"/>
      <c r="M3004"/>
      <c r="N3004"/>
      <c r="O3004"/>
      <c r="P3004"/>
      <c r="Q3004"/>
      <c r="R3004"/>
      <c r="S3004"/>
      <c r="T3004"/>
      <c r="U3004"/>
      <c r="V3004"/>
      <c r="W3004"/>
      <c r="X3004"/>
      <c r="Y3004"/>
      <c r="Z3004"/>
      <c r="AA3004" s="144"/>
      <c r="AB3004"/>
      <c r="AC3004"/>
      <c r="AD3004"/>
      <c r="AE3004"/>
      <c r="AF3004" s="143"/>
      <c r="AG3004"/>
      <c r="AH3004"/>
    </row>
    <row r="3005" spans="1:34" s="28" customFormat="1" ht="15">
      <c r="A3005"/>
      <c r="B3005" s="140"/>
      <c r="C3005" s="139"/>
      <c r="D3005" s="139"/>
      <c r="E3005"/>
      <c r="F3005"/>
      <c r="G3005"/>
      <c r="H3005"/>
      <c r="I3005"/>
      <c r="J3005"/>
      <c r="K3005"/>
      <c r="L3005"/>
      <c r="M3005"/>
      <c r="N3005"/>
      <c r="O3005"/>
      <c r="P3005"/>
      <c r="Q3005"/>
      <c r="R3005"/>
      <c r="S3005"/>
      <c r="T3005"/>
      <c r="U3005"/>
      <c r="V3005"/>
      <c r="W3005"/>
      <c r="X3005"/>
      <c r="Y3005"/>
      <c r="Z3005"/>
      <c r="AA3005" s="144"/>
      <c r="AB3005"/>
      <c r="AC3005"/>
      <c r="AD3005"/>
      <c r="AE3005"/>
      <c r="AF3005" s="143"/>
      <c r="AG3005"/>
      <c r="AH3005"/>
    </row>
    <row r="3006" spans="1:34" s="28" customFormat="1" ht="15">
      <c r="A3006"/>
      <c r="B3006" s="140"/>
      <c r="C3006" s="139"/>
      <c r="D3006" s="139"/>
      <c r="E3006"/>
      <c r="F3006"/>
      <c r="G3006"/>
      <c r="H3006"/>
      <c r="I3006"/>
      <c r="J3006"/>
      <c r="K3006"/>
      <c r="L3006"/>
      <c r="M3006"/>
      <c r="N3006"/>
      <c r="O3006"/>
      <c r="P3006"/>
      <c r="Q3006"/>
      <c r="R3006"/>
      <c r="S3006"/>
      <c r="T3006"/>
      <c r="U3006"/>
      <c r="V3006"/>
      <c r="W3006"/>
      <c r="X3006"/>
      <c r="Y3006"/>
      <c r="Z3006"/>
      <c r="AA3006" s="144"/>
      <c r="AB3006"/>
      <c r="AC3006"/>
      <c r="AD3006"/>
      <c r="AE3006"/>
      <c r="AF3006" s="143"/>
      <c r="AG3006"/>
      <c r="AH3006"/>
    </row>
    <row r="3007" spans="1:34" s="28" customFormat="1" ht="15">
      <c r="A3007"/>
      <c r="B3007" s="140"/>
      <c r="C3007" s="139"/>
      <c r="D3007" s="139"/>
      <c r="E3007"/>
      <c r="F3007"/>
      <c r="G3007"/>
      <c r="H3007"/>
      <c r="I3007"/>
      <c r="J3007"/>
      <c r="K3007"/>
      <c r="L3007"/>
      <c r="M3007"/>
      <c r="N3007"/>
      <c r="O3007"/>
      <c r="P3007"/>
      <c r="Q3007"/>
      <c r="R3007"/>
      <c r="S3007"/>
      <c r="T3007"/>
      <c r="U3007"/>
      <c r="V3007"/>
      <c r="W3007"/>
      <c r="X3007"/>
      <c r="Y3007"/>
      <c r="Z3007"/>
      <c r="AA3007" s="144"/>
      <c r="AB3007"/>
      <c r="AC3007"/>
      <c r="AD3007"/>
      <c r="AE3007"/>
      <c r="AF3007" s="143"/>
      <c r="AG3007"/>
      <c r="AH3007"/>
    </row>
    <row r="3008" spans="1:34" s="28" customFormat="1" ht="15">
      <c r="A3008"/>
      <c r="B3008" s="140"/>
      <c r="C3008" s="139"/>
      <c r="D3008" s="139"/>
      <c r="E3008"/>
      <c r="F3008"/>
      <c r="G3008"/>
      <c r="H3008"/>
      <c r="I3008"/>
      <c r="J3008"/>
      <c r="K3008"/>
      <c r="L3008"/>
      <c r="M3008"/>
      <c r="N3008"/>
      <c r="O3008"/>
      <c r="P3008"/>
      <c r="Q3008"/>
      <c r="R3008"/>
      <c r="S3008"/>
      <c r="T3008"/>
      <c r="U3008"/>
      <c r="V3008"/>
      <c r="W3008"/>
      <c r="X3008"/>
      <c r="Y3008"/>
      <c r="Z3008"/>
      <c r="AA3008" s="144"/>
      <c r="AB3008"/>
      <c r="AC3008"/>
      <c r="AD3008"/>
      <c r="AE3008"/>
      <c r="AF3008" s="143"/>
      <c r="AG3008"/>
      <c r="AH3008"/>
    </row>
    <row r="3009" spans="1:34" s="28" customFormat="1" ht="15">
      <c r="A3009"/>
      <c r="B3009" s="140"/>
      <c r="C3009" s="139"/>
      <c r="D3009" s="139"/>
      <c r="E3009"/>
      <c r="F3009"/>
      <c r="G3009"/>
      <c r="H3009"/>
      <c r="I3009"/>
      <c r="J3009"/>
      <c r="K3009"/>
      <c r="L3009"/>
      <c r="M3009"/>
      <c r="N3009"/>
      <c r="O3009"/>
      <c r="P3009"/>
      <c r="Q3009"/>
      <c r="R3009"/>
      <c r="S3009"/>
      <c r="T3009"/>
      <c r="U3009"/>
      <c r="V3009"/>
      <c r="W3009"/>
      <c r="X3009"/>
      <c r="Y3009"/>
      <c r="Z3009"/>
      <c r="AA3009" s="144"/>
      <c r="AB3009"/>
      <c r="AC3009"/>
      <c r="AD3009"/>
      <c r="AE3009"/>
      <c r="AF3009" s="143"/>
      <c r="AG3009"/>
      <c r="AH3009"/>
    </row>
    <row r="3010" spans="1:34" s="28" customFormat="1" ht="15">
      <c r="A3010"/>
      <c r="B3010" s="140"/>
      <c r="C3010" s="139"/>
      <c r="D3010" s="139"/>
      <c r="E3010"/>
      <c r="F3010"/>
      <c r="G3010"/>
      <c r="H3010"/>
      <c r="I3010"/>
      <c r="J3010"/>
      <c r="K3010"/>
      <c r="L3010"/>
      <c r="M3010"/>
      <c r="N3010"/>
      <c r="O3010"/>
      <c r="P3010"/>
      <c r="Q3010"/>
      <c r="R3010"/>
      <c r="S3010"/>
      <c r="T3010"/>
      <c r="U3010"/>
      <c r="V3010"/>
      <c r="W3010"/>
      <c r="X3010"/>
      <c r="Y3010"/>
      <c r="Z3010"/>
      <c r="AA3010" s="144"/>
      <c r="AB3010"/>
      <c r="AC3010"/>
      <c r="AD3010"/>
      <c r="AE3010"/>
      <c r="AF3010" s="143"/>
      <c r="AG3010"/>
      <c r="AH3010"/>
    </row>
    <row r="3011" spans="1:34" s="28" customFormat="1" ht="15">
      <c r="A3011"/>
      <c r="B3011" s="140"/>
      <c r="C3011" s="139"/>
      <c r="D3011" s="139"/>
      <c r="E3011"/>
      <c r="F3011"/>
      <c r="G3011"/>
      <c r="H3011"/>
      <c r="I3011"/>
      <c r="J3011"/>
      <c r="K3011"/>
      <c r="L3011"/>
      <c r="M3011"/>
      <c r="N3011"/>
      <c r="O3011"/>
      <c r="P3011"/>
      <c r="Q3011"/>
      <c r="R3011"/>
      <c r="S3011"/>
      <c r="T3011"/>
      <c r="U3011"/>
      <c r="V3011"/>
      <c r="W3011"/>
      <c r="X3011"/>
      <c r="Y3011"/>
      <c r="Z3011"/>
      <c r="AA3011" s="144"/>
      <c r="AB3011"/>
      <c r="AC3011"/>
      <c r="AD3011"/>
      <c r="AE3011"/>
      <c r="AF3011" s="143"/>
      <c r="AG3011"/>
      <c r="AH3011"/>
    </row>
    <row r="3012" spans="1:34" s="28" customFormat="1" ht="15">
      <c r="A3012"/>
      <c r="B3012" s="140"/>
      <c r="C3012" s="139"/>
      <c r="D3012" s="139"/>
      <c r="E3012"/>
      <c r="F3012"/>
      <c r="G3012"/>
      <c r="H3012"/>
      <c r="I3012"/>
      <c r="J3012"/>
      <c r="K3012"/>
      <c r="L3012"/>
      <c r="M3012"/>
      <c r="N3012"/>
      <c r="O3012"/>
      <c r="P3012"/>
      <c r="Q3012"/>
      <c r="R3012"/>
      <c r="S3012"/>
      <c r="T3012"/>
      <c r="U3012"/>
      <c r="V3012"/>
      <c r="W3012"/>
      <c r="X3012"/>
      <c r="Y3012"/>
      <c r="Z3012"/>
      <c r="AA3012" s="144"/>
      <c r="AB3012"/>
      <c r="AC3012"/>
      <c r="AD3012"/>
      <c r="AE3012"/>
      <c r="AF3012" s="143"/>
      <c r="AG3012"/>
      <c r="AH3012"/>
    </row>
    <row r="3013" spans="1:34" s="28" customFormat="1" ht="15">
      <c r="A3013"/>
      <c r="B3013" s="140"/>
      <c r="C3013" s="139"/>
      <c r="D3013" s="139"/>
      <c r="E3013"/>
      <c r="F3013"/>
      <c r="G3013"/>
      <c r="H3013"/>
      <c r="I3013"/>
      <c r="J3013"/>
      <c r="K3013"/>
      <c r="L3013"/>
      <c r="M3013"/>
      <c r="N3013"/>
      <c r="O3013"/>
      <c r="P3013"/>
      <c r="Q3013"/>
      <c r="R3013"/>
      <c r="S3013"/>
      <c r="T3013"/>
      <c r="U3013"/>
      <c r="V3013"/>
      <c r="W3013"/>
      <c r="X3013"/>
      <c r="Y3013"/>
      <c r="Z3013"/>
      <c r="AA3013" s="144"/>
      <c r="AB3013"/>
      <c r="AC3013"/>
      <c r="AD3013"/>
      <c r="AE3013"/>
      <c r="AF3013" s="143"/>
      <c r="AG3013"/>
      <c r="AH3013"/>
    </row>
    <row r="3014" spans="1:34" s="28" customFormat="1" ht="15">
      <c r="A3014"/>
      <c r="B3014" s="140"/>
      <c r="C3014" s="139"/>
      <c r="D3014" s="139"/>
      <c r="E3014"/>
      <c r="F3014"/>
      <c r="G3014"/>
      <c r="H3014"/>
      <c r="I3014"/>
      <c r="J3014"/>
      <c r="K3014"/>
      <c r="L3014"/>
      <c r="M3014"/>
      <c r="N3014"/>
      <c r="O3014"/>
      <c r="P3014"/>
      <c r="Q3014"/>
      <c r="R3014"/>
      <c r="S3014"/>
      <c r="T3014"/>
      <c r="U3014"/>
      <c r="V3014"/>
      <c r="W3014"/>
      <c r="X3014"/>
      <c r="Y3014"/>
      <c r="Z3014"/>
      <c r="AA3014" s="144"/>
      <c r="AB3014"/>
      <c r="AC3014"/>
      <c r="AD3014"/>
      <c r="AE3014"/>
      <c r="AF3014" s="143"/>
      <c r="AG3014"/>
      <c r="AH3014"/>
    </row>
    <row r="3015" spans="1:34" s="28" customFormat="1" ht="15">
      <c r="A3015"/>
      <c r="B3015" s="140"/>
      <c r="C3015" s="139"/>
      <c r="D3015" s="139"/>
      <c r="E3015"/>
      <c r="F3015"/>
      <c r="G3015"/>
      <c r="H3015"/>
      <c r="I3015"/>
      <c r="J3015"/>
      <c r="K3015"/>
      <c r="L3015"/>
      <c r="M3015"/>
      <c r="N3015"/>
      <c r="O3015"/>
      <c r="P3015"/>
      <c r="Q3015"/>
      <c r="R3015"/>
      <c r="S3015"/>
      <c r="T3015"/>
      <c r="U3015"/>
      <c r="V3015"/>
      <c r="W3015"/>
      <c r="X3015"/>
      <c r="Y3015"/>
      <c r="Z3015"/>
      <c r="AA3015" s="144"/>
      <c r="AB3015"/>
      <c r="AC3015"/>
      <c r="AD3015"/>
      <c r="AE3015"/>
      <c r="AF3015" s="143"/>
      <c r="AG3015"/>
      <c r="AH3015"/>
    </row>
    <row r="3016" spans="1:34" s="28" customFormat="1" ht="15">
      <c r="A3016"/>
      <c r="B3016" s="140"/>
      <c r="C3016" s="139"/>
      <c r="D3016" s="139"/>
      <c r="E3016"/>
      <c r="F3016"/>
      <c r="G3016"/>
      <c r="H3016"/>
      <c r="I3016"/>
      <c r="J3016"/>
      <c r="K3016"/>
      <c r="L3016"/>
      <c r="M3016"/>
      <c r="N3016"/>
      <c r="O3016"/>
      <c r="P3016"/>
      <c r="Q3016"/>
      <c r="R3016"/>
      <c r="S3016"/>
      <c r="T3016"/>
      <c r="U3016"/>
      <c r="V3016"/>
      <c r="W3016"/>
      <c r="X3016"/>
      <c r="Y3016"/>
      <c r="Z3016"/>
      <c r="AA3016" s="144"/>
      <c r="AB3016"/>
      <c r="AC3016"/>
      <c r="AD3016"/>
      <c r="AE3016"/>
      <c r="AF3016" s="143"/>
      <c r="AG3016"/>
      <c r="AH3016"/>
    </row>
    <row r="3017" spans="1:34" s="28" customFormat="1" ht="15">
      <c r="A3017"/>
      <c r="B3017" s="140"/>
      <c r="C3017" s="139"/>
      <c r="D3017" s="139"/>
      <c r="E3017"/>
      <c r="F3017"/>
      <c r="G3017"/>
      <c r="H3017"/>
      <c r="I3017"/>
      <c r="J3017"/>
      <c r="K3017"/>
      <c r="L3017"/>
      <c r="M3017"/>
      <c r="N3017"/>
      <c r="O3017"/>
      <c r="P3017"/>
      <c r="Q3017"/>
      <c r="R3017"/>
      <c r="S3017"/>
      <c r="T3017"/>
      <c r="U3017"/>
      <c r="V3017"/>
      <c r="W3017"/>
      <c r="X3017"/>
      <c r="Y3017"/>
      <c r="Z3017"/>
      <c r="AA3017" s="144"/>
      <c r="AB3017"/>
      <c r="AC3017"/>
      <c r="AD3017"/>
      <c r="AE3017"/>
      <c r="AF3017" s="143"/>
      <c r="AG3017"/>
      <c r="AH3017"/>
    </row>
    <row r="3018" spans="1:34" s="28" customFormat="1" ht="15">
      <c r="A3018"/>
      <c r="B3018" s="140"/>
      <c r="C3018" s="139"/>
      <c r="D3018" s="139"/>
      <c r="E3018"/>
      <c r="F3018"/>
      <c r="G3018"/>
      <c r="H3018"/>
      <c r="I3018"/>
      <c r="J3018"/>
      <c r="K3018"/>
      <c r="L3018"/>
      <c r="M3018"/>
      <c r="N3018"/>
      <c r="O3018"/>
      <c r="P3018"/>
      <c r="Q3018"/>
      <c r="R3018"/>
      <c r="S3018"/>
      <c r="T3018"/>
      <c r="U3018"/>
      <c r="V3018"/>
      <c r="W3018"/>
      <c r="X3018"/>
      <c r="Y3018"/>
      <c r="Z3018"/>
      <c r="AA3018" s="144"/>
      <c r="AB3018"/>
      <c r="AC3018"/>
      <c r="AD3018"/>
      <c r="AE3018"/>
      <c r="AF3018" s="143"/>
      <c r="AG3018"/>
      <c r="AH3018"/>
    </row>
    <row r="3019" spans="1:34" s="28" customFormat="1" ht="15">
      <c r="A3019"/>
      <c r="B3019" s="140"/>
      <c r="C3019" s="139"/>
      <c r="D3019" s="139"/>
      <c r="E3019"/>
      <c r="F3019"/>
      <c r="G3019"/>
      <c r="H3019"/>
      <c r="I3019"/>
      <c r="J3019"/>
      <c r="K3019"/>
      <c r="L3019"/>
      <c r="M3019"/>
      <c r="N3019"/>
      <c r="O3019"/>
      <c r="P3019"/>
      <c r="Q3019"/>
      <c r="R3019"/>
      <c r="S3019"/>
      <c r="T3019"/>
      <c r="U3019"/>
      <c r="V3019"/>
      <c r="W3019"/>
      <c r="X3019"/>
      <c r="Y3019"/>
      <c r="Z3019"/>
      <c r="AA3019" s="144"/>
      <c r="AB3019"/>
      <c r="AC3019"/>
      <c r="AD3019"/>
      <c r="AE3019"/>
      <c r="AF3019" s="143"/>
      <c r="AG3019"/>
      <c r="AH3019"/>
    </row>
    <row r="3020" spans="1:34" s="28" customFormat="1" ht="15">
      <c r="A3020"/>
      <c r="B3020" s="140"/>
      <c r="C3020" s="139"/>
      <c r="D3020" s="139"/>
      <c r="E3020"/>
      <c r="F3020"/>
      <c r="G3020"/>
      <c r="H3020"/>
      <c r="I3020"/>
      <c r="J3020"/>
      <c r="K3020"/>
      <c r="L3020"/>
      <c r="M3020"/>
      <c r="N3020"/>
      <c r="O3020"/>
      <c r="P3020"/>
      <c r="Q3020"/>
      <c r="R3020"/>
      <c r="S3020"/>
      <c r="T3020"/>
      <c r="U3020"/>
      <c r="V3020"/>
      <c r="W3020"/>
      <c r="X3020"/>
      <c r="Y3020"/>
      <c r="Z3020"/>
      <c r="AA3020" s="144"/>
      <c r="AB3020"/>
      <c r="AC3020"/>
      <c r="AD3020"/>
      <c r="AE3020"/>
      <c r="AF3020" s="143"/>
      <c r="AG3020"/>
      <c r="AH3020"/>
    </row>
    <row r="3021" spans="1:34" s="28" customFormat="1" ht="15">
      <c r="A3021"/>
      <c r="B3021" s="140"/>
      <c r="C3021" s="139"/>
      <c r="D3021" s="139"/>
      <c r="E3021"/>
      <c r="F3021"/>
      <c r="G3021"/>
      <c r="H3021"/>
      <c r="I3021"/>
      <c r="J3021"/>
      <c r="K3021"/>
      <c r="L3021"/>
      <c r="M3021"/>
      <c r="N3021"/>
      <c r="O3021"/>
      <c r="P3021"/>
      <c r="Q3021"/>
      <c r="R3021"/>
      <c r="S3021"/>
      <c r="T3021"/>
      <c r="U3021"/>
      <c r="V3021"/>
      <c r="W3021"/>
      <c r="X3021"/>
      <c r="Y3021"/>
      <c r="Z3021"/>
      <c r="AA3021" s="144"/>
      <c r="AB3021"/>
      <c r="AC3021"/>
      <c r="AD3021"/>
      <c r="AE3021"/>
      <c r="AF3021" s="143"/>
      <c r="AG3021"/>
      <c r="AH3021"/>
    </row>
    <row r="3022" spans="1:34" s="28" customFormat="1" ht="15">
      <c r="A3022"/>
      <c r="B3022" s="140"/>
      <c r="C3022" s="139"/>
      <c r="D3022" s="139"/>
      <c r="E3022"/>
      <c r="F3022"/>
      <c r="G3022"/>
      <c r="H3022"/>
      <c r="I3022"/>
      <c r="J3022"/>
      <c r="K3022"/>
      <c r="L3022"/>
      <c r="M3022"/>
      <c r="N3022"/>
      <c r="O3022"/>
      <c r="P3022"/>
      <c r="Q3022"/>
      <c r="R3022"/>
      <c r="S3022"/>
      <c r="T3022"/>
      <c r="U3022"/>
      <c r="V3022"/>
      <c r="W3022"/>
      <c r="X3022"/>
      <c r="Y3022"/>
      <c r="Z3022"/>
      <c r="AA3022" s="144"/>
      <c r="AB3022"/>
      <c r="AC3022"/>
      <c r="AD3022"/>
      <c r="AE3022"/>
      <c r="AF3022" s="143"/>
      <c r="AG3022"/>
      <c r="AH3022"/>
    </row>
    <row r="3023" spans="1:34" s="28" customFormat="1" ht="15">
      <c r="A3023"/>
      <c r="B3023" s="140"/>
      <c r="C3023" s="139"/>
      <c r="D3023" s="139"/>
      <c r="E3023"/>
      <c r="F3023"/>
      <c r="G3023"/>
      <c r="H3023"/>
      <c r="I3023"/>
      <c r="J3023"/>
      <c r="K3023"/>
      <c r="L3023"/>
      <c r="M3023"/>
      <c r="N3023"/>
      <c r="O3023"/>
      <c r="P3023"/>
      <c r="Q3023"/>
      <c r="R3023"/>
      <c r="S3023"/>
      <c r="T3023"/>
      <c r="U3023"/>
      <c r="V3023"/>
      <c r="W3023"/>
      <c r="X3023"/>
      <c r="Y3023"/>
      <c r="Z3023"/>
      <c r="AA3023" s="144"/>
      <c r="AB3023"/>
      <c r="AC3023"/>
      <c r="AD3023"/>
      <c r="AE3023"/>
      <c r="AF3023" s="143"/>
      <c r="AG3023"/>
      <c r="AH3023"/>
    </row>
    <row r="3024" spans="1:34" s="28" customFormat="1" ht="15">
      <c r="A3024"/>
      <c r="B3024" s="140"/>
      <c r="C3024" s="139"/>
      <c r="D3024" s="139"/>
      <c r="E3024"/>
      <c r="F3024"/>
      <c r="G3024"/>
      <c r="H3024"/>
      <c r="I3024"/>
      <c r="J3024"/>
      <c r="K3024"/>
      <c r="L3024"/>
      <c r="M3024"/>
      <c r="N3024"/>
      <c r="O3024"/>
      <c r="P3024"/>
      <c r="Q3024"/>
      <c r="R3024"/>
      <c r="S3024"/>
      <c r="T3024"/>
      <c r="U3024"/>
      <c r="V3024"/>
      <c r="W3024"/>
      <c r="X3024"/>
      <c r="Y3024"/>
      <c r="Z3024"/>
      <c r="AA3024" s="144"/>
      <c r="AB3024"/>
      <c r="AC3024"/>
      <c r="AD3024"/>
      <c r="AE3024"/>
      <c r="AF3024" s="143"/>
      <c r="AG3024"/>
      <c r="AH3024"/>
    </row>
    <row r="3025" spans="1:34" s="28" customFormat="1" ht="15">
      <c r="A3025"/>
      <c r="B3025" s="140"/>
      <c r="C3025" s="139"/>
      <c r="D3025" s="139"/>
      <c r="E3025"/>
      <c r="F3025"/>
      <c r="G3025"/>
      <c r="H3025"/>
      <c r="I3025"/>
      <c r="J3025"/>
      <c r="K3025"/>
      <c r="L3025"/>
      <c r="M3025"/>
      <c r="N3025"/>
      <c r="O3025"/>
      <c r="P3025"/>
      <c r="Q3025"/>
      <c r="R3025"/>
      <c r="S3025"/>
      <c r="T3025"/>
      <c r="U3025"/>
      <c r="V3025"/>
      <c r="W3025"/>
      <c r="X3025"/>
      <c r="Y3025"/>
      <c r="Z3025"/>
      <c r="AA3025" s="144"/>
      <c r="AB3025"/>
      <c r="AC3025"/>
      <c r="AD3025"/>
      <c r="AE3025"/>
      <c r="AF3025" s="143"/>
      <c r="AG3025"/>
      <c r="AH3025"/>
    </row>
    <row r="3026" spans="1:34" s="28" customFormat="1" ht="15">
      <c r="A3026"/>
      <c r="B3026" s="140"/>
      <c r="C3026" s="139"/>
      <c r="D3026" s="139"/>
      <c r="E3026"/>
      <c r="F3026"/>
      <c r="G3026"/>
      <c r="H3026"/>
      <c r="I3026"/>
      <c r="J3026"/>
      <c r="K3026"/>
      <c r="L3026"/>
      <c r="M3026"/>
      <c r="N3026"/>
      <c r="O3026"/>
      <c r="P3026"/>
      <c r="Q3026"/>
      <c r="R3026"/>
      <c r="S3026"/>
      <c r="T3026"/>
      <c r="U3026"/>
      <c r="V3026"/>
      <c r="W3026"/>
      <c r="X3026"/>
      <c r="Y3026"/>
      <c r="Z3026"/>
      <c r="AA3026" s="144"/>
      <c r="AB3026"/>
      <c r="AC3026"/>
      <c r="AD3026"/>
      <c r="AE3026"/>
      <c r="AF3026" s="143"/>
      <c r="AG3026"/>
      <c r="AH3026"/>
    </row>
    <row r="3027" spans="1:34" s="28" customFormat="1" ht="15">
      <c r="A3027"/>
      <c r="B3027" s="140"/>
      <c r="C3027" s="139"/>
      <c r="D3027" s="139"/>
      <c r="E3027"/>
      <c r="F3027"/>
      <c r="G3027"/>
      <c r="H3027"/>
      <c r="I3027"/>
      <c r="J3027"/>
      <c r="K3027"/>
      <c r="L3027"/>
      <c r="M3027"/>
      <c r="N3027"/>
      <c r="O3027"/>
      <c r="P3027"/>
      <c r="Q3027"/>
      <c r="R3027"/>
      <c r="S3027"/>
      <c r="T3027"/>
      <c r="U3027"/>
      <c r="V3027"/>
      <c r="W3027"/>
      <c r="X3027"/>
      <c r="Y3027"/>
      <c r="Z3027"/>
      <c r="AA3027" s="144"/>
      <c r="AB3027"/>
      <c r="AC3027"/>
      <c r="AD3027"/>
      <c r="AE3027"/>
      <c r="AF3027" s="143"/>
      <c r="AG3027"/>
      <c r="AH3027"/>
    </row>
    <row r="3028" spans="1:34" s="28" customFormat="1" ht="15">
      <c r="A3028"/>
      <c r="B3028" s="140"/>
      <c r="C3028" s="139"/>
      <c r="D3028" s="139"/>
      <c r="E3028"/>
      <c r="F3028"/>
      <c r="G3028"/>
      <c r="H3028"/>
      <c r="I3028"/>
      <c r="J3028"/>
      <c r="K3028"/>
      <c r="L3028"/>
      <c r="M3028"/>
      <c r="N3028"/>
      <c r="O3028"/>
      <c r="P3028"/>
      <c r="Q3028"/>
      <c r="R3028"/>
      <c r="S3028"/>
      <c r="T3028"/>
      <c r="U3028"/>
      <c r="V3028"/>
      <c r="W3028"/>
      <c r="X3028"/>
      <c r="Y3028"/>
      <c r="Z3028"/>
      <c r="AA3028" s="144"/>
      <c r="AB3028"/>
      <c r="AC3028"/>
      <c r="AD3028"/>
      <c r="AE3028"/>
      <c r="AF3028" s="143"/>
      <c r="AG3028"/>
      <c r="AH3028"/>
    </row>
    <row r="3029" spans="1:34" s="28" customFormat="1" ht="15">
      <c r="A3029"/>
      <c r="B3029" s="140"/>
      <c r="C3029" s="139"/>
      <c r="D3029" s="139"/>
      <c r="E3029"/>
      <c r="F3029"/>
      <c r="G3029"/>
      <c r="H3029"/>
      <c r="I3029"/>
      <c r="J3029"/>
      <c r="K3029"/>
      <c r="L3029"/>
      <c r="M3029"/>
      <c r="N3029"/>
      <c r="O3029"/>
      <c r="P3029"/>
      <c r="Q3029"/>
      <c r="R3029"/>
      <c r="S3029"/>
      <c r="T3029"/>
      <c r="U3029"/>
      <c r="V3029"/>
      <c r="W3029"/>
      <c r="X3029"/>
      <c r="Y3029"/>
      <c r="Z3029"/>
      <c r="AA3029" s="144"/>
      <c r="AB3029"/>
      <c r="AC3029"/>
      <c r="AD3029"/>
      <c r="AE3029"/>
      <c r="AF3029" s="143"/>
      <c r="AG3029"/>
      <c r="AH3029"/>
    </row>
    <row r="3030" spans="1:34" s="28" customFormat="1" ht="15">
      <c r="A3030"/>
      <c r="B3030" s="140"/>
      <c r="C3030" s="139"/>
      <c r="D3030" s="139"/>
      <c r="E3030"/>
      <c r="F3030"/>
      <c r="G3030"/>
      <c r="H3030"/>
      <c r="I3030"/>
      <c r="J3030"/>
      <c r="K3030"/>
      <c r="L3030"/>
      <c r="M3030"/>
      <c r="N3030"/>
      <c r="O3030"/>
      <c r="P3030"/>
      <c r="Q3030"/>
      <c r="R3030"/>
      <c r="S3030"/>
      <c r="T3030"/>
      <c r="U3030"/>
      <c r="V3030"/>
      <c r="W3030"/>
      <c r="X3030"/>
      <c r="Y3030"/>
      <c r="Z3030"/>
      <c r="AA3030" s="144"/>
      <c r="AB3030"/>
      <c r="AC3030"/>
      <c r="AD3030"/>
      <c r="AE3030"/>
      <c r="AF3030" s="143"/>
      <c r="AG3030"/>
      <c r="AH3030"/>
    </row>
    <row r="3031" spans="1:34" s="28" customFormat="1" ht="15">
      <c r="A3031"/>
      <c r="B3031" s="140"/>
      <c r="C3031" s="139"/>
      <c r="D3031" s="139"/>
      <c r="E3031"/>
      <c r="F3031"/>
      <c r="G3031"/>
      <c r="H3031"/>
      <c r="I3031"/>
      <c r="J3031"/>
      <c r="K3031"/>
      <c r="L3031"/>
      <c r="M3031"/>
      <c r="N3031"/>
      <c r="O3031"/>
      <c r="P3031"/>
      <c r="Q3031"/>
      <c r="R3031"/>
      <c r="S3031"/>
      <c r="T3031"/>
      <c r="U3031"/>
      <c r="V3031"/>
      <c r="W3031"/>
      <c r="X3031"/>
      <c r="Y3031"/>
      <c r="Z3031"/>
      <c r="AA3031" s="144"/>
      <c r="AB3031"/>
      <c r="AC3031"/>
      <c r="AD3031"/>
      <c r="AE3031"/>
      <c r="AF3031" s="143"/>
      <c r="AG3031"/>
      <c r="AH3031"/>
    </row>
    <row r="3032" spans="1:34" s="28" customFormat="1" ht="15">
      <c r="A3032"/>
      <c r="B3032" s="140"/>
      <c r="C3032" s="139"/>
      <c r="D3032" s="139"/>
      <c r="E3032"/>
      <c r="F3032"/>
      <c r="G3032"/>
      <c r="H3032"/>
      <c r="I3032"/>
      <c r="J3032"/>
      <c r="K3032"/>
      <c r="L3032"/>
      <c r="M3032"/>
      <c r="N3032"/>
      <c r="O3032"/>
      <c r="P3032"/>
      <c r="Q3032"/>
      <c r="R3032"/>
      <c r="S3032"/>
      <c r="T3032"/>
      <c r="U3032"/>
      <c r="V3032"/>
      <c r="W3032"/>
      <c r="X3032"/>
      <c r="Y3032"/>
      <c r="Z3032"/>
      <c r="AA3032" s="144"/>
      <c r="AB3032"/>
      <c r="AC3032"/>
      <c r="AD3032"/>
      <c r="AE3032"/>
      <c r="AF3032" s="143"/>
      <c r="AG3032"/>
      <c r="AH3032"/>
    </row>
    <row r="3033" spans="1:34" s="28" customFormat="1" ht="15">
      <c r="A3033"/>
      <c r="B3033" s="140"/>
      <c r="C3033" s="139"/>
      <c r="D3033" s="139"/>
      <c r="E3033"/>
      <c r="F3033"/>
      <c r="G3033"/>
      <c r="H3033"/>
      <c r="I3033"/>
      <c r="J3033"/>
      <c r="K3033"/>
      <c r="L3033"/>
      <c r="M3033"/>
      <c r="N3033"/>
      <c r="O3033"/>
      <c r="P3033"/>
      <c r="Q3033"/>
      <c r="R3033"/>
      <c r="S3033"/>
      <c r="T3033"/>
      <c r="U3033"/>
      <c r="V3033"/>
      <c r="W3033"/>
      <c r="X3033"/>
      <c r="Y3033"/>
      <c r="Z3033"/>
      <c r="AA3033" s="144"/>
      <c r="AB3033"/>
      <c r="AC3033"/>
      <c r="AD3033"/>
      <c r="AE3033"/>
      <c r="AF3033" s="143"/>
      <c r="AG3033"/>
      <c r="AH3033"/>
    </row>
    <row r="3034" spans="1:34" s="28" customFormat="1" ht="15">
      <c r="A3034"/>
      <c r="B3034" s="140"/>
      <c r="C3034" s="139"/>
      <c r="D3034" s="139"/>
      <c r="E3034"/>
      <c r="F3034"/>
      <c r="G3034"/>
      <c r="H3034"/>
      <c r="I3034"/>
      <c r="J3034"/>
      <c r="K3034"/>
      <c r="L3034"/>
      <c r="M3034"/>
      <c r="N3034"/>
      <c r="O3034"/>
      <c r="P3034"/>
      <c r="Q3034"/>
      <c r="R3034"/>
      <c r="S3034"/>
      <c r="T3034"/>
      <c r="U3034"/>
      <c r="V3034"/>
      <c r="W3034"/>
      <c r="X3034"/>
      <c r="Y3034"/>
      <c r="Z3034"/>
      <c r="AA3034" s="144"/>
      <c r="AB3034"/>
      <c r="AC3034"/>
      <c r="AD3034"/>
      <c r="AE3034"/>
      <c r="AF3034" s="143"/>
      <c r="AG3034"/>
      <c r="AH3034"/>
    </row>
    <row r="3035" spans="1:34" s="28" customFormat="1" ht="15">
      <c r="A3035"/>
      <c r="B3035" s="140"/>
      <c r="C3035" s="139"/>
      <c r="D3035" s="139"/>
      <c r="E3035"/>
      <c r="F3035"/>
      <c r="G3035"/>
      <c r="H3035"/>
      <c r="I3035"/>
      <c r="J3035"/>
      <c r="K3035"/>
      <c r="L3035"/>
      <c r="M3035"/>
      <c r="N3035"/>
      <c r="O3035"/>
      <c r="P3035"/>
      <c r="Q3035"/>
      <c r="R3035"/>
      <c r="S3035"/>
      <c r="T3035"/>
      <c r="U3035"/>
      <c r="V3035"/>
      <c r="W3035"/>
      <c r="X3035"/>
      <c r="Y3035"/>
      <c r="Z3035"/>
      <c r="AA3035" s="144"/>
      <c r="AB3035"/>
      <c r="AC3035"/>
      <c r="AD3035"/>
      <c r="AE3035"/>
      <c r="AF3035" s="143"/>
      <c r="AG3035"/>
      <c r="AH3035"/>
    </row>
    <row r="3036" spans="1:34" s="28" customFormat="1" ht="15">
      <c r="A3036"/>
      <c r="B3036" s="140"/>
      <c r="C3036" s="139"/>
      <c r="D3036" s="139"/>
      <c r="E3036"/>
      <c r="F3036"/>
      <c r="G3036"/>
      <c r="H3036"/>
      <c r="I3036"/>
      <c r="J3036"/>
      <c r="K3036"/>
      <c r="L3036"/>
      <c r="M3036"/>
      <c r="N3036"/>
      <c r="O3036"/>
      <c r="P3036"/>
      <c r="Q3036"/>
      <c r="R3036"/>
      <c r="S3036"/>
      <c r="T3036"/>
      <c r="U3036"/>
      <c r="V3036"/>
      <c r="W3036"/>
      <c r="X3036"/>
      <c r="Y3036"/>
      <c r="Z3036"/>
      <c r="AA3036" s="144"/>
      <c r="AB3036"/>
      <c r="AC3036"/>
      <c r="AD3036"/>
      <c r="AE3036"/>
      <c r="AF3036" s="143"/>
      <c r="AG3036"/>
      <c r="AH3036"/>
    </row>
    <row r="3037" spans="1:34" s="28" customFormat="1" ht="15">
      <c r="A3037"/>
      <c r="B3037" s="140"/>
      <c r="C3037" s="139"/>
      <c r="D3037" s="139"/>
      <c r="E3037"/>
      <c r="F3037"/>
      <c r="G3037"/>
      <c r="H3037"/>
      <c r="I3037"/>
      <c r="J3037"/>
      <c r="K3037"/>
      <c r="L3037"/>
      <c r="M3037"/>
      <c r="N3037"/>
      <c r="O3037"/>
      <c r="P3037"/>
      <c r="Q3037"/>
      <c r="R3037"/>
      <c r="S3037"/>
      <c r="T3037"/>
      <c r="U3037"/>
      <c r="V3037"/>
      <c r="W3037"/>
      <c r="X3037"/>
      <c r="Y3037"/>
      <c r="Z3037"/>
      <c r="AA3037" s="144"/>
      <c r="AB3037"/>
      <c r="AC3037"/>
      <c r="AD3037"/>
      <c r="AE3037"/>
      <c r="AF3037" s="143"/>
      <c r="AG3037"/>
      <c r="AH3037"/>
    </row>
    <row r="3038" spans="1:34" s="28" customFormat="1" ht="15">
      <c r="A3038"/>
      <c r="B3038" s="140"/>
      <c r="C3038" s="139"/>
      <c r="D3038" s="139"/>
      <c r="E3038"/>
      <c r="F3038"/>
      <c r="G3038"/>
      <c r="H3038"/>
      <c r="I3038"/>
      <c r="J3038"/>
      <c r="K3038"/>
      <c r="L3038"/>
      <c r="M3038"/>
      <c r="N3038"/>
      <c r="O3038"/>
      <c r="P3038"/>
      <c r="Q3038"/>
      <c r="R3038"/>
      <c r="S3038"/>
      <c r="T3038"/>
      <c r="U3038"/>
      <c r="V3038"/>
      <c r="W3038"/>
      <c r="X3038"/>
      <c r="Y3038"/>
      <c r="Z3038"/>
      <c r="AA3038" s="144"/>
      <c r="AB3038"/>
      <c r="AC3038"/>
      <c r="AD3038"/>
      <c r="AE3038"/>
      <c r="AF3038" s="143"/>
      <c r="AG3038"/>
      <c r="AH3038"/>
    </row>
    <row r="3039" spans="1:34" s="28" customFormat="1" ht="15">
      <c r="A3039"/>
      <c r="B3039" s="140"/>
      <c r="C3039" s="139"/>
      <c r="D3039" s="139"/>
      <c r="E3039"/>
      <c r="F3039"/>
      <c r="G3039"/>
      <c r="H3039"/>
      <c r="I3039"/>
      <c r="J3039"/>
      <c r="K3039"/>
      <c r="L3039"/>
      <c r="M3039"/>
      <c r="N3039"/>
      <c r="O3039"/>
      <c r="P3039"/>
      <c r="Q3039"/>
      <c r="R3039"/>
      <c r="S3039"/>
      <c r="T3039"/>
      <c r="U3039"/>
      <c r="V3039"/>
      <c r="W3039"/>
      <c r="X3039"/>
      <c r="Y3039"/>
      <c r="Z3039"/>
      <c r="AA3039" s="144"/>
      <c r="AB3039"/>
      <c r="AC3039"/>
      <c r="AD3039"/>
      <c r="AE3039"/>
      <c r="AF3039" s="143"/>
      <c r="AG3039"/>
      <c r="AH3039"/>
    </row>
    <row r="3040" spans="1:34" s="28" customFormat="1" ht="15">
      <c r="A3040"/>
      <c r="B3040" s="140"/>
      <c r="C3040" s="139"/>
      <c r="D3040" s="139"/>
      <c r="E3040"/>
      <c r="F3040"/>
      <c r="G3040"/>
      <c r="H3040"/>
      <c r="I3040"/>
      <c r="J3040"/>
      <c r="K3040"/>
      <c r="L3040"/>
      <c r="M3040"/>
      <c r="N3040"/>
      <c r="O3040"/>
      <c r="P3040"/>
      <c r="Q3040"/>
      <c r="R3040"/>
      <c r="S3040"/>
      <c r="T3040"/>
      <c r="U3040"/>
      <c r="V3040"/>
      <c r="W3040"/>
      <c r="X3040"/>
      <c r="Y3040"/>
      <c r="Z3040"/>
      <c r="AA3040" s="144"/>
      <c r="AB3040"/>
      <c r="AC3040"/>
      <c r="AD3040"/>
      <c r="AE3040"/>
      <c r="AF3040" s="143"/>
      <c r="AG3040"/>
      <c r="AH3040"/>
    </row>
    <row r="3041" spans="1:34" s="28" customFormat="1" ht="15">
      <c r="A3041"/>
      <c r="B3041" s="140"/>
      <c r="C3041" s="139"/>
      <c r="D3041" s="139"/>
      <c r="E3041"/>
      <c r="F3041"/>
      <c r="G3041"/>
      <c r="H3041"/>
      <c r="I3041"/>
      <c r="J3041"/>
      <c r="K3041"/>
      <c r="L3041"/>
      <c r="M3041"/>
      <c r="N3041"/>
      <c r="O3041"/>
      <c r="P3041"/>
      <c r="Q3041"/>
      <c r="R3041"/>
      <c r="S3041"/>
      <c r="T3041"/>
      <c r="U3041"/>
      <c r="V3041"/>
      <c r="W3041"/>
      <c r="X3041"/>
      <c r="Y3041"/>
      <c r="Z3041"/>
      <c r="AA3041" s="144"/>
      <c r="AB3041"/>
      <c r="AC3041"/>
      <c r="AD3041"/>
      <c r="AE3041"/>
      <c r="AF3041" s="143"/>
      <c r="AG3041"/>
      <c r="AH3041"/>
    </row>
    <row r="3042" spans="1:34" s="28" customFormat="1" ht="15">
      <c r="A3042"/>
      <c r="B3042" s="140"/>
      <c r="C3042" s="139"/>
      <c r="D3042" s="139"/>
      <c r="E3042"/>
      <c r="F3042"/>
      <c r="G3042"/>
      <c r="H3042"/>
      <c r="I3042"/>
      <c r="J3042"/>
      <c r="K3042"/>
      <c r="L3042"/>
      <c r="M3042"/>
      <c r="N3042"/>
      <c r="O3042"/>
      <c r="P3042"/>
      <c r="Q3042"/>
      <c r="R3042"/>
      <c r="S3042"/>
      <c r="T3042"/>
      <c r="U3042"/>
      <c r="V3042"/>
      <c r="W3042"/>
      <c r="X3042"/>
      <c r="Y3042"/>
      <c r="Z3042"/>
      <c r="AA3042" s="144"/>
      <c r="AB3042"/>
      <c r="AC3042"/>
      <c r="AD3042"/>
      <c r="AE3042"/>
      <c r="AF3042" s="143"/>
      <c r="AG3042"/>
      <c r="AH3042"/>
    </row>
    <row r="3043" spans="1:34" s="28" customFormat="1" ht="15">
      <c r="A3043"/>
      <c r="B3043" s="140"/>
      <c r="C3043" s="139"/>
      <c r="D3043" s="139"/>
      <c r="E3043"/>
      <c r="F3043"/>
      <c r="G3043"/>
      <c r="H3043"/>
      <c r="I3043"/>
      <c r="J3043"/>
      <c r="K3043"/>
      <c r="L3043"/>
      <c r="M3043"/>
      <c r="N3043"/>
      <c r="O3043"/>
      <c r="P3043"/>
      <c r="Q3043"/>
      <c r="R3043"/>
      <c r="S3043"/>
      <c r="T3043"/>
      <c r="U3043"/>
      <c r="V3043"/>
      <c r="W3043"/>
      <c r="X3043"/>
      <c r="Y3043"/>
      <c r="Z3043"/>
      <c r="AA3043" s="144"/>
      <c r="AB3043"/>
      <c r="AC3043"/>
      <c r="AD3043"/>
      <c r="AE3043"/>
      <c r="AF3043" s="143"/>
      <c r="AG3043"/>
      <c r="AH3043"/>
    </row>
    <row r="3044" spans="1:34" s="28" customFormat="1" ht="15">
      <c r="A3044"/>
      <c r="B3044" s="140"/>
      <c r="C3044" s="139"/>
      <c r="D3044" s="139"/>
      <c r="E3044"/>
      <c r="F3044"/>
      <c r="G3044"/>
      <c r="H3044"/>
      <c r="I3044"/>
      <c r="J3044"/>
      <c r="K3044"/>
      <c r="L3044"/>
      <c r="M3044"/>
      <c r="N3044"/>
      <c r="O3044"/>
      <c r="P3044"/>
      <c r="Q3044"/>
      <c r="R3044"/>
      <c r="S3044"/>
      <c r="T3044"/>
      <c r="U3044"/>
      <c r="V3044"/>
      <c r="W3044"/>
      <c r="X3044"/>
      <c r="Y3044"/>
      <c r="Z3044"/>
      <c r="AA3044" s="144"/>
      <c r="AB3044"/>
      <c r="AC3044"/>
      <c r="AD3044"/>
      <c r="AE3044"/>
      <c r="AF3044" s="143"/>
      <c r="AG3044"/>
      <c r="AH3044"/>
    </row>
    <row r="3045" spans="1:34" s="28" customFormat="1" ht="15">
      <c r="A3045"/>
      <c r="B3045" s="140"/>
      <c r="C3045" s="139"/>
      <c r="D3045" s="139"/>
      <c r="E3045"/>
      <c r="F3045"/>
      <c r="G3045"/>
      <c r="H3045"/>
      <c r="I3045"/>
      <c r="J3045"/>
      <c r="K3045"/>
      <c r="L3045"/>
      <c r="M3045"/>
      <c r="N3045"/>
      <c r="O3045"/>
      <c r="P3045"/>
      <c r="Q3045"/>
      <c r="R3045"/>
      <c r="S3045"/>
      <c r="T3045"/>
      <c r="U3045"/>
      <c r="V3045"/>
      <c r="W3045"/>
      <c r="X3045"/>
      <c r="Y3045"/>
      <c r="Z3045"/>
      <c r="AA3045" s="144"/>
      <c r="AB3045"/>
      <c r="AC3045"/>
      <c r="AD3045"/>
      <c r="AE3045"/>
      <c r="AF3045" s="143"/>
      <c r="AG3045"/>
      <c r="AH3045"/>
    </row>
    <row r="3046" spans="1:34" s="28" customFormat="1" ht="15">
      <c r="A3046"/>
      <c r="B3046" s="140"/>
      <c r="C3046" s="139"/>
      <c r="D3046" s="139"/>
      <c r="E3046"/>
      <c r="F3046"/>
      <c r="G3046"/>
      <c r="H3046"/>
      <c r="I3046"/>
      <c r="J3046"/>
      <c r="K3046"/>
      <c r="L3046"/>
      <c r="M3046"/>
      <c r="N3046"/>
      <c r="O3046"/>
      <c r="P3046"/>
      <c r="Q3046"/>
      <c r="R3046"/>
      <c r="S3046"/>
      <c r="T3046"/>
      <c r="U3046"/>
      <c r="V3046"/>
      <c r="W3046"/>
      <c r="X3046"/>
      <c r="Y3046"/>
      <c r="Z3046"/>
      <c r="AA3046" s="144"/>
      <c r="AB3046"/>
      <c r="AC3046"/>
      <c r="AD3046"/>
      <c r="AE3046"/>
      <c r="AF3046" s="143"/>
      <c r="AG3046"/>
      <c r="AH3046"/>
    </row>
    <row r="3047" spans="1:34" s="28" customFormat="1" ht="15">
      <c r="A3047"/>
      <c r="B3047" s="140"/>
      <c r="C3047" s="139"/>
      <c r="D3047" s="139"/>
      <c r="E3047"/>
      <c r="F3047"/>
      <c r="G3047"/>
      <c r="H3047"/>
      <c r="I3047"/>
      <c r="J3047"/>
      <c r="K3047"/>
      <c r="L3047"/>
      <c r="M3047"/>
      <c r="N3047"/>
      <c r="O3047"/>
      <c r="P3047"/>
      <c r="Q3047"/>
      <c r="R3047"/>
      <c r="S3047"/>
      <c r="T3047"/>
      <c r="U3047"/>
      <c r="V3047"/>
      <c r="W3047"/>
      <c r="X3047"/>
      <c r="Y3047"/>
      <c r="Z3047"/>
      <c r="AA3047" s="144"/>
      <c r="AB3047"/>
      <c r="AC3047"/>
      <c r="AD3047"/>
      <c r="AE3047"/>
      <c r="AF3047" s="143"/>
      <c r="AG3047"/>
      <c r="AH3047"/>
    </row>
    <row r="3048" spans="1:34" s="28" customFormat="1" ht="15">
      <c r="A3048"/>
      <c r="B3048" s="140"/>
      <c r="C3048" s="139"/>
      <c r="D3048" s="139"/>
      <c r="E3048"/>
      <c r="F3048"/>
      <c r="G3048"/>
      <c r="H3048"/>
      <c r="I3048"/>
      <c r="J3048"/>
      <c r="K3048"/>
      <c r="L3048"/>
      <c r="M3048"/>
      <c r="N3048"/>
      <c r="O3048"/>
      <c r="P3048"/>
      <c r="Q3048"/>
      <c r="R3048"/>
      <c r="S3048"/>
      <c r="T3048"/>
      <c r="U3048"/>
      <c r="V3048"/>
      <c r="W3048"/>
      <c r="X3048"/>
      <c r="Y3048"/>
      <c r="Z3048"/>
      <c r="AA3048" s="144"/>
      <c r="AB3048"/>
      <c r="AC3048"/>
      <c r="AD3048"/>
      <c r="AE3048"/>
      <c r="AF3048" s="143"/>
      <c r="AG3048"/>
      <c r="AH3048"/>
    </row>
    <row r="3049" spans="1:34" s="28" customFormat="1" ht="15">
      <c r="A3049"/>
      <c r="B3049" s="140"/>
      <c r="C3049" s="139"/>
      <c r="D3049" s="139"/>
      <c r="E3049"/>
      <c r="F3049"/>
      <c r="G3049"/>
      <c r="H3049"/>
      <c r="I3049"/>
      <c r="J3049"/>
      <c r="K3049"/>
      <c r="L3049"/>
      <c r="M3049"/>
      <c r="N3049"/>
      <c r="O3049"/>
      <c r="P3049"/>
      <c r="Q3049"/>
      <c r="R3049"/>
      <c r="S3049"/>
      <c r="T3049"/>
      <c r="U3049"/>
      <c r="V3049"/>
      <c r="W3049"/>
      <c r="X3049"/>
      <c r="Y3049"/>
      <c r="Z3049"/>
      <c r="AA3049" s="144"/>
      <c r="AB3049"/>
      <c r="AC3049"/>
      <c r="AD3049"/>
      <c r="AE3049"/>
      <c r="AF3049" s="143"/>
      <c r="AG3049"/>
      <c r="AH3049"/>
    </row>
    <row r="3050" spans="1:34" s="28" customFormat="1" ht="15">
      <c r="A3050"/>
      <c r="B3050" s="140"/>
      <c r="C3050" s="139"/>
      <c r="D3050" s="139"/>
      <c r="E3050"/>
      <c r="F3050"/>
      <c r="G3050"/>
      <c r="H3050"/>
      <c r="I3050"/>
      <c r="J3050"/>
      <c r="K3050"/>
      <c r="L3050"/>
      <c r="M3050"/>
      <c r="N3050"/>
      <c r="O3050"/>
      <c r="P3050"/>
      <c r="Q3050"/>
      <c r="R3050"/>
      <c r="S3050"/>
      <c r="T3050"/>
      <c r="U3050"/>
      <c r="V3050"/>
      <c r="W3050"/>
      <c r="X3050"/>
      <c r="Y3050"/>
      <c r="Z3050"/>
      <c r="AA3050" s="144"/>
      <c r="AB3050"/>
      <c r="AC3050"/>
      <c r="AD3050"/>
      <c r="AE3050"/>
      <c r="AF3050" s="143"/>
      <c r="AG3050"/>
      <c r="AH3050"/>
    </row>
    <row r="3051" spans="1:34" s="28" customFormat="1" ht="15">
      <c r="A3051"/>
      <c r="B3051" s="140"/>
      <c r="C3051" s="139"/>
      <c r="D3051" s="139"/>
      <c r="E3051"/>
      <c r="F3051"/>
      <c r="G3051"/>
      <c r="H3051"/>
      <c r="I3051"/>
      <c r="J3051"/>
      <c r="K3051"/>
      <c r="L3051"/>
      <c r="M3051"/>
      <c r="N3051"/>
      <c r="O3051"/>
      <c r="P3051"/>
      <c r="Q3051"/>
      <c r="R3051"/>
      <c r="S3051"/>
      <c r="T3051"/>
      <c r="U3051"/>
      <c r="V3051"/>
      <c r="W3051"/>
      <c r="X3051"/>
      <c r="Y3051"/>
      <c r="Z3051"/>
      <c r="AA3051" s="144"/>
      <c r="AB3051"/>
      <c r="AC3051"/>
      <c r="AD3051"/>
      <c r="AE3051"/>
      <c r="AF3051" s="143"/>
      <c r="AG3051"/>
      <c r="AH3051"/>
    </row>
    <row r="3052" spans="1:34" s="28" customFormat="1" ht="15">
      <c r="A3052"/>
      <c r="B3052" s="140"/>
      <c r="C3052" s="139"/>
      <c r="D3052" s="139"/>
      <c r="E3052"/>
      <c r="F3052"/>
      <c r="G3052"/>
      <c r="H3052"/>
      <c r="I3052"/>
      <c r="J3052"/>
      <c r="K3052"/>
      <c r="L3052"/>
      <c r="M3052"/>
      <c r="N3052"/>
      <c r="O3052"/>
      <c r="P3052"/>
      <c r="Q3052"/>
      <c r="R3052"/>
      <c r="S3052"/>
      <c r="T3052"/>
      <c r="U3052"/>
      <c r="V3052"/>
      <c r="W3052"/>
      <c r="X3052"/>
      <c r="Y3052"/>
      <c r="Z3052"/>
      <c r="AA3052" s="144"/>
      <c r="AB3052"/>
      <c r="AC3052"/>
      <c r="AD3052"/>
      <c r="AE3052"/>
      <c r="AF3052" s="143"/>
      <c r="AG3052"/>
      <c r="AH3052"/>
    </row>
    <row r="3053" spans="1:34" s="28" customFormat="1" ht="15">
      <c r="A3053"/>
      <c r="B3053" s="140"/>
      <c r="C3053" s="139"/>
      <c r="D3053" s="139"/>
      <c r="E3053"/>
      <c r="F3053"/>
      <c r="G3053"/>
      <c r="H3053"/>
      <c r="I3053"/>
      <c r="J3053"/>
      <c r="K3053"/>
      <c r="L3053"/>
      <c r="M3053"/>
      <c r="N3053"/>
      <c r="O3053"/>
      <c r="P3053"/>
      <c r="Q3053"/>
      <c r="R3053"/>
      <c r="S3053"/>
      <c r="T3053"/>
      <c r="U3053"/>
      <c r="V3053"/>
      <c r="W3053"/>
      <c r="X3053"/>
      <c r="Y3053"/>
      <c r="Z3053"/>
      <c r="AA3053" s="144"/>
      <c r="AB3053"/>
      <c r="AC3053"/>
      <c r="AD3053"/>
      <c r="AE3053"/>
      <c r="AF3053" s="143"/>
      <c r="AG3053"/>
      <c r="AH3053"/>
    </row>
    <row r="3054" spans="1:34" s="28" customFormat="1" ht="15">
      <c r="A3054"/>
      <c r="B3054" s="140"/>
      <c r="C3054" s="139"/>
      <c r="D3054" s="139"/>
      <c r="E3054"/>
      <c r="F3054"/>
      <c r="G3054"/>
      <c r="H3054"/>
      <c r="I3054"/>
      <c r="J3054"/>
      <c r="K3054"/>
      <c r="L3054"/>
      <c r="M3054"/>
      <c r="N3054"/>
      <c r="O3054"/>
      <c r="P3054"/>
      <c r="Q3054"/>
      <c r="R3054"/>
      <c r="S3054"/>
      <c r="T3054"/>
      <c r="U3054"/>
      <c r="V3054"/>
      <c r="W3054"/>
      <c r="X3054"/>
      <c r="Y3054"/>
      <c r="Z3054"/>
      <c r="AA3054" s="144"/>
      <c r="AB3054"/>
      <c r="AC3054"/>
      <c r="AD3054"/>
      <c r="AE3054"/>
      <c r="AF3054" s="143"/>
      <c r="AG3054"/>
      <c r="AH3054"/>
    </row>
    <row r="3055" spans="1:34" s="28" customFormat="1" ht="15">
      <c r="A3055"/>
      <c r="B3055" s="140"/>
      <c r="C3055" s="139"/>
      <c r="D3055" s="139"/>
      <c r="E3055"/>
      <c r="F3055"/>
      <c r="G3055"/>
      <c r="H3055"/>
      <c r="I3055"/>
      <c r="J3055"/>
      <c r="K3055"/>
      <c r="L3055"/>
      <c r="M3055"/>
      <c r="N3055"/>
      <c r="O3055"/>
      <c r="P3055"/>
      <c r="Q3055"/>
      <c r="R3055"/>
      <c r="S3055"/>
      <c r="T3055"/>
      <c r="U3055"/>
      <c r="V3055"/>
      <c r="W3055"/>
      <c r="X3055"/>
      <c r="Y3055"/>
      <c r="Z3055"/>
      <c r="AA3055" s="144"/>
      <c r="AB3055"/>
      <c r="AC3055"/>
      <c r="AD3055"/>
      <c r="AE3055"/>
      <c r="AF3055" s="143"/>
      <c r="AG3055"/>
      <c r="AH3055"/>
    </row>
    <row r="3056" spans="1:34" s="28" customFormat="1" ht="15">
      <c r="A3056"/>
      <c r="B3056" s="140"/>
      <c r="C3056" s="139"/>
      <c r="D3056" s="139"/>
      <c r="E3056"/>
      <c r="F3056"/>
      <c r="G3056"/>
      <c r="H3056"/>
      <c r="I3056"/>
      <c r="J3056"/>
      <c r="K3056"/>
      <c r="L3056"/>
      <c r="M3056"/>
      <c r="N3056"/>
      <c r="O3056"/>
      <c r="P3056"/>
      <c r="Q3056"/>
      <c r="R3056"/>
      <c r="S3056"/>
      <c r="T3056"/>
      <c r="U3056"/>
      <c r="V3056"/>
      <c r="W3056"/>
      <c r="X3056"/>
      <c r="Y3056"/>
      <c r="Z3056"/>
      <c r="AA3056" s="144"/>
      <c r="AB3056"/>
      <c r="AC3056"/>
      <c r="AD3056"/>
      <c r="AE3056"/>
      <c r="AF3056" s="143"/>
      <c r="AG3056"/>
      <c r="AH3056"/>
    </row>
    <row r="3057" spans="1:34" s="28" customFormat="1" ht="15">
      <c r="A3057"/>
      <c r="B3057" s="140"/>
      <c r="C3057" s="139"/>
      <c r="D3057" s="139"/>
      <c r="E3057"/>
      <c r="F3057"/>
      <c r="G3057"/>
      <c r="H3057"/>
      <c r="I3057"/>
      <c r="J3057"/>
      <c r="K3057"/>
      <c r="L3057"/>
      <c r="M3057"/>
      <c r="N3057"/>
      <c r="O3057"/>
      <c r="P3057"/>
      <c r="Q3057"/>
      <c r="R3057"/>
      <c r="S3057"/>
      <c r="T3057"/>
      <c r="U3057"/>
      <c r="V3057"/>
      <c r="W3057"/>
      <c r="X3057"/>
      <c r="Y3057"/>
      <c r="Z3057"/>
      <c r="AA3057" s="144"/>
      <c r="AB3057"/>
      <c r="AC3057"/>
      <c r="AD3057"/>
      <c r="AE3057"/>
      <c r="AF3057" s="143"/>
      <c r="AG3057"/>
      <c r="AH3057"/>
    </row>
    <row r="3058" spans="1:34" s="28" customFormat="1" ht="15">
      <c r="A3058"/>
      <c r="B3058" s="140"/>
      <c r="C3058" s="139"/>
      <c r="D3058" s="139"/>
      <c r="E3058"/>
      <c r="F3058"/>
      <c r="G3058"/>
      <c r="H3058"/>
      <c r="I3058"/>
      <c r="J3058"/>
      <c r="K3058"/>
      <c r="L3058"/>
      <c r="M3058"/>
      <c r="N3058"/>
      <c r="O3058"/>
      <c r="P3058"/>
      <c r="Q3058"/>
      <c r="R3058"/>
      <c r="S3058"/>
      <c r="T3058"/>
      <c r="U3058"/>
      <c r="V3058"/>
      <c r="W3058"/>
      <c r="X3058"/>
      <c r="Y3058"/>
      <c r="Z3058"/>
      <c r="AA3058" s="144"/>
      <c r="AB3058"/>
      <c r="AC3058"/>
      <c r="AD3058"/>
      <c r="AE3058"/>
      <c r="AF3058" s="143"/>
      <c r="AG3058"/>
      <c r="AH3058"/>
    </row>
    <row r="3059" spans="1:34" s="28" customFormat="1" ht="15">
      <c r="A3059"/>
      <c r="B3059" s="140"/>
      <c r="C3059" s="139"/>
      <c r="D3059" s="139"/>
      <c r="E3059"/>
      <c r="F3059"/>
      <c r="G3059"/>
      <c r="H3059"/>
      <c r="I3059"/>
      <c r="J3059"/>
      <c r="K3059"/>
      <c r="L3059"/>
      <c r="M3059"/>
      <c r="N3059"/>
      <c r="O3059"/>
      <c r="P3059"/>
      <c r="Q3059"/>
      <c r="R3059"/>
      <c r="S3059"/>
      <c r="T3059"/>
      <c r="U3059"/>
      <c r="V3059"/>
      <c r="W3059"/>
      <c r="X3059"/>
      <c r="Y3059"/>
      <c r="Z3059"/>
      <c r="AA3059" s="144"/>
      <c r="AB3059"/>
      <c r="AC3059"/>
      <c r="AD3059"/>
      <c r="AE3059"/>
      <c r="AF3059" s="143"/>
      <c r="AG3059"/>
      <c r="AH3059"/>
    </row>
    <row r="3060" spans="1:34" s="28" customFormat="1" ht="15">
      <c r="A3060"/>
      <c r="B3060" s="140"/>
      <c r="C3060" s="139"/>
      <c r="D3060" s="139"/>
      <c r="E3060"/>
      <c r="F3060"/>
      <c r="G3060"/>
      <c r="H3060"/>
      <c r="I3060"/>
      <c r="J3060"/>
      <c r="K3060"/>
      <c r="L3060"/>
      <c r="M3060"/>
      <c r="N3060"/>
      <c r="O3060"/>
      <c r="P3060"/>
      <c r="Q3060"/>
      <c r="R3060"/>
      <c r="S3060"/>
      <c r="T3060"/>
      <c r="U3060"/>
      <c r="V3060"/>
      <c r="W3060"/>
      <c r="X3060"/>
      <c r="Y3060"/>
      <c r="Z3060"/>
      <c r="AA3060" s="144"/>
      <c r="AB3060"/>
      <c r="AC3060"/>
      <c r="AD3060"/>
      <c r="AE3060"/>
      <c r="AF3060" s="143"/>
      <c r="AG3060"/>
      <c r="AH3060"/>
    </row>
    <row r="3061" spans="1:34" s="28" customFormat="1" ht="15">
      <c r="A3061"/>
      <c r="B3061" s="140"/>
      <c r="C3061" s="139"/>
      <c r="D3061" s="139"/>
      <c r="E3061"/>
      <c r="F3061"/>
      <c r="G3061"/>
      <c r="H3061"/>
      <c r="I3061"/>
      <c r="J3061"/>
      <c r="K3061"/>
      <c r="L3061"/>
      <c r="M3061"/>
      <c r="N3061"/>
      <c r="O3061"/>
      <c r="P3061"/>
      <c r="Q3061"/>
      <c r="R3061"/>
      <c r="S3061"/>
      <c r="T3061"/>
      <c r="U3061"/>
      <c r="V3061"/>
      <c r="W3061"/>
      <c r="X3061"/>
      <c r="Y3061"/>
      <c r="Z3061"/>
      <c r="AA3061" s="144"/>
      <c r="AB3061"/>
      <c r="AC3061"/>
      <c r="AD3061"/>
      <c r="AE3061"/>
      <c r="AF3061" s="143"/>
      <c r="AG3061"/>
      <c r="AH3061"/>
    </row>
    <row r="3062" spans="1:34" s="28" customFormat="1" ht="15">
      <c r="A3062"/>
      <c r="B3062" s="140"/>
      <c r="C3062" s="139"/>
      <c r="D3062" s="139"/>
      <c r="E3062"/>
      <c r="F3062"/>
      <c r="G3062"/>
      <c r="H3062"/>
      <c r="I3062"/>
      <c r="J3062"/>
      <c r="K3062"/>
      <c r="L3062"/>
      <c r="M3062"/>
      <c r="N3062"/>
      <c r="O3062"/>
      <c r="P3062"/>
      <c r="Q3062"/>
      <c r="R3062"/>
      <c r="S3062"/>
      <c r="T3062"/>
      <c r="U3062"/>
      <c r="V3062"/>
      <c r="W3062"/>
      <c r="X3062"/>
      <c r="Y3062"/>
      <c r="Z3062"/>
      <c r="AA3062" s="144"/>
      <c r="AB3062"/>
      <c r="AC3062"/>
      <c r="AD3062"/>
      <c r="AE3062"/>
      <c r="AF3062" s="143"/>
      <c r="AG3062"/>
      <c r="AH3062"/>
    </row>
    <row r="3063" spans="1:34" s="28" customFormat="1" ht="15">
      <c r="A3063"/>
      <c r="B3063" s="140"/>
      <c r="C3063" s="139"/>
      <c r="D3063" s="139"/>
      <c r="E3063"/>
      <c r="F3063"/>
      <c r="G3063"/>
      <c r="H3063"/>
      <c r="I3063"/>
      <c r="J3063"/>
      <c r="K3063"/>
      <c r="L3063"/>
      <c r="M3063"/>
      <c r="N3063"/>
      <c r="O3063"/>
      <c r="P3063"/>
      <c r="Q3063"/>
      <c r="R3063"/>
      <c r="S3063"/>
      <c r="T3063"/>
      <c r="U3063"/>
      <c r="V3063"/>
      <c r="W3063"/>
      <c r="X3063"/>
      <c r="Y3063"/>
      <c r="Z3063"/>
      <c r="AA3063" s="144"/>
      <c r="AB3063"/>
      <c r="AC3063"/>
      <c r="AD3063"/>
      <c r="AE3063"/>
      <c r="AF3063" s="143"/>
      <c r="AG3063"/>
      <c r="AH3063"/>
    </row>
    <row r="3064" spans="1:34" s="28" customFormat="1" ht="15">
      <c r="A3064"/>
      <c r="B3064" s="140"/>
      <c r="C3064" s="139"/>
      <c r="D3064" s="139"/>
      <c r="E3064"/>
      <c r="F3064"/>
      <c r="G3064"/>
      <c r="H3064"/>
      <c r="I3064"/>
      <c r="J3064"/>
      <c r="K3064"/>
      <c r="L3064"/>
      <c r="M3064"/>
      <c r="N3064"/>
      <c r="O3064"/>
      <c r="P3064"/>
      <c r="Q3064"/>
      <c r="R3064"/>
      <c r="S3064"/>
      <c r="T3064"/>
      <c r="U3064"/>
      <c r="V3064"/>
      <c r="W3064"/>
      <c r="X3064"/>
      <c r="Y3064"/>
      <c r="Z3064"/>
      <c r="AA3064" s="144"/>
      <c r="AB3064"/>
      <c r="AC3064"/>
      <c r="AD3064"/>
      <c r="AE3064"/>
      <c r="AF3064" s="143"/>
      <c r="AG3064"/>
      <c r="AH3064"/>
    </row>
    <row r="3065" spans="1:34" s="28" customFormat="1" ht="15">
      <c r="A3065"/>
      <c r="B3065" s="140"/>
      <c r="C3065" s="139"/>
      <c r="D3065" s="139"/>
      <c r="E3065"/>
      <c r="F3065"/>
      <c r="G3065"/>
      <c r="H3065"/>
      <c r="I3065"/>
      <c r="J3065"/>
      <c r="K3065"/>
      <c r="L3065"/>
      <c r="M3065"/>
      <c r="N3065"/>
      <c r="O3065"/>
      <c r="P3065"/>
      <c r="Q3065"/>
      <c r="R3065"/>
      <c r="S3065"/>
      <c r="T3065"/>
      <c r="U3065"/>
      <c r="V3065"/>
      <c r="W3065"/>
      <c r="X3065"/>
      <c r="Y3065"/>
      <c r="Z3065"/>
      <c r="AA3065" s="144"/>
      <c r="AB3065"/>
      <c r="AC3065"/>
      <c r="AD3065"/>
      <c r="AE3065"/>
      <c r="AF3065" s="143"/>
      <c r="AG3065"/>
      <c r="AH3065"/>
    </row>
    <row r="3066" spans="1:34" s="28" customFormat="1" ht="15">
      <c r="A3066"/>
      <c r="B3066" s="140"/>
      <c r="C3066" s="139"/>
      <c r="D3066" s="139"/>
      <c r="E3066"/>
      <c r="F3066"/>
      <c r="G3066"/>
      <c r="H3066"/>
      <c r="I3066"/>
      <c r="J3066"/>
      <c r="K3066"/>
      <c r="L3066"/>
      <c r="M3066"/>
      <c r="N3066"/>
      <c r="O3066"/>
      <c r="P3066"/>
      <c r="Q3066"/>
      <c r="R3066"/>
      <c r="S3066"/>
      <c r="T3066"/>
      <c r="U3066"/>
      <c r="V3066"/>
      <c r="W3066"/>
      <c r="X3066"/>
      <c r="Y3066"/>
      <c r="Z3066"/>
      <c r="AA3066" s="144"/>
      <c r="AB3066"/>
      <c r="AC3066"/>
      <c r="AD3066"/>
      <c r="AE3066"/>
      <c r="AF3066" s="143"/>
      <c r="AG3066"/>
      <c r="AH3066"/>
    </row>
    <row r="3067" spans="1:34" s="28" customFormat="1" ht="15">
      <c r="A3067"/>
      <c r="B3067" s="140"/>
      <c r="C3067" s="139"/>
      <c r="D3067" s="139"/>
      <c r="E3067"/>
      <c r="F3067"/>
      <c r="G3067"/>
      <c r="H3067"/>
      <c r="I3067"/>
      <c r="J3067"/>
      <c r="K3067"/>
      <c r="L3067"/>
      <c r="M3067"/>
      <c r="N3067"/>
      <c r="O3067"/>
      <c r="P3067"/>
      <c r="Q3067"/>
      <c r="R3067"/>
      <c r="S3067"/>
      <c r="T3067"/>
      <c r="U3067"/>
      <c r="V3067"/>
      <c r="W3067"/>
      <c r="X3067"/>
      <c r="Y3067"/>
      <c r="Z3067"/>
      <c r="AA3067" s="144"/>
      <c r="AB3067"/>
      <c r="AC3067"/>
      <c r="AD3067"/>
      <c r="AE3067"/>
      <c r="AF3067" s="143"/>
      <c r="AG3067"/>
      <c r="AH3067"/>
    </row>
    <row r="3068" spans="1:34" s="28" customFormat="1" ht="15">
      <c r="A3068"/>
      <c r="B3068" s="140"/>
      <c r="C3068" s="139"/>
      <c r="D3068" s="139"/>
      <c r="E3068"/>
      <c r="F3068"/>
      <c r="G3068"/>
      <c r="H3068"/>
      <c r="I3068"/>
      <c r="J3068"/>
      <c r="K3068"/>
      <c r="L3068"/>
      <c r="M3068"/>
      <c r="N3068"/>
      <c r="O3068"/>
      <c r="P3068"/>
      <c r="Q3068"/>
      <c r="R3068"/>
      <c r="S3068"/>
      <c r="T3068"/>
      <c r="U3068"/>
      <c r="V3068"/>
      <c r="W3068"/>
      <c r="X3068"/>
      <c r="Y3068"/>
      <c r="Z3068"/>
      <c r="AA3068" s="144"/>
      <c r="AB3068"/>
      <c r="AC3068"/>
      <c r="AD3068"/>
      <c r="AE3068"/>
      <c r="AF3068" s="143"/>
      <c r="AG3068"/>
      <c r="AH3068"/>
    </row>
    <row r="3069" spans="1:34" s="28" customFormat="1" ht="15">
      <c r="A3069"/>
      <c r="B3069" s="140"/>
      <c r="C3069" s="139"/>
      <c r="D3069" s="139"/>
      <c r="E3069"/>
      <c r="F3069"/>
      <c r="G3069"/>
      <c r="H3069"/>
      <c r="I3069"/>
      <c r="J3069"/>
      <c r="K3069"/>
      <c r="L3069"/>
      <c r="M3069"/>
      <c r="N3069"/>
      <c r="O3069"/>
      <c r="P3069"/>
      <c r="Q3069"/>
      <c r="R3069"/>
      <c r="S3069"/>
      <c r="T3069"/>
      <c r="U3069"/>
      <c r="V3069"/>
      <c r="W3069"/>
      <c r="X3069"/>
      <c r="Y3069"/>
      <c r="Z3069"/>
      <c r="AA3069" s="144"/>
      <c r="AB3069"/>
      <c r="AC3069"/>
      <c r="AD3069"/>
      <c r="AE3069"/>
      <c r="AF3069" s="143"/>
      <c r="AG3069"/>
      <c r="AH3069"/>
    </row>
    <row r="3070" spans="1:34" s="28" customFormat="1" ht="15">
      <c r="A3070"/>
      <c r="B3070" s="140"/>
      <c r="C3070" s="139"/>
      <c r="D3070" s="139"/>
      <c r="E3070"/>
      <c r="F3070"/>
      <c r="G3070"/>
      <c r="H3070"/>
      <c r="I3070"/>
      <c r="J3070"/>
      <c r="K3070"/>
      <c r="L3070"/>
      <c r="M3070"/>
      <c r="N3070"/>
      <c r="O3070"/>
      <c r="P3070"/>
      <c r="Q3070"/>
      <c r="R3070"/>
      <c r="S3070"/>
      <c r="T3070"/>
      <c r="U3070"/>
      <c r="V3070"/>
      <c r="W3070"/>
      <c r="X3070"/>
      <c r="Y3070"/>
      <c r="Z3070"/>
      <c r="AA3070" s="144"/>
      <c r="AB3070"/>
      <c r="AC3070"/>
      <c r="AD3070"/>
      <c r="AE3070"/>
      <c r="AF3070" s="143"/>
      <c r="AG3070"/>
      <c r="AH3070"/>
    </row>
    <row r="3071" spans="1:34" s="28" customFormat="1" ht="15">
      <c r="A3071"/>
      <c r="B3071" s="140"/>
      <c r="C3071" s="139"/>
      <c r="D3071" s="139"/>
      <c r="E3071"/>
      <c r="F3071"/>
      <c r="G3071"/>
      <c r="H3071"/>
      <c r="I3071"/>
      <c r="J3071"/>
      <c r="K3071"/>
      <c r="L3071"/>
      <c r="M3071"/>
      <c r="N3071"/>
      <c r="O3071"/>
      <c r="P3071"/>
      <c r="Q3071"/>
      <c r="R3071"/>
      <c r="S3071"/>
      <c r="T3071"/>
      <c r="U3071"/>
      <c r="V3071"/>
      <c r="W3071"/>
      <c r="X3071"/>
      <c r="Y3071"/>
      <c r="Z3071"/>
      <c r="AA3071" s="144"/>
      <c r="AB3071"/>
      <c r="AC3071"/>
      <c r="AD3071"/>
      <c r="AE3071"/>
      <c r="AF3071" s="143"/>
      <c r="AG3071"/>
      <c r="AH3071"/>
    </row>
    <row r="3072" spans="1:34" s="28" customFormat="1" ht="15">
      <c r="A3072"/>
      <c r="B3072" s="140"/>
      <c r="C3072" s="139"/>
      <c r="D3072" s="139"/>
      <c r="E3072"/>
      <c r="F3072"/>
      <c r="G3072"/>
      <c r="H3072"/>
      <c r="I3072"/>
      <c r="J3072"/>
      <c r="K3072"/>
      <c r="L3072"/>
      <c r="M3072"/>
      <c r="N3072"/>
      <c r="O3072"/>
      <c r="P3072"/>
      <c r="Q3072"/>
      <c r="R3072"/>
      <c r="S3072"/>
      <c r="T3072"/>
      <c r="U3072"/>
      <c r="V3072"/>
      <c r="W3072"/>
      <c r="X3072"/>
      <c r="Y3072"/>
      <c r="Z3072"/>
      <c r="AA3072" s="144"/>
      <c r="AB3072"/>
      <c r="AC3072"/>
      <c r="AD3072"/>
      <c r="AE3072"/>
      <c r="AF3072" s="143"/>
      <c r="AG3072"/>
      <c r="AH3072"/>
    </row>
    <row r="3073" spans="1:34" s="28" customFormat="1" ht="15">
      <c r="A3073"/>
      <c r="B3073" s="140"/>
      <c r="C3073" s="139"/>
      <c r="D3073" s="139"/>
      <c r="E3073"/>
      <c r="F3073"/>
      <c r="G3073"/>
      <c r="H3073"/>
      <c r="I3073"/>
      <c r="J3073"/>
      <c r="K3073"/>
      <c r="L3073"/>
      <c r="M3073"/>
      <c r="N3073"/>
      <c r="O3073"/>
      <c r="P3073"/>
      <c r="Q3073"/>
      <c r="R3073"/>
      <c r="S3073"/>
      <c r="T3073"/>
      <c r="U3073"/>
      <c r="V3073"/>
      <c r="W3073"/>
      <c r="X3073"/>
      <c r="Y3073"/>
      <c r="Z3073"/>
      <c r="AA3073" s="144"/>
      <c r="AB3073"/>
      <c r="AC3073"/>
      <c r="AD3073"/>
      <c r="AE3073"/>
      <c r="AF3073" s="143"/>
      <c r="AG3073"/>
      <c r="AH3073"/>
    </row>
    <row r="3074" spans="1:34" s="28" customFormat="1" ht="15">
      <c r="A3074"/>
      <c r="B3074" s="140"/>
      <c r="C3074" s="139"/>
      <c r="D3074" s="139"/>
      <c r="E3074"/>
      <c r="F3074"/>
      <c r="G3074"/>
      <c r="H3074"/>
      <c r="I3074"/>
      <c r="J3074"/>
      <c r="K3074"/>
      <c r="L3074"/>
      <c r="M3074"/>
      <c r="N3074"/>
      <c r="O3074"/>
      <c r="P3074"/>
      <c r="Q3074"/>
      <c r="R3074"/>
      <c r="S3074"/>
      <c r="T3074"/>
      <c r="U3074"/>
      <c r="V3074"/>
      <c r="W3074"/>
      <c r="X3074"/>
      <c r="Y3074"/>
      <c r="Z3074"/>
      <c r="AA3074" s="144"/>
      <c r="AB3074"/>
      <c r="AC3074"/>
      <c r="AD3074"/>
      <c r="AE3074"/>
      <c r="AF3074" s="143"/>
      <c r="AG3074"/>
      <c r="AH3074"/>
    </row>
    <row r="3075" spans="1:34" s="28" customFormat="1" ht="15">
      <c r="A3075"/>
      <c r="B3075" s="140"/>
      <c r="C3075" s="139"/>
      <c r="D3075" s="139"/>
      <c r="E3075"/>
      <c r="F3075"/>
      <c r="G3075"/>
      <c r="H3075"/>
      <c r="I3075"/>
      <c r="J3075"/>
      <c r="K3075"/>
      <c r="L3075"/>
      <c r="M3075"/>
      <c r="N3075"/>
      <c r="O3075"/>
      <c r="P3075"/>
      <c r="Q3075"/>
      <c r="R3075"/>
      <c r="S3075"/>
      <c r="T3075"/>
      <c r="U3075"/>
      <c r="V3075"/>
      <c r="W3075"/>
      <c r="X3075"/>
      <c r="Y3075"/>
      <c r="Z3075"/>
      <c r="AA3075" s="144"/>
      <c r="AB3075"/>
      <c r="AC3075"/>
      <c r="AD3075"/>
      <c r="AE3075"/>
      <c r="AF3075" s="143"/>
      <c r="AG3075"/>
      <c r="AH3075"/>
    </row>
    <row r="3076" spans="1:34" s="28" customFormat="1" ht="15">
      <c r="A3076"/>
      <c r="B3076" s="140"/>
      <c r="C3076" s="139"/>
      <c r="D3076" s="139"/>
      <c r="E3076"/>
      <c r="F3076"/>
      <c r="G3076"/>
      <c r="H3076"/>
      <c r="I3076"/>
      <c r="J3076"/>
      <c r="K3076"/>
      <c r="L3076"/>
      <c r="M3076"/>
      <c r="N3076"/>
      <c r="O3076"/>
      <c r="P3076"/>
      <c r="Q3076"/>
      <c r="R3076"/>
      <c r="S3076"/>
      <c r="T3076"/>
      <c r="U3076"/>
      <c r="V3076"/>
      <c r="W3076"/>
      <c r="X3076"/>
      <c r="Y3076"/>
      <c r="Z3076"/>
      <c r="AA3076" s="144"/>
      <c r="AB3076"/>
      <c r="AC3076"/>
      <c r="AD3076"/>
      <c r="AE3076"/>
      <c r="AF3076" s="143"/>
      <c r="AG3076"/>
      <c r="AH3076"/>
    </row>
    <row r="3077" spans="1:34" s="28" customFormat="1" ht="15">
      <c r="A3077"/>
      <c r="B3077" s="140"/>
      <c r="C3077" s="139"/>
      <c r="D3077" s="139"/>
      <c r="E3077"/>
      <c r="F3077"/>
      <c r="G3077"/>
      <c r="H3077"/>
      <c r="I3077"/>
      <c r="J3077"/>
      <c r="K3077"/>
      <c r="L3077"/>
      <c r="M3077"/>
      <c r="N3077"/>
      <c r="O3077"/>
      <c r="P3077"/>
      <c r="Q3077"/>
      <c r="R3077"/>
      <c r="S3077"/>
      <c r="T3077"/>
      <c r="U3077"/>
      <c r="V3077"/>
      <c r="W3077"/>
      <c r="X3077"/>
      <c r="Y3077"/>
      <c r="Z3077"/>
      <c r="AA3077" s="144"/>
      <c r="AB3077"/>
      <c r="AC3077"/>
      <c r="AD3077"/>
      <c r="AE3077"/>
      <c r="AF3077" s="143"/>
      <c r="AG3077"/>
      <c r="AH3077"/>
    </row>
    <row r="3078" spans="1:34" s="28" customFormat="1" ht="15">
      <c r="A3078"/>
      <c r="B3078" s="140"/>
      <c r="C3078" s="139"/>
      <c r="D3078" s="139"/>
      <c r="E3078"/>
      <c r="F3078"/>
      <c r="G3078"/>
      <c r="H3078"/>
      <c r="I3078"/>
      <c r="J3078"/>
      <c r="K3078"/>
      <c r="L3078"/>
      <c r="M3078"/>
      <c r="N3078"/>
      <c r="O3078"/>
      <c r="P3078"/>
      <c r="Q3078"/>
      <c r="R3078"/>
      <c r="S3078"/>
      <c r="T3078"/>
      <c r="U3078"/>
      <c r="V3078"/>
      <c r="W3078"/>
      <c r="X3078"/>
      <c r="Y3078"/>
      <c r="Z3078"/>
      <c r="AA3078" s="144"/>
      <c r="AB3078"/>
      <c r="AC3078"/>
      <c r="AD3078"/>
      <c r="AE3078"/>
      <c r="AF3078" s="143"/>
      <c r="AG3078"/>
      <c r="AH3078"/>
    </row>
    <row r="3079" spans="1:34" s="28" customFormat="1" ht="15">
      <c r="A3079"/>
      <c r="B3079" s="140"/>
      <c r="C3079" s="139"/>
      <c r="D3079" s="139"/>
      <c r="E3079"/>
      <c r="F3079"/>
      <c r="G3079"/>
      <c r="H3079"/>
      <c r="I3079"/>
      <c r="J3079"/>
      <c r="K3079"/>
      <c r="L3079"/>
      <c r="M3079"/>
      <c r="N3079"/>
      <c r="O3079"/>
      <c r="P3079"/>
      <c r="Q3079"/>
      <c r="R3079"/>
      <c r="S3079"/>
      <c r="T3079"/>
      <c r="U3079"/>
      <c r="V3079"/>
      <c r="W3079"/>
      <c r="X3079"/>
      <c r="Y3079"/>
      <c r="Z3079"/>
      <c r="AA3079" s="144"/>
      <c r="AB3079"/>
      <c r="AC3079"/>
      <c r="AD3079"/>
      <c r="AE3079"/>
      <c r="AF3079" s="143"/>
      <c r="AG3079"/>
      <c r="AH3079"/>
    </row>
    <row r="3080" spans="1:34" s="28" customFormat="1" ht="15">
      <c r="A3080"/>
      <c r="B3080" s="140"/>
      <c r="C3080" s="139"/>
      <c r="D3080" s="139"/>
      <c r="E3080"/>
      <c r="F3080"/>
      <c r="G3080"/>
      <c r="H3080"/>
      <c r="I3080"/>
      <c r="J3080"/>
      <c r="K3080"/>
      <c r="L3080"/>
      <c r="M3080"/>
      <c r="N3080"/>
      <c r="O3080"/>
      <c r="P3080"/>
      <c r="Q3080"/>
      <c r="R3080"/>
      <c r="S3080"/>
      <c r="T3080"/>
      <c r="U3080"/>
      <c r="V3080"/>
      <c r="W3080"/>
      <c r="X3080"/>
      <c r="Y3080"/>
      <c r="Z3080"/>
      <c r="AA3080" s="144"/>
      <c r="AB3080"/>
      <c r="AC3080"/>
      <c r="AD3080"/>
      <c r="AE3080"/>
      <c r="AF3080" s="143"/>
      <c r="AG3080"/>
      <c r="AH3080"/>
    </row>
    <row r="3081" spans="1:34" s="28" customFormat="1" ht="15">
      <c r="A3081"/>
      <c r="B3081" s="140"/>
      <c r="C3081" s="139"/>
      <c r="D3081" s="139"/>
      <c r="E3081"/>
      <c r="F3081"/>
      <c r="G3081"/>
      <c r="H3081"/>
      <c r="I3081"/>
      <c r="J3081"/>
      <c r="K3081"/>
      <c r="L3081"/>
      <c r="M3081"/>
      <c r="N3081"/>
      <c r="O3081"/>
      <c r="P3081"/>
      <c r="Q3081"/>
      <c r="R3081"/>
      <c r="S3081"/>
      <c r="T3081"/>
      <c r="U3081"/>
      <c r="V3081"/>
      <c r="W3081"/>
      <c r="X3081"/>
      <c r="Y3081"/>
      <c r="Z3081"/>
      <c r="AA3081" s="144"/>
      <c r="AB3081"/>
      <c r="AC3081"/>
      <c r="AD3081"/>
      <c r="AE3081"/>
      <c r="AF3081" s="143"/>
      <c r="AG3081"/>
      <c r="AH3081"/>
    </row>
    <row r="3082" spans="1:34" s="28" customFormat="1" ht="15">
      <c r="A3082"/>
      <c r="B3082" s="140"/>
      <c r="C3082" s="139"/>
      <c r="D3082" s="139"/>
      <c r="E3082"/>
      <c r="F3082"/>
      <c r="G3082"/>
      <c r="H3082"/>
      <c r="I3082"/>
      <c r="J3082"/>
      <c r="K3082"/>
      <c r="L3082"/>
      <c r="M3082"/>
      <c r="N3082"/>
      <c r="O3082"/>
      <c r="P3082"/>
      <c r="Q3082"/>
      <c r="R3082"/>
      <c r="S3082"/>
      <c r="T3082"/>
      <c r="U3082"/>
      <c r="V3082"/>
      <c r="W3082"/>
      <c r="X3082"/>
      <c r="Y3082"/>
      <c r="Z3082"/>
      <c r="AA3082" s="144"/>
      <c r="AB3082"/>
      <c r="AC3082"/>
      <c r="AD3082"/>
      <c r="AE3082"/>
      <c r="AF3082" s="143"/>
      <c r="AG3082"/>
      <c r="AH3082"/>
    </row>
    <row r="3083" spans="1:34" s="28" customFormat="1" ht="15">
      <c r="A3083"/>
      <c r="B3083" s="140"/>
      <c r="C3083" s="139"/>
      <c r="D3083" s="139"/>
      <c r="E3083"/>
      <c r="F3083"/>
      <c r="G3083"/>
      <c r="H3083"/>
      <c r="I3083"/>
      <c r="J3083"/>
      <c r="K3083"/>
      <c r="L3083"/>
      <c r="M3083"/>
      <c r="N3083"/>
      <c r="O3083"/>
      <c r="P3083"/>
      <c r="Q3083"/>
      <c r="R3083"/>
      <c r="S3083"/>
      <c r="T3083"/>
      <c r="U3083"/>
      <c r="V3083"/>
      <c r="W3083"/>
      <c r="X3083"/>
      <c r="Y3083"/>
      <c r="Z3083"/>
      <c r="AA3083" s="144"/>
      <c r="AB3083"/>
      <c r="AC3083"/>
      <c r="AD3083"/>
      <c r="AE3083"/>
      <c r="AF3083" s="143"/>
      <c r="AG3083"/>
      <c r="AH3083"/>
    </row>
    <row r="3084" spans="1:34" s="28" customFormat="1" ht="15">
      <c r="A3084"/>
      <c r="B3084" s="140"/>
      <c r="C3084" s="139"/>
      <c r="D3084" s="139"/>
      <c r="E3084"/>
      <c r="F3084"/>
      <c r="G3084"/>
      <c r="H3084"/>
      <c r="I3084"/>
      <c r="J3084"/>
      <c r="K3084"/>
      <c r="L3084"/>
      <c r="M3084"/>
      <c r="N3084"/>
      <c r="O3084"/>
      <c r="P3084"/>
      <c r="Q3084"/>
      <c r="R3084"/>
      <c r="S3084"/>
      <c r="T3084"/>
      <c r="U3084"/>
      <c r="V3084"/>
      <c r="W3084"/>
      <c r="X3084"/>
      <c r="Y3084"/>
      <c r="Z3084"/>
      <c r="AA3084" s="144"/>
      <c r="AB3084"/>
      <c r="AC3084"/>
      <c r="AD3084"/>
      <c r="AE3084"/>
      <c r="AF3084" s="143"/>
      <c r="AG3084"/>
      <c r="AH3084"/>
    </row>
    <row r="3085" spans="1:34" s="28" customFormat="1" ht="15">
      <c r="A3085"/>
      <c r="B3085" s="140"/>
      <c r="C3085" s="139"/>
      <c r="D3085" s="139"/>
      <c r="E3085"/>
      <c r="F3085"/>
      <c r="G3085"/>
      <c r="H3085"/>
      <c r="I3085"/>
      <c r="J3085"/>
      <c r="K3085"/>
      <c r="L3085"/>
      <c r="M3085"/>
      <c r="N3085"/>
      <c r="O3085"/>
      <c r="P3085"/>
      <c r="Q3085"/>
      <c r="R3085"/>
      <c r="S3085"/>
      <c r="T3085"/>
      <c r="U3085"/>
      <c r="V3085"/>
      <c r="W3085"/>
      <c r="X3085"/>
      <c r="Y3085"/>
      <c r="Z3085"/>
      <c r="AA3085" s="144"/>
      <c r="AB3085"/>
      <c r="AC3085"/>
      <c r="AD3085"/>
      <c r="AE3085"/>
      <c r="AF3085" s="143"/>
      <c r="AG3085"/>
      <c r="AH3085"/>
    </row>
    <row r="3086" spans="1:34" s="28" customFormat="1" ht="15">
      <c r="A3086"/>
      <c r="B3086" s="140"/>
      <c r="C3086" s="139"/>
      <c r="D3086" s="139"/>
      <c r="E3086"/>
      <c r="F3086"/>
      <c r="G3086"/>
      <c r="H3086"/>
      <c r="I3086"/>
      <c r="J3086"/>
      <c r="K3086"/>
      <c r="L3086"/>
      <c r="M3086"/>
      <c r="N3086"/>
      <c r="O3086"/>
      <c r="P3086"/>
      <c r="Q3086"/>
      <c r="R3086"/>
      <c r="S3086"/>
      <c r="T3086"/>
      <c r="U3086"/>
      <c r="V3086"/>
      <c r="W3086"/>
      <c r="X3086"/>
      <c r="Y3086"/>
      <c r="Z3086"/>
      <c r="AA3086" s="144"/>
      <c r="AB3086"/>
      <c r="AC3086"/>
      <c r="AD3086"/>
      <c r="AE3086"/>
      <c r="AF3086" s="143"/>
      <c r="AG3086"/>
      <c r="AH3086"/>
    </row>
    <row r="3087" spans="1:34" s="28" customFormat="1" ht="15">
      <c r="A3087"/>
      <c r="B3087" s="140"/>
      <c r="C3087" s="139"/>
      <c r="D3087" s="139"/>
      <c r="E3087"/>
      <c r="F3087"/>
      <c r="G3087"/>
      <c r="H3087"/>
      <c r="I3087"/>
      <c r="J3087"/>
      <c r="K3087"/>
      <c r="L3087"/>
      <c r="M3087"/>
      <c r="N3087"/>
      <c r="O3087"/>
      <c r="P3087"/>
      <c r="Q3087"/>
      <c r="R3087"/>
      <c r="S3087"/>
      <c r="T3087"/>
      <c r="U3087"/>
      <c r="V3087"/>
      <c r="W3087"/>
      <c r="X3087"/>
      <c r="Y3087"/>
      <c r="Z3087"/>
      <c r="AA3087" s="144"/>
      <c r="AB3087"/>
      <c r="AC3087"/>
      <c r="AD3087"/>
      <c r="AE3087"/>
      <c r="AF3087" s="143"/>
      <c r="AG3087"/>
      <c r="AH3087"/>
    </row>
    <row r="3088" spans="1:34" s="28" customFormat="1" ht="15">
      <c r="A3088"/>
      <c r="B3088" s="140"/>
      <c r="C3088" s="139"/>
      <c r="D3088" s="139"/>
      <c r="E3088"/>
      <c r="F3088"/>
      <c r="G3088"/>
      <c r="H3088"/>
      <c r="I3088"/>
      <c r="J3088"/>
      <c r="K3088"/>
      <c r="L3088"/>
      <c r="M3088"/>
      <c r="N3088"/>
      <c r="O3088"/>
      <c r="P3088"/>
      <c r="Q3088"/>
      <c r="R3088"/>
      <c r="S3088"/>
      <c r="T3088"/>
      <c r="U3088"/>
      <c r="V3088"/>
      <c r="W3088"/>
      <c r="X3088"/>
      <c r="Y3088"/>
      <c r="Z3088"/>
      <c r="AA3088" s="144"/>
      <c r="AB3088"/>
      <c r="AC3088"/>
      <c r="AD3088"/>
      <c r="AE3088"/>
      <c r="AF3088" s="143"/>
      <c r="AG3088"/>
      <c r="AH3088"/>
    </row>
    <row r="3089" spans="1:34" s="28" customFormat="1" ht="15">
      <c r="A3089"/>
      <c r="B3089" s="140"/>
      <c r="C3089" s="139"/>
      <c r="D3089" s="139"/>
      <c r="E3089"/>
      <c r="F3089"/>
      <c r="G3089"/>
      <c r="H3089"/>
      <c r="I3089"/>
      <c r="J3089"/>
      <c r="K3089"/>
      <c r="L3089"/>
      <c r="M3089"/>
      <c r="N3089"/>
      <c r="O3089"/>
      <c r="P3089"/>
      <c r="Q3089"/>
      <c r="R3089"/>
      <c r="S3089"/>
      <c r="T3089"/>
      <c r="U3089"/>
      <c r="V3089"/>
      <c r="W3089"/>
      <c r="X3089"/>
      <c r="Y3089"/>
      <c r="Z3089"/>
      <c r="AA3089" s="144"/>
      <c r="AB3089"/>
      <c r="AC3089"/>
      <c r="AD3089"/>
      <c r="AE3089"/>
      <c r="AF3089" s="143"/>
      <c r="AG3089"/>
      <c r="AH3089"/>
    </row>
    <row r="3090" spans="1:34" s="28" customFormat="1" ht="15">
      <c r="A3090"/>
      <c r="B3090" s="140"/>
      <c r="C3090" s="139"/>
      <c r="D3090" s="139"/>
      <c r="E3090"/>
      <c r="F3090"/>
      <c r="G3090"/>
      <c r="H3090"/>
      <c r="I3090"/>
      <c r="J3090"/>
      <c r="K3090"/>
      <c r="L3090"/>
      <c r="M3090"/>
      <c r="N3090"/>
      <c r="O3090"/>
      <c r="P3090"/>
      <c r="Q3090"/>
      <c r="R3090"/>
      <c r="S3090"/>
      <c r="T3090"/>
      <c r="U3090"/>
      <c r="V3090"/>
      <c r="W3090"/>
      <c r="X3090"/>
      <c r="Y3090"/>
      <c r="Z3090"/>
      <c r="AA3090" s="144"/>
      <c r="AB3090"/>
      <c r="AC3090"/>
      <c r="AD3090"/>
      <c r="AE3090"/>
      <c r="AF3090" s="143"/>
      <c r="AG3090"/>
      <c r="AH3090"/>
    </row>
    <row r="3091" spans="1:34" s="28" customFormat="1" ht="15">
      <c r="A3091"/>
      <c r="B3091" s="140"/>
      <c r="C3091" s="139"/>
      <c r="D3091" s="139"/>
      <c r="E3091"/>
      <c r="F3091"/>
      <c r="G3091"/>
      <c r="H3091"/>
      <c r="I3091"/>
      <c r="J3091"/>
      <c r="K3091"/>
      <c r="L3091"/>
      <c r="M3091"/>
      <c r="N3091"/>
      <c r="O3091"/>
      <c r="P3091"/>
      <c r="Q3091"/>
      <c r="R3091"/>
      <c r="S3091"/>
      <c r="T3091"/>
      <c r="U3091"/>
      <c r="V3091"/>
      <c r="W3091"/>
      <c r="X3091"/>
      <c r="Y3091"/>
      <c r="Z3091"/>
      <c r="AA3091" s="144"/>
      <c r="AB3091"/>
      <c r="AC3091"/>
      <c r="AD3091"/>
      <c r="AE3091"/>
      <c r="AF3091" s="143"/>
      <c r="AG3091"/>
      <c r="AH3091"/>
    </row>
    <row r="3092" spans="1:34" s="28" customFormat="1" ht="15">
      <c r="A3092"/>
      <c r="B3092" s="140"/>
      <c r="C3092" s="139"/>
      <c r="D3092" s="139"/>
      <c r="E3092"/>
      <c r="F3092"/>
      <c r="G3092"/>
      <c r="H3092"/>
      <c r="I3092"/>
      <c r="J3092"/>
      <c r="K3092"/>
      <c r="L3092"/>
      <c r="M3092"/>
      <c r="N3092"/>
      <c r="O3092"/>
      <c r="P3092"/>
      <c r="Q3092"/>
      <c r="R3092"/>
      <c r="S3092"/>
      <c r="T3092"/>
      <c r="U3092"/>
      <c r="V3092"/>
      <c r="W3092"/>
      <c r="X3092"/>
      <c r="Y3092"/>
      <c r="Z3092"/>
      <c r="AA3092" s="144"/>
      <c r="AB3092"/>
      <c r="AC3092"/>
      <c r="AD3092"/>
      <c r="AE3092"/>
      <c r="AF3092" s="143"/>
      <c r="AG3092"/>
      <c r="AH3092"/>
    </row>
    <row r="3093" spans="1:34" s="28" customFormat="1" ht="15">
      <c r="A3093"/>
      <c r="B3093" s="140"/>
      <c r="C3093" s="139"/>
      <c r="D3093" s="139"/>
      <c r="E3093"/>
      <c r="F3093"/>
      <c r="G3093"/>
      <c r="H3093"/>
      <c r="I3093"/>
      <c r="J3093"/>
      <c r="K3093"/>
      <c r="L3093"/>
      <c r="M3093"/>
      <c r="N3093"/>
      <c r="O3093"/>
      <c r="P3093"/>
      <c r="Q3093"/>
      <c r="R3093"/>
      <c r="S3093"/>
      <c r="T3093"/>
      <c r="U3093"/>
      <c r="V3093"/>
      <c r="W3093"/>
      <c r="X3093"/>
      <c r="Y3093"/>
      <c r="Z3093"/>
      <c r="AA3093" s="144"/>
      <c r="AB3093"/>
      <c r="AC3093"/>
      <c r="AD3093"/>
      <c r="AE3093"/>
      <c r="AF3093" s="143"/>
      <c r="AG3093"/>
      <c r="AH3093"/>
    </row>
    <row r="3094" spans="1:34" s="28" customFormat="1" ht="15">
      <c r="A3094"/>
      <c r="B3094" s="140"/>
      <c r="C3094" s="139"/>
      <c r="D3094" s="139"/>
      <c r="E3094"/>
      <c r="F3094"/>
      <c r="G3094"/>
      <c r="H3094"/>
      <c r="I3094"/>
      <c r="J3094"/>
      <c r="K3094"/>
      <c r="L3094"/>
      <c r="M3094"/>
      <c r="N3094"/>
      <c r="O3094"/>
      <c r="P3094"/>
      <c r="Q3094"/>
      <c r="R3094"/>
      <c r="S3094"/>
      <c r="T3094"/>
      <c r="U3094"/>
      <c r="V3094"/>
      <c r="W3094"/>
      <c r="X3094"/>
      <c r="Y3094"/>
      <c r="Z3094"/>
      <c r="AA3094" s="144"/>
      <c r="AB3094"/>
      <c r="AC3094"/>
      <c r="AD3094"/>
      <c r="AE3094"/>
      <c r="AF3094" s="143"/>
      <c r="AG3094"/>
      <c r="AH3094"/>
    </row>
    <row r="3095" spans="1:34" s="28" customFormat="1" ht="15">
      <c r="A3095"/>
      <c r="B3095" s="140"/>
      <c r="C3095" s="139"/>
      <c r="D3095" s="139"/>
      <c r="E3095"/>
      <c r="F3095"/>
      <c r="G3095"/>
      <c r="H3095"/>
      <c r="I3095"/>
      <c r="J3095"/>
      <c r="K3095"/>
      <c r="L3095"/>
      <c r="M3095"/>
      <c r="N3095"/>
      <c r="O3095"/>
      <c r="P3095"/>
      <c r="Q3095"/>
      <c r="R3095"/>
      <c r="S3095"/>
      <c r="T3095"/>
      <c r="U3095"/>
      <c r="V3095"/>
      <c r="W3095"/>
      <c r="X3095"/>
      <c r="Y3095"/>
      <c r="Z3095"/>
      <c r="AA3095" s="144"/>
      <c r="AB3095"/>
      <c r="AC3095"/>
      <c r="AD3095"/>
      <c r="AE3095"/>
      <c r="AF3095" s="143"/>
      <c r="AG3095"/>
      <c r="AH3095"/>
    </row>
    <row r="3096" spans="1:34" s="28" customFormat="1" ht="15">
      <c r="A3096"/>
      <c r="B3096" s="140"/>
      <c r="C3096" s="139"/>
      <c r="D3096" s="139"/>
      <c r="E3096"/>
      <c r="F3096"/>
      <c r="G3096"/>
      <c r="H3096"/>
      <c r="I3096"/>
      <c r="J3096"/>
      <c r="K3096"/>
      <c r="L3096"/>
      <c r="M3096"/>
      <c r="N3096"/>
      <c r="O3096"/>
      <c r="P3096"/>
      <c r="Q3096"/>
      <c r="R3096"/>
      <c r="S3096"/>
      <c r="T3096"/>
      <c r="U3096"/>
      <c r="V3096"/>
      <c r="W3096"/>
      <c r="X3096"/>
      <c r="Y3096"/>
      <c r="Z3096"/>
      <c r="AA3096" s="144"/>
      <c r="AB3096"/>
      <c r="AC3096"/>
      <c r="AD3096"/>
      <c r="AE3096"/>
      <c r="AF3096" s="143"/>
      <c r="AG3096"/>
      <c r="AH3096"/>
    </row>
    <row r="3097" spans="1:34" s="28" customFormat="1" ht="15">
      <c r="A3097"/>
      <c r="B3097" s="140"/>
      <c r="C3097" s="139"/>
      <c r="D3097" s="139"/>
      <c r="E3097"/>
      <c r="F3097"/>
      <c r="G3097"/>
      <c r="H3097"/>
      <c r="I3097"/>
      <c r="J3097"/>
      <c r="K3097"/>
      <c r="L3097"/>
      <c r="M3097"/>
      <c r="N3097"/>
      <c r="O3097"/>
      <c r="P3097"/>
      <c r="Q3097"/>
      <c r="R3097"/>
      <c r="S3097"/>
      <c r="T3097"/>
      <c r="U3097"/>
      <c r="V3097"/>
      <c r="W3097"/>
      <c r="X3097"/>
      <c r="Y3097"/>
      <c r="Z3097"/>
      <c r="AA3097" s="144"/>
      <c r="AB3097"/>
      <c r="AC3097"/>
      <c r="AD3097"/>
      <c r="AE3097"/>
      <c r="AF3097" s="143"/>
      <c r="AG3097"/>
      <c r="AH3097"/>
    </row>
    <row r="3098" spans="1:34" s="28" customFormat="1" ht="15">
      <c r="A3098"/>
      <c r="B3098" s="140"/>
      <c r="C3098" s="139"/>
      <c r="D3098" s="139"/>
      <c r="E3098"/>
      <c r="F3098"/>
      <c r="G3098"/>
      <c r="H3098"/>
      <c r="I3098"/>
      <c r="J3098"/>
      <c r="K3098"/>
      <c r="L3098"/>
      <c r="M3098"/>
      <c r="N3098"/>
      <c r="O3098"/>
      <c r="P3098"/>
      <c r="Q3098"/>
      <c r="R3098"/>
      <c r="S3098"/>
      <c r="T3098"/>
      <c r="U3098"/>
      <c r="V3098"/>
      <c r="W3098"/>
      <c r="X3098"/>
      <c r="Y3098"/>
      <c r="Z3098"/>
      <c r="AA3098" s="144"/>
      <c r="AB3098"/>
      <c r="AC3098"/>
      <c r="AD3098"/>
      <c r="AE3098"/>
      <c r="AF3098" s="143"/>
      <c r="AG3098"/>
      <c r="AH3098"/>
    </row>
    <row r="3099" spans="1:34" s="28" customFormat="1" ht="15">
      <c r="A3099"/>
      <c r="B3099" s="140"/>
      <c r="C3099" s="139"/>
      <c r="D3099" s="139"/>
      <c r="E3099"/>
      <c r="F3099"/>
      <c r="G3099"/>
      <c r="H3099"/>
      <c r="I3099"/>
      <c r="J3099"/>
      <c r="K3099"/>
      <c r="L3099"/>
      <c r="M3099"/>
      <c r="N3099"/>
      <c r="O3099"/>
      <c r="P3099"/>
      <c r="Q3099"/>
      <c r="R3099"/>
      <c r="S3099"/>
      <c r="T3099"/>
      <c r="U3099"/>
      <c r="V3099"/>
      <c r="W3099"/>
      <c r="X3099"/>
      <c r="Y3099"/>
      <c r="Z3099"/>
      <c r="AA3099" s="144"/>
      <c r="AB3099"/>
      <c r="AC3099"/>
      <c r="AD3099"/>
      <c r="AE3099"/>
      <c r="AF3099" s="143"/>
      <c r="AG3099"/>
      <c r="AH3099"/>
    </row>
    <row r="3100" spans="1:34" s="28" customFormat="1" ht="15">
      <c r="A3100"/>
      <c r="B3100" s="140"/>
      <c r="C3100" s="139"/>
      <c r="D3100" s="139"/>
      <c r="E3100"/>
      <c r="F3100"/>
      <c r="G3100"/>
      <c r="H3100"/>
      <c r="I3100"/>
      <c r="J3100"/>
      <c r="K3100"/>
      <c r="L3100"/>
      <c r="M3100"/>
      <c r="N3100"/>
      <c r="O3100"/>
      <c r="P3100"/>
      <c r="Q3100"/>
      <c r="R3100"/>
      <c r="S3100"/>
      <c r="T3100"/>
      <c r="U3100"/>
      <c r="V3100"/>
      <c r="W3100"/>
      <c r="X3100"/>
      <c r="Y3100"/>
      <c r="Z3100"/>
      <c r="AA3100" s="144"/>
      <c r="AB3100"/>
      <c r="AC3100"/>
      <c r="AD3100"/>
      <c r="AE3100"/>
      <c r="AF3100" s="143"/>
      <c r="AG3100"/>
      <c r="AH3100"/>
    </row>
    <row r="3101" spans="1:34" s="28" customFormat="1" ht="15">
      <c r="A3101"/>
      <c r="B3101" s="140"/>
      <c r="C3101" s="139"/>
      <c r="D3101" s="139"/>
      <c r="E3101"/>
      <c r="F3101"/>
      <c r="G3101"/>
      <c r="H3101"/>
      <c r="I3101"/>
      <c r="J3101"/>
      <c r="K3101"/>
      <c r="L3101"/>
      <c r="M3101"/>
      <c r="N3101"/>
      <c r="O3101"/>
      <c r="P3101"/>
      <c r="Q3101"/>
      <c r="R3101"/>
      <c r="S3101"/>
      <c r="T3101"/>
      <c r="U3101"/>
      <c r="V3101"/>
      <c r="W3101"/>
      <c r="X3101"/>
      <c r="Y3101"/>
      <c r="Z3101"/>
      <c r="AA3101" s="144"/>
      <c r="AB3101"/>
      <c r="AC3101"/>
      <c r="AD3101"/>
      <c r="AE3101"/>
      <c r="AF3101" s="143"/>
      <c r="AG3101"/>
      <c r="AH3101"/>
    </row>
    <row r="3102" spans="1:34" s="28" customFormat="1" ht="15">
      <c r="A3102"/>
      <c r="B3102" s="140"/>
      <c r="C3102" s="139"/>
      <c r="D3102" s="139"/>
      <c r="E3102"/>
      <c r="F3102"/>
      <c r="G3102"/>
      <c r="H3102"/>
      <c r="I3102"/>
      <c r="J3102"/>
      <c r="K3102"/>
      <c r="L3102"/>
      <c r="M3102"/>
      <c r="N3102"/>
      <c r="O3102"/>
      <c r="P3102"/>
      <c r="Q3102"/>
      <c r="R3102"/>
      <c r="S3102"/>
      <c r="T3102"/>
      <c r="U3102"/>
      <c r="V3102"/>
      <c r="W3102"/>
      <c r="X3102"/>
      <c r="Y3102"/>
      <c r="Z3102"/>
      <c r="AA3102" s="144"/>
      <c r="AB3102"/>
      <c r="AC3102"/>
      <c r="AD3102"/>
      <c r="AE3102"/>
      <c r="AF3102" s="143"/>
      <c r="AG3102"/>
      <c r="AH3102"/>
    </row>
    <row r="3103" spans="1:34" s="28" customFormat="1" ht="15">
      <c r="A3103"/>
      <c r="B3103" s="140"/>
      <c r="C3103" s="139"/>
      <c r="D3103" s="139"/>
      <c r="E3103"/>
      <c r="F3103"/>
      <c r="G3103"/>
      <c r="H3103"/>
      <c r="I3103"/>
      <c r="J3103"/>
      <c r="K3103"/>
      <c r="L3103"/>
      <c r="M3103"/>
      <c r="N3103"/>
      <c r="O3103"/>
      <c r="P3103"/>
      <c r="Q3103"/>
      <c r="R3103"/>
      <c r="S3103"/>
      <c r="T3103"/>
      <c r="U3103"/>
      <c r="V3103"/>
      <c r="W3103"/>
      <c r="X3103"/>
      <c r="Y3103"/>
      <c r="Z3103"/>
      <c r="AA3103" s="144"/>
      <c r="AB3103"/>
      <c r="AC3103"/>
      <c r="AD3103"/>
      <c r="AE3103"/>
      <c r="AF3103" s="143"/>
      <c r="AG3103"/>
      <c r="AH3103"/>
    </row>
    <row r="3104" spans="1:34" s="28" customFormat="1" ht="15">
      <c r="A3104"/>
      <c r="B3104" s="140"/>
      <c r="C3104" s="139"/>
      <c r="D3104" s="139"/>
      <c r="E3104"/>
      <c r="F3104"/>
      <c r="G3104"/>
      <c r="H3104"/>
      <c r="I3104"/>
      <c r="J3104"/>
      <c r="K3104"/>
      <c r="L3104"/>
      <c r="M3104"/>
      <c r="N3104"/>
      <c r="O3104"/>
      <c r="P3104"/>
      <c r="Q3104"/>
      <c r="R3104"/>
      <c r="S3104"/>
      <c r="T3104"/>
      <c r="U3104"/>
      <c r="V3104"/>
      <c r="W3104"/>
      <c r="X3104"/>
      <c r="Y3104"/>
      <c r="Z3104"/>
      <c r="AA3104" s="144"/>
      <c r="AB3104"/>
      <c r="AC3104"/>
      <c r="AD3104"/>
      <c r="AE3104"/>
      <c r="AF3104" s="143"/>
      <c r="AG3104"/>
      <c r="AH3104"/>
    </row>
    <row r="3105" spans="1:34" s="28" customFormat="1" ht="15">
      <c r="A3105"/>
      <c r="B3105" s="140"/>
      <c r="C3105" s="139"/>
      <c r="D3105" s="139"/>
      <c r="E3105"/>
      <c r="F3105"/>
      <c r="G3105"/>
      <c r="H3105"/>
      <c r="I3105"/>
      <c r="J3105"/>
      <c r="K3105"/>
      <c r="L3105"/>
      <c r="M3105"/>
      <c r="N3105"/>
      <c r="O3105"/>
      <c r="P3105"/>
      <c r="Q3105"/>
      <c r="R3105"/>
      <c r="S3105"/>
      <c r="T3105"/>
      <c r="U3105"/>
      <c r="V3105"/>
      <c r="W3105"/>
      <c r="X3105"/>
      <c r="Y3105"/>
      <c r="Z3105"/>
      <c r="AA3105" s="144"/>
      <c r="AB3105"/>
      <c r="AC3105"/>
      <c r="AD3105"/>
      <c r="AE3105"/>
      <c r="AF3105" s="143"/>
      <c r="AG3105"/>
      <c r="AH3105"/>
    </row>
    <row r="3106" spans="1:34" s="28" customFormat="1" ht="15">
      <c r="A3106"/>
      <c r="B3106" s="140"/>
      <c r="C3106" s="139"/>
      <c r="D3106" s="139"/>
      <c r="E3106"/>
      <c r="F3106"/>
      <c r="G3106"/>
      <c r="H3106"/>
      <c r="I3106"/>
      <c r="J3106"/>
      <c r="K3106"/>
      <c r="L3106"/>
      <c r="M3106"/>
      <c r="N3106"/>
      <c r="O3106"/>
      <c r="P3106"/>
      <c r="Q3106"/>
      <c r="R3106"/>
      <c r="S3106"/>
      <c r="T3106"/>
      <c r="U3106"/>
      <c r="V3106"/>
      <c r="W3106"/>
      <c r="X3106"/>
      <c r="Y3106"/>
      <c r="Z3106"/>
      <c r="AA3106" s="144"/>
      <c r="AB3106"/>
      <c r="AC3106"/>
      <c r="AD3106"/>
      <c r="AE3106"/>
      <c r="AF3106" s="143"/>
      <c r="AG3106"/>
      <c r="AH3106"/>
    </row>
    <row r="3107" spans="1:34" s="28" customFormat="1" ht="15">
      <c r="A3107"/>
      <c r="B3107" s="140"/>
      <c r="C3107" s="139"/>
      <c r="D3107" s="139"/>
      <c r="E3107"/>
      <c r="F3107"/>
      <c r="G3107"/>
      <c r="H3107"/>
      <c r="I3107"/>
      <c r="J3107"/>
      <c r="K3107"/>
      <c r="L3107"/>
      <c r="M3107"/>
      <c r="N3107"/>
      <c r="O3107"/>
      <c r="P3107"/>
      <c r="Q3107"/>
      <c r="R3107"/>
      <c r="S3107"/>
      <c r="T3107"/>
      <c r="U3107"/>
      <c r="V3107"/>
      <c r="W3107"/>
      <c r="X3107"/>
      <c r="Y3107"/>
      <c r="Z3107"/>
      <c r="AA3107" s="144"/>
      <c r="AB3107"/>
      <c r="AC3107"/>
      <c r="AD3107"/>
      <c r="AE3107"/>
      <c r="AF3107" s="143"/>
      <c r="AG3107"/>
      <c r="AH3107"/>
    </row>
    <row r="3108" spans="1:34" s="28" customFormat="1" ht="15">
      <c r="A3108"/>
      <c r="B3108" s="140"/>
      <c r="C3108" s="139"/>
      <c r="D3108" s="139"/>
      <c r="E3108"/>
      <c r="F3108"/>
      <c r="G3108"/>
      <c r="H3108"/>
      <c r="I3108"/>
      <c r="J3108"/>
      <c r="K3108"/>
      <c r="L3108"/>
      <c r="M3108"/>
      <c r="N3108"/>
      <c r="O3108"/>
      <c r="P3108"/>
      <c r="Q3108"/>
      <c r="R3108"/>
      <c r="S3108"/>
      <c r="T3108"/>
      <c r="U3108"/>
      <c r="V3108"/>
      <c r="W3108"/>
      <c r="X3108"/>
      <c r="Y3108"/>
      <c r="Z3108"/>
      <c r="AA3108" s="144"/>
      <c r="AB3108"/>
      <c r="AC3108"/>
      <c r="AD3108"/>
      <c r="AE3108"/>
      <c r="AF3108" s="143"/>
      <c r="AG3108"/>
      <c r="AH3108"/>
    </row>
    <row r="3109" spans="1:34" s="28" customFormat="1" ht="15">
      <c r="A3109"/>
      <c r="B3109" s="140"/>
      <c r="C3109" s="139"/>
      <c r="D3109" s="139"/>
      <c r="E3109"/>
      <c r="F3109"/>
      <c r="G3109"/>
      <c r="H3109"/>
      <c r="I3109"/>
      <c r="J3109"/>
      <c r="K3109"/>
      <c r="L3109"/>
      <c r="M3109"/>
      <c r="N3109"/>
      <c r="O3109"/>
      <c r="P3109"/>
      <c r="Q3109"/>
      <c r="R3109"/>
      <c r="S3109"/>
      <c r="T3109"/>
      <c r="U3109"/>
      <c r="V3109"/>
      <c r="W3109"/>
      <c r="X3109"/>
      <c r="Y3109"/>
      <c r="Z3109"/>
      <c r="AA3109" s="144"/>
      <c r="AB3109"/>
      <c r="AC3109"/>
      <c r="AD3109"/>
      <c r="AE3109"/>
      <c r="AF3109" s="143"/>
      <c r="AG3109"/>
      <c r="AH3109"/>
    </row>
    <row r="3110" spans="1:34" s="28" customFormat="1" ht="15">
      <c r="A3110"/>
      <c r="B3110" s="140"/>
      <c r="C3110" s="139"/>
      <c r="D3110" s="139"/>
      <c r="E3110"/>
      <c r="F3110"/>
      <c r="G3110"/>
      <c r="H3110"/>
      <c r="I3110"/>
      <c r="J3110"/>
      <c r="K3110"/>
      <c r="L3110"/>
      <c r="M3110"/>
      <c r="N3110"/>
      <c r="O3110"/>
      <c r="P3110"/>
      <c r="Q3110"/>
      <c r="R3110"/>
      <c r="S3110"/>
      <c r="T3110"/>
      <c r="U3110"/>
      <c r="V3110"/>
      <c r="W3110"/>
      <c r="X3110"/>
      <c r="Y3110"/>
      <c r="Z3110"/>
      <c r="AA3110" s="144"/>
      <c r="AB3110"/>
      <c r="AC3110"/>
      <c r="AD3110"/>
      <c r="AE3110"/>
      <c r="AF3110" s="143"/>
      <c r="AG3110"/>
      <c r="AH3110"/>
    </row>
    <row r="3111" spans="1:34" s="28" customFormat="1" ht="15">
      <c r="A3111"/>
      <c r="B3111" s="140"/>
      <c r="C3111" s="139"/>
      <c r="D3111" s="139"/>
      <c r="E3111"/>
      <c r="F3111"/>
      <c r="G3111"/>
      <c r="H3111"/>
      <c r="I3111"/>
      <c r="J3111"/>
      <c r="K3111"/>
      <c r="L3111"/>
      <c r="M3111"/>
      <c r="N3111"/>
      <c r="O3111"/>
      <c r="P3111"/>
      <c r="Q3111"/>
      <c r="R3111"/>
      <c r="S3111"/>
      <c r="T3111"/>
      <c r="U3111"/>
      <c r="V3111"/>
      <c r="W3111"/>
      <c r="X3111"/>
      <c r="Y3111"/>
      <c r="Z3111"/>
      <c r="AA3111" s="144"/>
      <c r="AB3111"/>
      <c r="AC3111"/>
      <c r="AD3111"/>
      <c r="AE3111"/>
      <c r="AF3111" s="143"/>
      <c r="AG3111"/>
      <c r="AH3111"/>
    </row>
    <row r="3112" spans="1:34" s="28" customFormat="1" ht="15">
      <c r="A3112"/>
      <c r="B3112" s="140"/>
      <c r="C3112" s="139"/>
      <c r="D3112" s="139"/>
      <c r="E3112"/>
      <c r="F3112"/>
      <c r="G3112"/>
      <c r="H3112"/>
      <c r="I3112"/>
      <c r="J3112"/>
      <c r="K3112"/>
      <c r="L3112"/>
      <c r="M3112"/>
      <c r="N3112"/>
      <c r="O3112"/>
      <c r="P3112"/>
      <c r="Q3112"/>
      <c r="R3112"/>
      <c r="S3112"/>
      <c r="T3112"/>
      <c r="U3112"/>
      <c r="V3112"/>
      <c r="W3112"/>
      <c r="X3112"/>
      <c r="Y3112"/>
      <c r="Z3112"/>
      <c r="AA3112" s="144"/>
      <c r="AB3112"/>
      <c r="AC3112"/>
      <c r="AD3112"/>
      <c r="AE3112"/>
      <c r="AF3112" s="143"/>
      <c r="AG3112"/>
      <c r="AH3112"/>
    </row>
    <row r="3113" spans="1:34" s="28" customFormat="1" ht="15">
      <c r="A3113"/>
      <c r="B3113" s="140"/>
      <c r="C3113" s="139"/>
      <c r="D3113" s="139"/>
      <c r="E3113"/>
      <c r="F3113"/>
      <c r="G3113"/>
      <c r="H3113"/>
      <c r="I3113"/>
      <c r="J3113"/>
      <c r="K3113"/>
      <c r="L3113"/>
      <c r="M3113"/>
      <c r="N3113"/>
      <c r="O3113"/>
      <c r="P3113"/>
      <c r="Q3113"/>
      <c r="R3113"/>
      <c r="S3113"/>
      <c r="T3113"/>
      <c r="U3113"/>
      <c r="V3113"/>
      <c r="W3113"/>
      <c r="X3113"/>
      <c r="Y3113"/>
      <c r="Z3113"/>
      <c r="AA3113" s="144"/>
      <c r="AB3113"/>
      <c r="AC3113"/>
      <c r="AD3113"/>
      <c r="AE3113"/>
      <c r="AF3113" s="143"/>
      <c r="AG3113"/>
      <c r="AH3113"/>
    </row>
    <row r="3114" spans="1:34" s="28" customFormat="1" ht="15">
      <c r="A3114"/>
      <c r="B3114" s="140"/>
      <c r="C3114" s="139"/>
      <c r="D3114" s="139"/>
      <c r="E3114"/>
      <c r="F3114"/>
      <c r="G3114"/>
      <c r="H3114"/>
      <c r="I3114"/>
      <c r="J3114"/>
      <c r="K3114"/>
      <c r="L3114"/>
      <c r="M3114"/>
      <c r="N3114"/>
      <c r="O3114"/>
      <c r="P3114"/>
      <c r="Q3114"/>
      <c r="R3114"/>
      <c r="S3114"/>
      <c r="T3114"/>
      <c r="U3114"/>
      <c r="V3114"/>
      <c r="W3114"/>
      <c r="X3114"/>
      <c r="Y3114"/>
      <c r="Z3114"/>
      <c r="AA3114" s="144"/>
      <c r="AB3114"/>
      <c r="AC3114"/>
      <c r="AD3114"/>
      <c r="AE3114"/>
      <c r="AF3114" s="143"/>
      <c r="AG3114"/>
      <c r="AH3114"/>
    </row>
    <row r="3115" spans="1:34" s="28" customFormat="1" ht="15">
      <c r="A3115"/>
      <c r="B3115" s="140"/>
      <c r="C3115" s="139"/>
      <c r="D3115" s="139"/>
      <c r="E3115"/>
      <c r="F3115"/>
      <c r="G3115"/>
      <c r="H3115"/>
      <c r="I3115"/>
      <c r="J3115"/>
      <c r="K3115"/>
      <c r="L3115"/>
      <c r="M3115"/>
      <c r="N3115"/>
      <c r="O3115"/>
      <c r="P3115"/>
      <c r="Q3115"/>
      <c r="R3115"/>
      <c r="S3115"/>
      <c r="T3115"/>
      <c r="U3115"/>
      <c r="V3115"/>
      <c r="W3115"/>
      <c r="X3115"/>
      <c r="Y3115"/>
      <c r="Z3115"/>
      <c r="AA3115" s="144"/>
      <c r="AB3115"/>
      <c r="AC3115"/>
      <c r="AD3115"/>
      <c r="AE3115"/>
      <c r="AF3115" s="143"/>
      <c r="AG3115"/>
      <c r="AH3115"/>
    </row>
    <row r="3116" spans="1:34" s="28" customFormat="1" ht="15">
      <c r="A3116"/>
      <c r="B3116" s="140"/>
      <c r="C3116" s="139"/>
      <c r="D3116" s="139"/>
      <c r="E3116"/>
      <c r="F3116"/>
      <c r="G3116"/>
      <c r="H3116"/>
      <c r="I3116"/>
      <c r="J3116"/>
      <c r="K3116"/>
      <c r="L3116"/>
      <c r="M3116"/>
      <c r="N3116"/>
      <c r="O3116"/>
      <c r="P3116"/>
      <c r="Q3116"/>
      <c r="R3116"/>
      <c r="S3116"/>
      <c r="T3116"/>
      <c r="U3116"/>
      <c r="V3116"/>
      <c r="W3116"/>
      <c r="X3116"/>
      <c r="Y3116"/>
      <c r="Z3116"/>
      <c r="AA3116" s="144"/>
      <c r="AB3116"/>
      <c r="AC3116"/>
      <c r="AD3116"/>
      <c r="AE3116"/>
      <c r="AF3116" s="143"/>
      <c r="AG3116"/>
      <c r="AH3116"/>
    </row>
    <row r="3117" spans="1:34" s="28" customFormat="1" ht="15">
      <c r="A3117"/>
      <c r="B3117" s="140"/>
      <c r="C3117" s="139"/>
      <c r="D3117" s="139"/>
      <c r="E3117"/>
      <c r="F3117"/>
      <c r="G3117"/>
      <c r="H3117"/>
      <c r="I3117"/>
      <c r="J3117"/>
      <c r="K3117"/>
      <c r="L3117"/>
      <c r="M3117"/>
      <c r="N3117"/>
      <c r="O3117"/>
      <c r="P3117"/>
      <c r="Q3117"/>
      <c r="R3117"/>
      <c r="S3117"/>
      <c r="T3117"/>
      <c r="U3117"/>
      <c r="V3117"/>
      <c r="W3117"/>
      <c r="X3117"/>
      <c r="Y3117"/>
      <c r="Z3117"/>
      <c r="AA3117" s="144"/>
      <c r="AB3117"/>
      <c r="AC3117"/>
      <c r="AD3117"/>
      <c r="AE3117"/>
      <c r="AF3117" s="143"/>
      <c r="AG3117"/>
      <c r="AH3117"/>
    </row>
    <row r="3118" spans="1:34" s="28" customFormat="1" ht="15">
      <c r="A3118"/>
      <c r="B3118" s="140"/>
      <c r="C3118" s="139"/>
      <c r="D3118" s="139"/>
      <c r="E3118"/>
      <c r="F3118"/>
      <c r="G3118"/>
      <c r="H3118"/>
      <c r="I3118"/>
      <c r="J3118"/>
      <c r="K3118"/>
      <c r="L3118"/>
      <c r="M3118"/>
      <c r="N3118"/>
      <c r="O3118"/>
      <c r="P3118"/>
      <c r="Q3118"/>
      <c r="R3118"/>
      <c r="S3118"/>
      <c r="T3118"/>
      <c r="U3118"/>
      <c r="V3118"/>
      <c r="W3118"/>
      <c r="X3118"/>
      <c r="Y3118"/>
      <c r="Z3118"/>
      <c r="AA3118" s="144"/>
      <c r="AB3118"/>
      <c r="AC3118"/>
      <c r="AD3118"/>
      <c r="AE3118"/>
      <c r="AF3118" s="143"/>
      <c r="AG3118"/>
      <c r="AH3118"/>
    </row>
    <row r="3119" spans="1:34" s="28" customFormat="1" ht="15">
      <c r="A3119"/>
      <c r="B3119" s="140"/>
      <c r="C3119" s="139"/>
      <c r="D3119" s="139"/>
      <c r="E3119"/>
      <c r="F3119"/>
      <c r="G3119"/>
      <c r="H3119"/>
      <c r="I3119"/>
      <c r="J3119"/>
      <c r="K3119"/>
      <c r="L3119"/>
      <c r="M3119"/>
      <c r="N3119"/>
      <c r="O3119"/>
      <c r="P3119"/>
      <c r="Q3119"/>
      <c r="R3119"/>
      <c r="S3119"/>
      <c r="T3119"/>
      <c r="U3119"/>
      <c r="V3119"/>
      <c r="W3119"/>
      <c r="X3119"/>
      <c r="Y3119"/>
      <c r="Z3119"/>
      <c r="AA3119" s="144"/>
      <c r="AB3119"/>
      <c r="AC3119"/>
      <c r="AD3119"/>
      <c r="AE3119"/>
      <c r="AF3119" s="143"/>
      <c r="AG3119"/>
      <c r="AH3119"/>
    </row>
    <row r="3120" spans="1:34" s="28" customFormat="1" ht="15">
      <c r="A3120"/>
      <c r="B3120" s="140"/>
      <c r="C3120" s="139"/>
      <c r="D3120" s="139"/>
      <c r="E3120"/>
      <c r="F3120"/>
      <c r="G3120"/>
      <c r="H3120"/>
      <c r="I3120"/>
      <c r="J3120"/>
      <c r="K3120"/>
      <c r="L3120"/>
      <c r="M3120"/>
      <c r="N3120"/>
      <c r="O3120"/>
      <c r="P3120"/>
      <c r="Q3120"/>
      <c r="R3120"/>
      <c r="S3120"/>
      <c r="T3120"/>
      <c r="U3120"/>
      <c r="V3120"/>
      <c r="W3120"/>
      <c r="X3120"/>
      <c r="Y3120"/>
      <c r="Z3120"/>
      <c r="AA3120" s="144"/>
      <c r="AB3120"/>
      <c r="AC3120"/>
      <c r="AD3120"/>
      <c r="AE3120"/>
      <c r="AF3120" s="143"/>
      <c r="AG3120"/>
      <c r="AH3120"/>
    </row>
    <row r="3121" spans="1:34" s="28" customFormat="1" ht="15">
      <c r="A3121"/>
      <c r="B3121" s="140"/>
      <c r="C3121" s="139"/>
      <c r="D3121" s="139"/>
      <c r="E3121"/>
      <c r="F3121"/>
      <c r="G3121"/>
      <c r="H3121"/>
      <c r="I3121"/>
      <c r="J3121"/>
      <c r="K3121"/>
      <c r="L3121"/>
      <c r="M3121"/>
      <c r="N3121"/>
      <c r="O3121"/>
      <c r="P3121"/>
      <c r="Q3121"/>
      <c r="R3121"/>
      <c r="S3121"/>
      <c r="T3121"/>
      <c r="U3121"/>
      <c r="V3121"/>
      <c r="W3121"/>
      <c r="X3121"/>
      <c r="Y3121"/>
      <c r="Z3121"/>
      <c r="AA3121" s="144"/>
      <c r="AB3121"/>
      <c r="AC3121"/>
      <c r="AD3121"/>
      <c r="AE3121"/>
      <c r="AF3121" s="143"/>
      <c r="AG3121"/>
      <c r="AH3121"/>
    </row>
    <row r="3122" spans="1:34" s="28" customFormat="1" ht="15">
      <c r="A3122"/>
      <c r="B3122" s="140"/>
      <c r="C3122" s="139"/>
      <c r="D3122" s="139"/>
      <c r="E3122"/>
      <c r="F3122"/>
      <c r="G3122"/>
      <c r="H3122"/>
      <c r="I3122"/>
      <c r="J3122"/>
      <c r="K3122"/>
      <c r="L3122"/>
      <c r="M3122"/>
      <c r="N3122"/>
      <c r="O3122"/>
      <c r="P3122"/>
      <c r="Q3122"/>
      <c r="R3122"/>
      <c r="S3122"/>
      <c r="T3122"/>
      <c r="U3122"/>
      <c r="V3122"/>
      <c r="W3122"/>
      <c r="X3122"/>
      <c r="Y3122"/>
      <c r="Z3122"/>
      <c r="AA3122" s="144"/>
      <c r="AB3122"/>
      <c r="AC3122"/>
      <c r="AD3122"/>
      <c r="AE3122"/>
      <c r="AF3122" s="143"/>
      <c r="AG3122"/>
      <c r="AH3122"/>
    </row>
    <row r="3123" spans="1:34" s="28" customFormat="1" ht="15">
      <c r="A3123"/>
      <c r="B3123" s="140"/>
      <c r="C3123" s="139"/>
      <c r="D3123" s="139"/>
      <c r="E3123"/>
      <c r="F3123"/>
      <c r="G3123"/>
      <c r="H3123"/>
      <c r="I3123"/>
      <c r="J3123"/>
      <c r="K3123"/>
      <c r="L3123"/>
      <c r="M3123"/>
      <c r="N3123"/>
      <c r="O3123"/>
      <c r="P3123"/>
      <c r="Q3123"/>
      <c r="R3123"/>
      <c r="S3123"/>
      <c r="T3123"/>
      <c r="U3123"/>
      <c r="V3123"/>
      <c r="W3123"/>
      <c r="X3123"/>
      <c r="Y3123"/>
      <c r="Z3123"/>
      <c r="AA3123" s="144"/>
      <c r="AB3123"/>
      <c r="AC3123"/>
      <c r="AD3123"/>
      <c r="AE3123"/>
      <c r="AF3123" s="143"/>
      <c r="AG3123"/>
      <c r="AH3123"/>
    </row>
    <row r="3124" spans="1:34" s="28" customFormat="1" ht="15">
      <c r="A3124"/>
      <c r="B3124" s="140"/>
      <c r="C3124" s="139"/>
      <c r="D3124" s="139"/>
      <c r="E3124"/>
      <c r="F3124"/>
      <c r="G3124"/>
      <c r="H3124"/>
      <c r="I3124"/>
      <c r="J3124"/>
      <c r="K3124"/>
      <c r="L3124"/>
      <c r="M3124"/>
      <c r="N3124"/>
      <c r="O3124"/>
      <c r="P3124"/>
      <c r="Q3124"/>
      <c r="R3124"/>
      <c r="S3124"/>
      <c r="T3124"/>
      <c r="U3124"/>
      <c r="V3124"/>
      <c r="W3124"/>
      <c r="X3124"/>
      <c r="Y3124"/>
      <c r="Z3124"/>
      <c r="AA3124" s="144"/>
      <c r="AB3124"/>
      <c r="AC3124"/>
      <c r="AD3124"/>
      <c r="AE3124"/>
      <c r="AF3124" s="143"/>
      <c r="AG3124"/>
      <c r="AH3124"/>
    </row>
    <row r="3125" spans="1:34" s="28" customFormat="1" ht="15">
      <c r="A3125"/>
      <c r="B3125" s="140"/>
      <c r="C3125" s="139"/>
      <c r="D3125" s="139"/>
      <c r="E3125"/>
      <c r="F3125"/>
      <c r="G3125"/>
      <c r="H3125"/>
      <c r="I3125"/>
      <c r="J3125"/>
      <c r="K3125"/>
      <c r="L3125"/>
      <c r="M3125"/>
      <c r="N3125"/>
      <c r="O3125"/>
      <c r="P3125"/>
      <c r="Q3125"/>
      <c r="R3125"/>
      <c r="S3125"/>
      <c r="T3125"/>
      <c r="U3125"/>
      <c r="V3125"/>
      <c r="W3125"/>
      <c r="X3125"/>
      <c r="Y3125"/>
      <c r="Z3125"/>
      <c r="AA3125" s="144"/>
      <c r="AB3125"/>
      <c r="AC3125"/>
      <c r="AD3125"/>
      <c r="AE3125"/>
      <c r="AF3125" s="143"/>
      <c r="AG3125"/>
      <c r="AH3125"/>
    </row>
    <row r="3126" spans="1:34" s="28" customFormat="1" ht="15">
      <c r="A3126"/>
      <c r="B3126" s="140"/>
      <c r="C3126" s="139"/>
      <c r="D3126" s="139"/>
      <c r="E3126"/>
      <c r="F3126"/>
      <c r="G3126"/>
      <c r="H3126"/>
      <c r="I3126"/>
      <c r="J3126"/>
      <c r="K3126"/>
      <c r="L3126"/>
      <c r="M3126"/>
      <c r="N3126"/>
      <c r="O3126"/>
      <c r="P3126"/>
      <c r="Q3126"/>
      <c r="R3126"/>
      <c r="S3126"/>
      <c r="T3126"/>
      <c r="U3126"/>
      <c r="V3126"/>
      <c r="W3126"/>
      <c r="X3126"/>
      <c r="Y3126"/>
      <c r="Z3126"/>
      <c r="AA3126" s="144"/>
      <c r="AB3126"/>
      <c r="AC3126"/>
      <c r="AD3126"/>
      <c r="AE3126"/>
      <c r="AF3126" s="143"/>
      <c r="AG3126"/>
      <c r="AH3126"/>
    </row>
    <row r="3127" spans="1:34" s="28" customFormat="1" ht="15">
      <c r="A3127"/>
      <c r="B3127" s="140"/>
      <c r="C3127" s="139"/>
      <c r="D3127" s="139"/>
      <c r="E3127"/>
      <c r="F3127"/>
      <c r="G3127"/>
      <c r="H3127"/>
      <c r="I3127"/>
      <c r="J3127"/>
      <c r="K3127"/>
      <c r="L3127"/>
      <c r="M3127"/>
      <c r="N3127"/>
      <c r="O3127"/>
      <c r="P3127"/>
      <c r="Q3127"/>
      <c r="R3127"/>
      <c r="S3127"/>
      <c r="T3127"/>
      <c r="U3127"/>
      <c r="V3127"/>
      <c r="W3127"/>
      <c r="X3127"/>
      <c r="Y3127"/>
      <c r="Z3127"/>
      <c r="AA3127" s="144"/>
      <c r="AB3127"/>
      <c r="AC3127"/>
      <c r="AD3127"/>
      <c r="AE3127"/>
      <c r="AF3127" s="143"/>
      <c r="AG3127"/>
      <c r="AH3127"/>
    </row>
    <row r="3128" spans="1:34" s="28" customFormat="1" ht="15">
      <c r="A3128"/>
      <c r="B3128" s="140"/>
      <c r="C3128" s="139"/>
      <c r="D3128" s="139"/>
      <c r="E3128"/>
      <c r="F3128"/>
      <c r="G3128"/>
      <c r="H3128"/>
      <c r="I3128"/>
      <c r="J3128"/>
      <c r="K3128"/>
      <c r="L3128"/>
      <c r="M3128"/>
      <c r="N3128"/>
      <c r="O3128"/>
      <c r="P3128"/>
      <c r="Q3128"/>
      <c r="R3128"/>
      <c r="S3128"/>
      <c r="T3128"/>
      <c r="U3128"/>
      <c r="V3128"/>
      <c r="W3128"/>
      <c r="X3128"/>
      <c r="Y3128"/>
      <c r="Z3128"/>
      <c r="AA3128" s="144"/>
      <c r="AB3128"/>
      <c r="AC3128"/>
      <c r="AD3128"/>
      <c r="AE3128"/>
      <c r="AF3128" s="143"/>
      <c r="AG3128"/>
      <c r="AH3128"/>
    </row>
    <row r="3129" spans="1:34" s="28" customFormat="1" ht="15">
      <c r="A3129"/>
      <c r="B3129" s="140"/>
      <c r="C3129" s="139"/>
      <c r="D3129" s="139"/>
      <c r="E3129"/>
      <c r="F3129"/>
      <c r="G3129"/>
      <c r="H3129"/>
      <c r="I3129"/>
      <c r="J3129"/>
      <c r="K3129"/>
      <c r="L3129"/>
      <c r="M3129"/>
      <c r="N3129"/>
      <c r="O3129"/>
      <c r="P3129"/>
      <c r="Q3129"/>
      <c r="R3129"/>
      <c r="S3129"/>
      <c r="T3129"/>
      <c r="U3129"/>
      <c r="V3129"/>
      <c r="W3129"/>
      <c r="X3129"/>
      <c r="Y3129"/>
      <c r="Z3129"/>
      <c r="AA3129" s="144"/>
      <c r="AB3129"/>
      <c r="AC3129"/>
      <c r="AD3129"/>
      <c r="AE3129"/>
      <c r="AF3129" s="143"/>
      <c r="AG3129"/>
      <c r="AH3129"/>
    </row>
    <row r="3130" spans="1:34" s="28" customFormat="1" ht="15">
      <c r="A3130"/>
      <c r="B3130" s="140"/>
      <c r="C3130" s="139"/>
      <c r="D3130" s="139"/>
      <c r="E3130"/>
      <c r="F3130"/>
      <c r="G3130"/>
      <c r="H3130"/>
      <c r="I3130"/>
      <c r="J3130"/>
      <c r="K3130"/>
      <c r="L3130"/>
      <c r="M3130"/>
      <c r="N3130"/>
      <c r="O3130"/>
      <c r="P3130"/>
      <c r="Q3130"/>
      <c r="R3130"/>
      <c r="S3130"/>
      <c r="T3130"/>
      <c r="U3130"/>
      <c r="V3130"/>
      <c r="W3130"/>
      <c r="X3130"/>
      <c r="Y3130"/>
      <c r="Z3130"/>
      <c r="AA3130" s="144"/>
      <c r="AB3130"/>
      <c r="AC3130"/>
      <c r="AD3130"/>
      <c r="AE3130"/>
      <c r="AF3130" s="143"/>
      <c r="AG3130"/>
      <c r="AH3130"/>
    </row>
    <row r="3131" spans="1:34" s="28" customFormat="1" ht="15">
      <c r="A3131"/>
      <c r="B3131" s="140"/>
      <c r="C3131" s="139"/>
      <c r="D3131" s="139"/>
      <c r="E3131"/>
      <c r="F3131"/>
      <c r="G3131"/>
      <c r="H3131"/>
      <c r="I3131"/>
      <c r="J3131"/>
      <c r="K3131"/>
      <c r="L3131"/>
      <c r="M3131"/>
      <c r="N3131"/>
      <c r="O3131"/>
      <c r="P3131"/>
      <c r="Q3131"/>
      <c r="R3131"/>
      <c r="S3131"/>
      <c r="T3131"/>
      <c r="U3131"/>
      <c r="V3131"/>
      <c r="W3131"/>
      <c r="X3131"/>
      <c r="Y3131"/>
      <c r="Z3131"/>
      <c r="AA3131" s="144"/>
      <c r="AB3131"/>
      <c r="AC3131"/>
      <c r="AD3131"/>
      <c r="AE3131"/>
      <c r="AF3131" s="143"/>
      <c r="AG3131"/>
      <c r="AH3131"/>
    </row>
    <row r="3132" spans="1:34" s="28" customFormat="1" ht="15">
      <c r="A3132"/>
      <c r="B3132" s="140"/>
      <c r="C3132" s="139"/>
      <c r="D3132" s="139"/>
      <c r="E3132"/>
      <c r="F3132"/>
      <c r="G3132"/>
      <c r="H3132"/>
      <c r="I3132"/>
      <c r="J3132"/>
      <c r="K3132"/>
      <c r="L3132"/>
      <c r="M3132"/>
      <c r="N3132"/>
      <c r="O3132"/>
      <c r="P3132"/>
      <c r="Q3132"/>
      <c r="R3132"/>
      <c r="S3132"/>
      <c r="T3132"/>
      <c r="U3132"/>
      <c r="V3132"/>
      <c r="W3132"/>
      <c r="X3132"/>
      <c r="Y3132"/>
      <c r="Z3132"/>
      <c r="AA3132" s="144"/>
      <c r="AB3132"/>
      <c r="AC3132"/>
      <c r="AD3132"/>
      <c r="AE3132"/>
      <c r="AF3132" s="143"/>
      <c r="AG3132"/>
      <c r="AH3132"/>
    </row>
    <row r="3133" spans="1:34" s="28" customFormat="1" ht="15">
      <c r="A3133"/>
      <c r="B3133" s="140"/>
      <c r="C3133" s="139"/>
      <c r="D3133" s="139"/>
      <c r="E3133"/>
      <c r="F3133"/>
      <c r="G3133"/>
      <c r="H3133"/>
      <c r="I3133"/>
      <c r="J3133"/>
      <c r="K3133"/>
      <c r="L3133"/>
      <c r="M3133"/>
      <c r="N3133"/>
      <c r="O3133"/>
      <c r="P3133"/>
      <c r="Q3133"/>
      <c r="R3133"/>
      <c r="S3133"/>
      <c r="T3133"/>
      <c r="U3133"/>
      <c r="V3133"/>
      <c r="W3133"/>
      <c r="X3133"/>
      <c r="Y3133"/>
      <c r="Z3133"/>
      <c r="AA3133" s="144"/>
      <c r="AB3133"/>
      <c r="AC3133"/>
      <c r="AD3133"/>
      <c r="AE3133"/>
      <c r="AF3133" s="143"/>
      <c r="AG3133"/>
      <c r="AH3133"/>
    </row>
    <row r="3134" spans="1:34" s="28" customFormat="1" ht="15">
      <c r="A3134"/>
      <c r="B3134" s="140"/>
      <c r="C3134" s="139"/>
      <c r="D3134" s="139"/>
      <c r="E3134"/>
      <c r="F3134"/>
      <c r="G3134"/>
      <c r="H3134"/>
      <c r="I3134"/>
      <c r="J3134"/>
      <c r="K3134"/>
      <c r="L3134"/>
      <c r="M3134"/>
      <c r="N3134"/>
      <c r="O3134"/>
      <c r="P3134"/>
      <c r="Q3134"/>
      <c r="R3134"/>
      <c r="S3134"/>
      <c r="T3134"/>
      <c r="U3134"/>
      <c r="V3134"/>
      <c r="W3134"/>
      <c r="X3134"/>
      <c r="Y3134"/>
      <c r="Z3134"/>
      <c r="AA3134" s="144"/>
      <c r="AB3134"/>
      <c r="AC3134"/>
      <c r="AD3134"/>
      <c r="AE3134"/>
      <c r="AF3134" s="143"/>
      <c r="AG3134"/>
      <c r="AH3134"/>
    </row>
    <row r="3135" spans="1:34" s="28" customFormat="1" ht="15">
      <c r="A3135"/>
      <c r="B3135" s="140"/>
      <c r="C3135" s="139"/>
      <c r="D3135" s="139"/>
      <c r="E3135"/>
      <c r="F3135"/>
      <c r="G3135"/>
      <c r="H3135"/>
      <c r="I3135"/>
      <c r="J3135"/>
      <c r="K3135"/>
      <c r="L3135"/>
      <c r="M3135"/>
      <c r="N3135"/>
      <c r="O3135"/>
      <c r="P3135"/>
      <c r="Q3135"/>
      <c r="R3135"/>
      <c r="S3135"/>
      <c r="T3135"/>
      <c r="U3135"/>
      <c r="V3135"/>
      <c r="W3135"/>
      <c r="X3135"/>
      <c r="Y3135"/>
      <c r="Z3135"/>
      <c r="AA3135" s="144"/>
      <c r="AB3135"/>
      <c r="AC3135"/>
      <c r="AD3135"/>
      <c r="AE3135"/>
      <c r="AF3135" s="143"/>
      <c r="AG3135"/>
      <c r="AH3135"/>
    </row>
    <row r="3136" spans="1:34" s="28" customFormat="1" ht="15">
      <c r="A3136"/>
      <c r="B3136" s="140"/>
      <c r="C3136" s="139"/>
      <c r="D3136" s="139"/>
      <c r="E3136"/>
      <c r="F3136"/>
      <c r="G3136"/>
      <c r="H3136"/>
      <c r="I3136"/>
      <c r="J3136"/>
      <c r="K3136"/>
      <c r="L3136"/>
      <c r="M3136"/>
      <c r="N3136"/>
      <c r="O3136"/>
      <c r="P3136"/>
      <c r="Q3136"/>
      <c r="R3136"/>
      <c r="S3136"/>
      <c r="T3136"/>
      <c r="U3136"/>
      <c r="V3136"/>
      <c r="W3136"/>
      <c r="X3136"/>
      <c r="Y3136"/>
      <c r="Z3136"/>
      <c r="AA3136" s="144"/>
      <c r="AB3136"/>
      <c r="AC3136"/>
      <c r="AD3136"/>
      <c r="AE3136"/>
      <c r="AF3136" s="143"/>
      <c r="AG3136"/>
      <c r="AH3136"/>
    </row>
    <row r="3137" spans="1:34" s="28" customFormat="1" ht="15">
      <c r="A3137"/>
      <c r="B3137" s="140"/>
      <c r="C3137" s="139"/>
      <c r="D3137" s="139"/>
      <c r="E3137"/>
      <c r="F3137"/>
      <c r="G3137"/>
      <c r="H3137"/>
      <c r="I3137"/>
      <c r="J3137"/>
      <c r="K3137"/>
      <c r="L3137"/>
      <c r="M3137"/>
      <c r="N3137"/>
      <c r="O3137"/>
      <c r="P3137"/>
      <c r="Q3137"/>
      <c r="R3137"/>
      <c r="S3137"/>
      <c r="T3137"/>
      <c r="U3137"/>
      <c r="V3137"/>
      <c r="W3137"/>
      <c r="X3137"/>
      <c r="Y3137"/>
      <c r="Z3137"/>
      <c r="AA3137" s="144"/>
      <c r="AB3137"/>
      <c r="AC3137"/>
      <c r="AD3137"/>
      <c r="AE3137"/>
      <c r="AF3137" s="143"/>
      <c r="AG3137"/>
      <c r="AH3137"/>
    </row>
    <row r="3138" spans="1:34" s="28" customFormat="1" ht="15">
      <c r="A3138"/>
      <c r="B3138" s="140"/>
      <c r="C3138" s="139"/>
      <c r="D3138" s="139"/>
      <c r="E3138"/>
      <c r="F3138"/>
      <c r="G3138"/>
      <c r="H3138"/>
      <c r="I3138"/>
      <c r="J3138"/>
      <c r="K3138"/>
      <c r="L3138"/>
      <c r="M3138"/>
      <c r="N3138"/>
      <c r="O3138"/>
      <c r="P3138"/>
      <c r="Q3138"/>
      <c r="R3138"/>
      <c r="S3138"/>
      <c r="T3138"/>
      <c r="U3138"/>
      <c r="V3138"/>
      <c r="W3138"/>
      <c r="X3138"/>
      <c r="Y3138"/>
      <c r="Z3138"/>
      <c r="AA3138" s="144"/>
      <c r="AB3138"/>
      <c r="AC3138"/>
      <c r="AD3138"/>
      <c r="AE3138"/>
      <c r="AF3138" s="143"/>
      <c r="AG3138"/>
      <c r="AH3138"/>
    </row>
    <row r="3139" spans="1:34" s="28" customFormat="1" ht="15">
      <c r="A3139"/>
      <c r="B3139" s="140"/>
      <c r="C3139" s="139"/>
      <c r="D3139" s="139"/>
      <c r="E3139"/>
      <c r="F3139"/>
      <c r="G3139"/>
      <c r="H3139"/>
      <c r="I3139"/>
      <c r="J3139"/>
      <c r="K3139"/>
      <c r="L3139"/>
      <c r="M3139"/>
      <c r="N3139"/>
      <c r="O3139"/>
      <c r="P3139"/>
      <c r="Q3139"/>
      <c r="R3139"/>
      <c r="S3139"/>
      <c r="T3139"/>
      <c r="U3139"/>
      <c r="V3139"/>
      <c r="W3139"/>
      <c r="X3139"/>
      <c r="Y3139"/>
      <c r="Z3139"/>
      <c r="AA3139" s="144"/>
      <c r="AB3139"/>
      <c r="AC3139"/>
      <c r="AD3139"/>
      <c r="AE3139"/>
      <c r="AF3139" s="143"/>
      <c r="AG3139"/>
      <c r="AH3139"/>
    </row>
    <row r="3140" spans="1:34" s="28" customFormat="1" ht="15">
      <c r="A3140"/>
      <c r="B3140" s="140"/>
      <c r="C3140" s="139"/>
      <c r="D3140" s="139"/>
      <c r="E3140"/>
      <c r="F3140"/>
      <c r="G3140"/>
      <c r="H3140"/>
      <c r="I3140"/>
      <c r="J3140"/>
      <c r="K3140"/>
      <c r="L3140"/>
      <c r="M3140"/>
      <c r="N3140"/>
      <c r="O3140"/>
      <c r="P3140"/>
      <c r="Q3140"/>
      <c r="R3140"/>
      <c r="S3140"/>
      <c r="T3140"/>
      <c r="U3140"/>
      <c r="V3140"/>
      <c r="W3140"/>
      <c r="X3140"/>
      <c r="Y3140"/>
      <c r="Z3140"/>
      <c r="AA3140" s="144"/>
      <c r="AB3140"/>
      <c r="AC3140"/>
      <c r="AD3140"/>
      <c r="AE3140"/>
      <c r="AF3140" s="143"/>
      <c r="AG3140"/>
      <c r="AH3140"/>
    </row>
    <row r="3141" spans="1:34" s="28" customFormat="1" ht="15">
      <c r="A3141"/>
      <c r="B3141" s="140"/>
      <c r="C3141" s="139"/>
      <c r="D3141" s="139"/>
      <c r="E3141"/>
      <c r="F3141"/>
      <c r="G3141"/>
      <c r="H3141"/>
      <c r="I3141"/>
      <c r="J3141"/>
      <c r="K3141"/>
      <c r="L3141"/>
      <c r="M3141"/>
      <c r="N3141"/>
      <c r="O3141"/>
      <c r="P3141"/>
      <c r="Q3141"/>
      <c r="R3141"/>
      <c r="S3141"/>
      <c r="T3141"/>
      <c r="U3141"/>
      <c r="V3141"/>
      <c r="W3141"/>
      <c r="X3141"/>
      <c r="Y3141"/>
      <c r="Z3141"/>
      <c r="AA3141" s="144"/>
      <c r="AB3141"/>
      <c r="AC3141"/>
      <c r="AD3141"/>
      <c r="AE3141"/>
      <c r="AF3141" s="143"/>
      <c r="AG3141"/>
      <c r="AH3141"/>
    </row>
    <row r="3142" spans="1:34" s="28" customFormat="1" ht="15">
      <c r="A3142"/>
      <c r="B3142" s="140"/>
      <c r="C3142" s="139"/>
      <c r="D3142" s="139"/>
      <c r="E3142"/>
      <c r="F3142"/>
      <c r="G3142"/>
      <c r="H3142"/>
      <c r="I3142"/>
      <c r="J3142"/>
      <c r="K3142"/>
      <c r="L3142"/>
      <c r="M3142"/>
      <c r="N3142"/>
      <c r="O3142"/>
      <c r="P3142"/>
      <c r="Q3142"/>
      <c r="R3142"/>
      <c r="S3142"/>
      <c r="T3142"/>
      <c r="U3142"/>
      <c r="V3142"/>
      <c r="W3142"/>
      <c r="X3142"/>
      <c r="Y3142"/>
      <c r="Z3142"/>
      <c r="AA3142" s="144"/>
      <c r="AB3142"/>
      <c r="AC3142"/>
      <c r="AD3142"/>
      <c r="AE3142"/>
      <c r="AF3142" s="143"/>
      <c r="AG3142"/>
      <c r="AH3142"/>
    </row>
    <row r="3143" spans="1:34" s="28" customFormat="1" ht="15">
      <c r="A3143"/>
      <c r="B3143" s="140"/>
      <c r="C3143" s="139"/>
      <c r="D3143" s="139"/>
      <c r="E3143"/>
      <c r="F3143"/>
      <c r="G3143"/>
      <c r="H3143"/>
      <c r="I3143"/>
      <c r="J3143"/>
      <c r="K3143"/>
      <c r="L3143"/>
      <c r="M3143"/>
      <c r="N3143"/>
      <c r="O3143"/>
      <c r="P3143"/>
      <c r="Q3143"/>
      <c r="R3143"/>
      <c r="S3143"/>
      <c r="T3143"/>
      <c r="U3143"/>
      <c r="V3143"/>
      <c r="W3143"/>
      <c r="X3143"/>
      <c r="Y3143"/>
      <c r="Z3143"/>
      <c r="AA3143" s="144"/>
      <c r="AB3143"/>
      <c r="AC3143"/>
      <c r="AD3143"/>
      <c r="AE3143"/>
      <c r="AF3143" s="143"/>
      <c r="AG3143"/>
      <c r="AH3143"/>
    </row>
    <row r="3144" spans="1:34" s="28" customFormat="1" ht="15">
      <c r="A3144"/>
      <c r="B3144" s="140"/>
      <c r="C3144" s="139"/>
      <c r="D3144" s="139"/>
      <c r="E3144"/>
      <c r="F3144"/>
      <c r="G3144"/>
      <c r="H3144"/>
      <c r="I3144"/>
      <c r="J3144"/>
      <c r="K3144"/>
      <c r="L3144"/>
      <c r="M3144"/>
      <c r="N3144"/>
      <c r="O3144"/>
      <c r="P3144"/>
      <c r="Q3144"/>
      <c r="R3144"/>
      <c r="S3144"/>
      <c r="T3144"/>
      <c r="U3144"/>
      <c r="V3144"/>
      <c r="W3144"/>
      <c r="X3144"/>
      <c r="Y3144"/>
      <c r="Z3144"/>
      <c r="AA3144" s="144"/>
      <c r="AB3144"/>
      <c r="AC3144"/>
      <c r="AD3144"/>
      <c r="AE3144"/>
      <c r="AF3144" s="143"/>
      <c r="AG3144"/>
      <c r="AH3144"/>
    </row>
    <row r="3145" spans="1:34" s="28" customFormat="1" ht="15">
      <c r="A3145"/>
      <c r="B3145" s="140"/>
      <c r="C3145" s="139"/>
      <c r="D3145" s="139"/>
      <c r="E3145"/>
      <c r="F3145"/>
      <c r="G3145"/>
      <c r="H3145"/>
      <c r="I3145"/>
      <c r="J3145"/>
      <c r="K3145"/>
      <c r="L3145"/>
      <c r="M3145"/>
      <c r="N3145"/>
      <c r="O3145"/>
      <c r="P3145"/>
      <c r="Q3145"/>
      <c r="R3145"/>
      <c r="S3145"/>
      <c r="T3145"/>
      <c r="U3145"/>
      <c r="V3145"/>
      <c r="W3145"/>
      <c r="X3145"/>
      <c r="Y3145"/>
      <c r="Z3145"/>
      <c r="AA3145" s="144"/>
      <c r="AB3145"/>
      <c r="AC3145"/>
      <c r="AD3145"/>
      <c r="AE3145"/>
      <c r="AF3145" s="143"/>
      <c r="AG3145"/>
      <c r="AH3145"/>
    </row>
    <row r="3146" spans="1:34" s="28" customFormat="1" ht="15">
      <c r="A3146"/>
      <c r="B3146" s="140"/>
      <c r="C3146" s="139"/>
      <c r="D3146" s="139"/>
      <c r="E3146"/>
      <c r="F3146"/>
      <c r="G3146"/>
      <c r="H3146"/>
      <c r="I3146"/>
      <c r="J3146"/>
      <c r="K3146"/>
      <c r="L3146"/>
      <c r="M3146"/>
      <c r="N3146"/>
      <c r="O3146"/>
      <c r="P3146"/>
      <c r="Q3146"/>
      <c r="R3146"/>
      <c r="S3146"/>
      <c r="T3146"/>
      <c r="U3146"/>
      <c r="V3146"/>
      <c r="W3146"/>
      <c r="X3146"/>
      <c r="Y3146"/>
      <c r="Z3146"/>
      <c r="AA3146" s="144"/>
      <c r="AB3146"/>
      <c r="AC3146"/>
      <c r="AD3146"/>
      <c r="AE3146"/>
      <c r="AF3146" s="143"/>
      <c r="AG3146"/>
      <c r="AH3146"/>
    </row>
    <row r="3147" spans="1:34" s="28" customFormat="1" ht="15">
      <c r="A3147"/>
      <c r="B3147" s="140"/>
      <c r="C3147" s="139"/>
      <c r="D3147" s="139"/>
      <c r="E3147"/>
      <c r="F3147"/>
      <c r="G3147"/>
      <c r="H3147"/>
      <c r="I3147"/>
      <c r="J3147"/>
      <c r="K3147"/>
      <c r="L3147"/>
      <c r="M3147"/>
      <c r="N3147"/>
      <c r="O3147"/>
      <c r="P3147"/>
      <c r="Q3147"/>
      <c r="R3147"/>
      <c r="S3147"/>
      <c r="T3147"/>
      <c r="U3147"/>
      <c r="V3147"/>
      <c r="W3147"/>
      <c r="X3147"/>
      <c r="Y3147"/>
      <c r="Z3147"/>
      <c r="AA3147" s="144"/>
      <c r="AB3147"/>
      <c r="AC3147"/>
      <c r="AD3147"/>
      <c r="AE3147"/>
      <c r="AF3147" s="143"/>
      <c r="AG3147"/>
      <c r="AH3147"/>
    </row>
    <row r="3148" spans="1:34" s="28" customFormat="1" ht="15">
      <c r="A3148"/>
      <c r="B3148" s="140"/>
      <c r="C3148" s="139"/>
      <c r="D3148" s="139"/>
      <c r="E3148"/>
      <c r="F3148"/>
      <c r="G3148"/>
      <c r="H3148"/>
      <c r="I3148"/>
      <c r="J3148"/>
      <c r="K3148"/>
      <c r="L3148"/>
      <c r="M3148"/>
      <c r="N3148"/>
      <c r="O3148"/>
      <c r="P3148"/>
      <c r="Q3148"/>
      <c r="R3148"/>
      <c r="S3148"/>
      <c r="T3148"/>
      <c r="U3148"/>
      <c r="V3148"/>
      <c r="W3148"/>
      <c r="X3148"/>
      <c r="Y3148"/>
      <c r="Z3148"/>
      <c r="AA3148" s="144"/>
      <c r="AB3148"/>
      <c r="AC3148"/>
      <c r="AD3148"/>
      <c r="AE3148"/>
      <c r="AF3148" s="143"/>
      <c r="AG3148"/>
      <c r="AH3148"/>
    </row>
    <row r="3149" spans="1:34" s="28" customFormat="1" ht="15">
      <c r="A3149"/>
      <c r="B3149" s="140"/>
      <c r="C3149" s="139"/>
      <c r="D3149" s="139"/>
      <c r="E3149"/>
      <c r="F3149"/>
      <c r="G3149"/>
      <c r="H3149"/>
      <c r="I3149"/>
      <c r="J3149"/>
      <c r="K3149"/>
      <c r="L3149"/>
      <c r="M3149"/>
      <c r="N3149"/>
      <c r="O3149"/>
      <c r="P3149"/>
      <c r="Q3149"/>
      <c r="R3149"/>
      <c r="S3149"/>
      <c r="T3149"/>
      <c r="U3149"/>
      <c r="V3149"/>
      <c r="W3149"/>
      <c r="X3149"/>
      <c r="Y3149"/>
      <c r="Z3149"/>
      <c r="AA3149" s="144"/>
      <c r="AB3149"/>
      <c r="AC3149"/>
      <c r="AD3149"/>
      <c r="AE3149"/>
      <c r="AF3149" s="143"/>
      <c r="AG3149"/>
      <c r="AH3149"/>
    </row>
    <row r="3150" spans="1:34" s="28" customFormat="1" ht="15">
      <c r="A3150"/>
      <c r="B3150" s="140"/>
      <c r="C3150" s="139"/>
      <c r="D3150" s="139"/>
      <c r="E3150"/>
      <c r="F3150"/>
      <c r="G3150"/>
      <c r="H3150"/>
      <c r="I3150"/>
      <c r="J3150"/>
      <c r="K3150"/>
      <c r="L3150"/>
      <c r="M3150"/>
      <c r="N3150"/>
      <c r="O3150"/>
      <c r="P3150"/>
      <c r="Q3150"/>
      <c r="R3150"/>
      <c r="S3150"/>
      <c r="T3150"/>
      <c r="U3150"/>
      <c r="V3150"/>
      <c r="W3150"/>
      <c r="X3150"/>
      <c r="Y3150"/>
      <c r="Z3150"/>
      <c r="AA3150" s="144"/>
      <c r="AB3150"/>
      <c r="AC3150"/>
      <c r="AD3150"/>
      <c r="AE3150"/>
      <c r="AF3150" s="143"/>
      <c r="AG3150"/>
      <c r="AH3150"/>
    </row>
    <row r="3151" spans="1:34" s="28" customFormat="1" ht="15">
      <c r="A3151"/>
      <c r="B3151" s="140"/>
      <c r="C3151" s="139"/>
      <c r="D3151" s="139"/>
      <c r="E3151"/>
      <c r="F3151"/>
      <c r="G3151"/>
      <c r="H3151"/>
      <c r="I3151"/>
      <c r="J3151"/>
      <c r="K3151"/>
      <c r="L3151"/>
      <c r="M3151"/>
      <c r="N3151"/>
      <c r="O3151"/>
      <c r="P3151"/>
      <c r="Q3151"/>
      <c r="R3151"/>
      <c r="S3151"/>
      <c r="T3151"/>
      <c r="U3151"/>
      <c r="V3151"/>
      <c r="W3151"/>
      <c r="X3151"/>
      <c r="Y3151"/>
      <c r="Z3151"/>
      <c r="AA3151" s="144"/>
      <c r="AB3151"/>
      <c r="AC3151"/>
      <c r="AD3151"/>
      <c r="AE3151"/>
      <c r="AF3151" s="143"/>
      <c r="AG3151"/>
      <c r="AH3151"/>
    </row>
    <row r="3152" spans="1:34" s="28" customFormat="1" ht="15">
      <c r="A3152"/>
      <c r="B3152" s="140"/>
      <c r="C3152" s="139"/>
      <c r="D3152" s="139"/>
      <c r="E3152"/>
      <c r="F3152"/>
      <c r="G3152"/>
      <c r="H3152"/>
      <c r="I3152"/>
      <c r="J3152"/>
      <c r="K3152"/>
      <c r="L3152"/>
      <c r="M3152"/>
      <c r="N3152"/>
      <c r="O3152"/>
      <c r="P3152"/>
      <c r="Q3152"/>
      <c r="R3152"/>
      <c r="S3152"/>
      <c r="T3152"/>
      <c r="U3152"/>
      <c r="V3152"/>
      <c r="W3152"/>
      <c r="X3152"/>
      <c r="Y3152"/>
      <c r="Z3152"/>
      <c r="AA3152" s="144"/>
      <c r="AB3152"/>
      <c r="AC3152"/>
      <c r="AD3152"/>
      <c r="AE3152"/>
      <c r="AF3152" s="143"/>
      <c r="AG3152"/>
      <c r="AH3152"/>
    </row>
    <row r="3153" spans="1:34" s="28" customFormat="1" ht="15">
      <c r="A3153"/>
      <c r="B3153" s="140"/>
      <c r="C3153" s="139"/>
      <c r="D3153" s="139"/>
      <c r="E3153"/>
      <c r="F3153"/>
      <c r="G3153"/>
      <c r="H3153"/>
      <c r="I3153"/>
      <c r="J3153"/>
      <c r="K3153"/>
      <c r="L3153"/>
      <c r="M3153"/>
      <c r="N3153"/>
      <c r="O3153"/>
      <c r="P3153"/>
      <c r="Q3153"/>
      <c r="R3153"/>
      <c r="S3153"/>
      <c r="T3153"/>
      <c r="U3153"/>
      <c r="V3153"/>
      <c r="W3153"/>
      <c r="X3153"/>
      <c r="Y3153"/>
      <c r="Z3153"/>
      <c r="AA3153" s="144"/>
      <c r="AB3153"/>
      <c r="AC3153"/>
      <c r="AD3153"/>
      <c r="AE3153"/>
      <c r="AF3153" s="143"/>
      <c r="AG3153"/>
      <c r="AH3153"/>
    </row>
    <row r="3154" spans="1:34" s="28" customFormat="1" ht="15">
      <c r="A3154"/>
      <c r="B3154" s="140"/>
      <c r="C3154" s="139"/>
      <c r="D3154" s="139"/>
      <c r="E3154"/>
      <c r="F3154"/>
      <c r="G3154"/>
      <c r="H3154"/>
      <c r="I3154"/>
      <c r="J3154"/>
      <c r="K3154"/>
      <c r="L3154"/>
      <c r="M3154"/>
      <c r="N3154"/>
      <c r="O3154"/>
      <c r="P3154"/>
      <c r="Q3154"/>
      <c r="R3154"/>
      <c r="S3154"/>
      <c r="T3154"/>
      <c r="U3154"/>
      <c r="V3154"/>
      <c r="W3154"/>
      <c r="X3154"/>
      <c r="Y3154"/>
      <c r="Z3154"/>
      <c r="AA3154" s="144"/>
      <c r="AB3154"/>
      <c r="AC3154"/>
      <c r="AD3154"/>
      <c r="AE3154"/>
      <c r="AF3154" s="143"/>
      <c r="AG3154"/>
      <c r="AH3154"/>
    </row>
    <row r="3155" spans="1:34" s="28" customFormat="1" ht="15">
      <c r="A3155"/>
      <c r="B3155" s="140"/>
      <c r="C3155" s="139"/>
      <c r="D3155" s="139"/>
      <c r="E3155"/>
      <c r="F3155"/>
      <c r="G3155"/>
      <c r="H3155"/>
      <c r="I3155"/>
      <c r="J3155"/>
      <c r="K3155"/>
      <c r="L3155"/>
      <c r="M3155"/>
      <c r="N3155"/>
      <c r="O3155"/>
      <c r="P3155"/>
      <c r="Q3155"/>
      <c r="R3155"/>
      <c r="S3155"/>
      <c r="T3155"/>
      <c r="U3155"/>
      <c r="V3155"/>
      <c r="W3155"/>
      <c r="X3155"/>
      <c r="Y3155"/>
      <c r="Z3155"/>
      <c r="AA3155" s="144"/>
      <c r="AB3155"/>
      <c r="AC3155"/>
      <c r="AD3155"/>
      <c r="AE3155"/>
      <c r="AF3155" s="143"/>
      <c r="AG3155"/>
      <c r="AH3155"/>
    </row>
    <row r="3156" spans="1:34" s="28" customFormat="1" ht="15">
      <c r="A3156"/>
      <c r="B3156" s="140"/>
      <c r="C3156" s="139"/>
      <c r="D3156" s="139"/>
      <c r="E3156"/>
      <c r="F3156"/>
      <c r="G3156"/>
      <c r="H3156"/>
      <c r="I3156"/>
      <c r="J3156"/>
      <c r="K3156"/>
      <c r="L3156"/>
      <c r="M3156"/>
      <c r="N3156"/>
      <c r="O3156"/>
      <c r="P3156"/>
      <c r="Q3156"/>
      <c r="R3156"/>
      <c r="S3156"/>
      <c r="T3156"/>
      <c r="U3156"/>
      <c r="V3156"/>
      <c r="W3156"/>
      <c r="X3156"/>
      <c r="Y3156"/>
      <c r="Z3156"/>
      <c r="AA3156" s="144"/>
      <c r="AB3156"/>
      <c r="AC3156"/>
      <c r="AD3156"/>
      <c r="AE3156"/>
      <c r="AF3156" s="143"/>
      <c r="AG3156"/>
      <c r="AH3156"/>
    </row>
    <row r="3157" spans="1:34" s="28" customFormat="1" ht="15">
      <c r="A3157"/>
      <c r="B3157" s="140"/>
      <c r="C3157" s="139"/>
      <c r="D3157" s="139"/>
      <c r="E3157"/>
      <c r="F3157"/>
      <c r="G3157"/>
      <c r="H3157"/>
      <c r="I3157"/>
      <c r="J3157"/>
      <c r="K3157"/>
      <c r="L3157"/>
      <c r="M3157"/>
      <c r="N3157"/>
      <c r="O3157"/>
      <c r="P3157"/>
      <c r="Q3157"/>
      <c r="R3157"/>
      <c r="S3157"/>
      <c r="T3157"/>
      <c r="U3157"/>
      <c r="V3157"/>
      <c r="W3157"/>
      <c r="X3157"/>
      <c r="Y3157"/>
      <c r="Z3157"/>
      <c r="AA3157" s="144"/>
      <c r="AB3157"/>
      <c r="AC3157"/>
      <c r="AD3157"/>
      <c r="AE3157"/>
      <c r="AF3157" s="143"/>
      <c r="AG3157"/>
      <c r="AH3157"/>
    </row>
    <row r="3158" spans="1:34" s="28" customFormat="1" ht="15">
      <c r="A3158"/>
      <c r="B3158" s="140"/>
      <c r="C3158" s="139"/>
      <c r="D3158" s="139"/>
      <c r="E3158"/>
      <c r="F3158"/>
      <c r="G3158"/>
      <c r="H3158"/>
      <c r="I3158"/>
      <c r="J3158"/>
      <c r="K3158"/>
      <c r="L3158"/>
      <c r="M3158"/>
      <c r="N3158"/>
      <c r="O3158"/>
      <c r="P3158"/>
      <c r="Q3158"/>
      <c r="R3158"/>
      <c r="S3158"/>
      <c r="T3158"/>
      <c r="U3158"/>
      <c r="V3158"/>
      <c r="W3158"/>
      <c r="X3158"/>
      <c r="Y3158"/>
      <c r="Z3158"/>
      <c r="AA3158" s="144"/>
      <c r="AB3158"/>
      <c r="AC3158"/>
      <c r="AD3158"/>
      <c r="AE3158"/>
      <c r="AF3158" s="143"/>
      <c r="AG3158"/>
      <c r="AH3158"/>
    </row>
    <row r="3159" spans="1:34" s="28" customFormat="1" ht="15">
      <c r="A3159"/>
      <c r="B3159" s="140"/>
      <c r="C3159" s="139"/>
      <c r="D3159" s="139"/>
      <c r="E3159"/>
      <c r="F3159"/>
      <c r="G3159"/>
      <c r="H3159"/>
      <c r="I3159"/>
      <c r="J3159"/>
      <c r="K3159"/>
      <c r="L3159"/>
      <c r="M3159"/>
      <c r="N3159"/>
      <c r="O3159"/>
      <c r="P3159"/>
      <c r="Q3159"/>
      <c r="R3159"/>
      <c r="S3159"/>
      <c r="T3159"/>
      <c r="U3159"/>
      <c r="V3159"/>
      <c r="W3159"/>
      <c r="X3159"/>
      <c r="Y3159"/>
      <c r="Z3159"/>
      <c r="AA3159" s="144"/>
      <c r="AB3159"/>
      <c r="AC3159"/>
      <c r="AD3159"/>
      <c r="AE3159"/>
      <c r="AF3159" s="143"/>
      <c r="AG3159"/>
      <c r="AH3159"/>
    </row>
    <row r="3160" spans="1:34" s="28" customFormat="1" ht="15">
      <c r="A3160"/>
      <c r="B3160" s="140"/>
      <c r="C3160" s="139"/>
      <c r="D3160" s="139"/>
      <c r="E3160"/>
      <c r="F3160"/>
      <c r="G3160"/>
      <c r="H3160"/>
      <c r="I3160"/>
      <c r="J3160"/>
      <c r="K3160"/>
      <c r="L3160"/>
      <c r="M3160"/>
      <c r="N3160"/>
      <c r="O3160"/>
      <c r="P3160"/>
      <c r="Q3160"/>
      <c r="R3160"/>
      <c r="S3160"/>
      <c r="T3160"/>
      <c r="U3160"/>
      <c r="V3160"/>
      <c r="W3160"/>
      <c r="X3160"/>
      <c r="Y3160"/>
      <c r="Z3160"/>
      <c r="AA3160" s="144"/>
      <c r="AB3160"/>
      <c r="AC3160"/>
      <c r="AD3160"/>
      <c r="AE3160"/>
      <c r="AF3160" s="143"/>
      <c r="AG3160"/>
      <c r="AH3160"/>
    </row>
    <row r="3161" spans="1:34" s="28" customFormat="1" ht="15">
      <c r="A3161"/>
      <c r="B3161" s="140"/>
      <c r="C3161" s="139"/>
      <c r="D3161" s="139"/>
      <c r="E3161"/>
      <c r="F3161"/>
      <c r="G3161"/>
      <c r="H3161"/>
      <c r="I3161"/>
      <c r="J3161"/>
      <c r="K3161"/>
      <c r="L3161"/>
      <c r="M3161"/>
      <c r="N3161"/>
      <c r="O3161"/>
      <c r="P3161"/>
      <c r="Q3161"/>
      <c r="R3161"/>
      <c r="S3161"/>
      <c r="T3161"/>
      <c r="U3161"/>
      <c r="V3161"/>
      <c r="W3161"/>
      <c r="X3161"/>
      <c r="Y3161"/>
      <c r="Z3161"/>
      <c r="AA3161" s="144"/>
      <c r="AB3161"/>
      <c r="AC3161"/>
      <c r="AD3161"/>
      <c r="AE3161"/>
      <c r="AF3161" s="143"/>
      <c r="AG3161"/>
      <c r="AH3161"/>
    </row>
    <row r="3162" spans="1:34" s="28" customFormat="1" ht="15">
      <c r="A3162"/>
      <c r="B3162" s="140"/>
      <c r="C3162" s="139"/>
      <c r="D3162" s="139"/>
      <c r="E3162"/>
      <c r="F3162"/>
      <c r="G3162"/>
      <c r="H3162"/>
      <c r="I3162"/>
      <c r="J3162"/>
      <c r="K3162"/>
      <c r="L3162"/>
      <c r="M3162"/>
      <c r="N3162"/>
      <c r="O3162"/>
      <c r="P3162"/>
      <c r="Q3162"/>
      <c r="R3162"/>
      <c r="S3162"/>
      <c r="T3162"/>
      <c r="U3162"/>
      <c r="V3162"/>
      <c r="W3162"/>
      <c r="X3162"/>
      <c r="Y3162"/>
      <c r="Z3162"/>
      <c r="AA3162" s="144"/>
      <c r="AB3162"/>
      <c r="AC3162"/>
      <c r="AD3162"/>
      <c r="AE3162"/>
      <c r="AF3162" s="143"/>
      <c r="AG3162"/>
      <c r="AH3162"/>
    </row>
    <row r="3163" spans="1:34" s="28" customFormat="1" ht="15">
      <c r="A3163"/>
      <c r="B3163" s="140"/>
      <c r="C3163" s="139"/>
      <c r="D3163" s="139"/>
      <c r="E3163"/>
      <c r="F3163"/>
      <c r="G3163"/>
      <c r="H3163"/>
      <c r="I3163"/>
      <c r="J3163"/>
      <c r="K3163"/>
      <c r="L3163"/>
      <c r="M3163"/>
      <c r="N3163"/>
      <c r="O3163"/>
      <c r="P3163"/>
      <c r="Q3163"/>
      <c r="R3163"/>
      <c r="S3163"/>
      <c r="T3163"/>
      <c r="U3163"/>
      <c r="V3163"/>
      <c r="W3163"/>
      <c r="X3163"/>
      <c r="Y3163"/>
      <c r="Z3163"/>
      <c r="AA3163" s="144"/>
      <c r="AB3163"/>
      <c r="AC3163"/>
      <c r="AD3163"/>
      <c r="AE3163"/>
      <c r="AF3163" s="143"/>
      <c r="AG3163"/>
      <c r="AH3163"/>
    </row>
    <row r="3164" spans="1:34" s="28" customFormat="1" ht="15">
      <c r="A3164"/>
      <c r="B3164" s="140"/>
      <c r="C3164" s="139"/>
      <c r="D3164" s="139"/>
      <c r="E3164"/>
      <c r="F3164"/>
      <c r="G3164"/>
      <c r="H3164"/>
      <c r="I3164"/>
      <c r="J3164"/>
      <c r="K3164"/>
      <c r="L3164"/>
      <c r="M3164"/>
      <c r="N3164"/>
      <c r="O3164"/>
      <c r="P3164"/>
      <c r="Q3164"/>
      <c r="R3164"/>
      <c r="S3164"/>
      <c r="T3164"/>
      <c r="U3164"/>
      <c r="V3164"/>
      <c r="W3164"/>
      <c r="X3164"/>
      <c r="Y3164"/>
      <c r="Z3164"/>
      <c r="AA3164" s="144"/>
      <c r="AB3164"/>
      <c r="AC3164"/>
      <c r="AD3164"/>
      <c r="AE3164"/>
      <c r="AF3164" s="143"/>
      <c r="AG3164"/>
      <c r="AH3164"/>
    </row>
    <row r="3165" spans="1:34" s="28" customFormat="1" ht="15">
      <c r="A3165"/>
      <c r="B3165" s="140"/>
      <c r="C3165" s="139"/>
      <c r="D3165" s="139"/>
      <c r="E3165"/>
      <c r="F3165"/>
      <c r="G3165"/>
      <c r="H3165"/>
      <c r="I3165"/>
      <c r="J3165"/>
      <c r="K3165"/>
      <c r="L3165"/>
      <c r="M3165"/>
      <c r="N3165"/>
      <c r="O3165"/>
      <c r="P3165"/>
      <c r="Q3165"/>
      <c r="R3165"/>
      <c r="S3165"/>
      <c r="T3165"/>
      <c r="U3165"/>
      <c r="V3165"/>
      <c r="W3165"/>
      <c r="X3165"/>
      <c r="Y3165"/>
      <c r="Z3165"/>
      <c r="AA3165" s="144"/>
      <c r="AB3165"/>
      <c r="AC3165"/>
      <c r="AD3165"/>
      <c r="AE3165"/>
      <c r="AF3165" s="143"/>
      <c r="AG3165"/>
      <c r="AH3165"/>
    </row>
    <row r="3166" spans="1:34" s="28" customFormat="1" ht="15">
      <c r="A3166"/>
      <c r="B3166" s="140"/>
      <c r="C3166" s="139"/>
      <c r="D3166" s="139"/>
      <c r="E3166"/>
      <c r="F3166"/>
      <c r="G3166"/>
      <c r="H3166"/>
      <c r="I3166"/>
      <c r="J3166"/>
      <c r="K3166"/>
      <c r="L3166"/>
      <c r="M3166"/>
      <c r="N3166"/>
      <c r="O3166"/>
      <c r="P3166"/>
      <c r="Q3166"/>
      <c r="R3166"/>
      <c r="S3166"/>
      <c r="T3166"/>
      <c r="U3166"/>
      <c r="V3166"/>
      <c r="W3166"/>
      <c r="X3166"/>
      <c r="Y3166"/>
      <c r="Z3166"/>
      <c r="AA3166" s="144"/>
      <c r="AB3166"/>
      <c r="AC3166"/>
      <c r="AD3166"/>
      <c r="AE3166"/>
      <c r="AF3166" s="143"/>
      <c r="AG3166"/>
      <c r="AH3166"/>
    </row>
    <row r="3167" spans="1:34" s="28" customFormat="1" ht="15">
      <c r="A3167"/>
      <c r="B3167" s="140"/>
      <c r="C3167" s="139"/>
      <c r="D3167" s="139"/>
      <c r="E3167"/>
      <c r="F3167"/>
      <c r="G3167"/>
      <c r="H3167"/>
      <c r="I3167"/>
      <c r="J3167"/>
      <c r="K3167"/>
      <c r="L3167"/>
      <c r="M3167"/>
      <c r="N3167"/>
      <c r="O3167"/>
      <c r="P3167"/>
      <c r="Q3167"/>
      <c r="R3167"/>
      <c r="S3167"/>
      <c r="T3167"/>
      <c r="U3167"/>
      <c r="V3167"/>
      <c r="W3167"/>
      <c r="X3167"/>
      <c r="Y3167"/>
      <c r="Z3167"/>
      <c r="AA3167" s="144"/>
      <c r="AB3167"/>
      <c r="AC3167"/>
      <c r="AD3167"/>
      <c r="AE3167"/>
      <c r="AF3167" s="143"/>
      <c r="AG3167"/>
      <c r="AH3167"/>
    </row>
    <row r="3168" spans="1:34" s="28" customFormat="1" ht="15">
      <c r="A3168"/>
      <c r="B3168" s="140"/>
      <c r="C3168" s="139"/>
      <c r="D3168" s="139"/>
      <c r="E3168"/>
      <c r="F3168"/>
      <c r="G3168"/>
      <c r="H3168"/>
      <c r="I3168"/>
      <c r="J3168"/>
      <c r="K3168"/>
      <c r="L3168"/>
      <c r="M3168"/>
      <c r="N3168"/>
      <c r="O3168"/>
      <c r="P3168"/>
      <c r="Q3168"/>
      <c r="R3168"/>
      <c r="S3168"/>
      <c r="T3168"/>
      <c r="U3168"/>
      <c r="V3168"/>
      <c r="W3168"/>
      <c r="X3168"/>
      <c r="Y3168"/>
      <c r="Z3168"/>
      <c r="AA3168" s="144"/>
      <c r="AB3168"/>
      <c r="AC3168"/>
      <c r="AD3168"/>
      <c r="AE3168"/>
      <c r="AF3168" s="143"/>
      <c r="AG3168"/>
      <c r="AH3168"/>
    </row>
    <row r="3169" spans="1:34" s="28" customFormat="1" ht="15">
      <c r="A3169"/>
      <c r="B3169" s="140"/>
      <c r="C3169" s="139"/>
      <c r="D3169" s="139"/>
      <c r="E3169"/>
      <c r="F3169"/>
      <c r="G3169"/>
      <c r="H3169"/>
      <c r="I3169"/>
      <c r="J3169"/>
      <c r="K3169"/>
      <c r="L3169"/>
      <c r="M3169"/>
      <c r="N3169"/>
      <c r="O3169"/>
      <c r="P3169"/>
      <c r="Q3169"/>
      <c r="R3169"/>
      <c r="S3169"/>
      <c r="T3169"/>
      <c r="U3169"/>
      <c r="V3169"/>
      <c r="W3169"/>
      <c r="X3169"/>
      <c r="Y3169"/>
      <c r="Z3169"/>
      <c r="AA3169" s="144"/>
      <c r="AB3169"/>
      <c r="AC3169"/>
      <c r="AD3169"/>
      <c r="AE3169"/>
      <c r="AF3169" s="143"/>
      <c r="AG3169"/>
      <c r="AH3169"/>
    </row>
    <row r="3170" spans="1:34" s="28" customFormat="1" ht="15">
      <c r="A3170"/>
      <c r="B3170" s="140"/>
      <c r="C3170" s="139"/>
      <c r="D3170" s="139"/>
      <c r="E3170"/>
      <c r="F3170"/>
      <c r="G3170"/>
      <c r="H3170"/>
      <c r="I3170"/>
      <c r="J3170"/>
      <c r="K3170"/>
      <c r="L3170"/>
      <c r="M3170"/>
      <c r="N3170"/>
      <c r="O3170"/>
      <c r="P3170"/>
      <c r="Q3170"/>
      <c r="R3170"/>
      <c r="S3170"/>
      <c r="T3170"/>
      <c r="U3170"/>
      <c r="V3170"/>
      <c r="W3170"/>
      <c r="X3170"/>
      <c r="Y3170"/>
      <c r="Z3170"/>
      <c r="AA3170" s="144"/>
      <c r="AB3170"/>
      <c r="AC3170"/>
      <c r="AD3170"/>
      <c r="AE3170"/>
      <c r="AF3170" s="143"/>
      <c r="AG3170"/>
      <c r="AH3170"/>
    </row>
    <row r="3171" spans="1:34" s="28" customFormat="1" ht="15">
      <c r="A3171"/>
      <c r="B3171" s="140"/>
      <c r="C3171" s="139"/>
      <c r="D3171" s="139"/>
      <c r="E3171"/>
      <c r="F3171"/>
      <c r="G3171"/>
      <c r="H3171"/>
      <c r="I3171"/>
      <c r="J3171"/>
      <c r="K3171"/>
      <c r="L3171"/>
      <c r="M3171"/>
      <c r="N3171"/>
      <c r="O3171"/>
      <c r="P3171"/>
      <c r="Q3171"/>
      <c r="R3171"/>
      <c r="S3171"/>
      <c r="T3171"/>
      <c r="U3171"/>
      <c r="V3171"/>
      <c r="W3171"/>
      <c r="X3171"/>
      <c r="Y3171"/>
      <c r="Z3171"/>
      <c r="AA3171" s="144"/>
      <c r="AB3171"/>
      <c r="AC3171"/>
      <c r="AD3171"/>
      <c r="AE3171"/>
      <c r="AF3171" s="143"/>
      <c r="AG3171"/>
      <c r="AH3171"/>
    </row>
    <row r="3172" spans="1:34" s="28" customFormat="1" ht="15">
      <c r="A3172"/>
      <c r="B3172" s="140"/>
      <c r="C3172" s="139"/>
      <c r="D3172" s="139"/>
      <c r="E3172"/>
      <c r="F3172"/>
      <c r="G3172"/>
      <c r="H3172"/>
      <c r="I3172"/>
      <c r="J3172"/>
      <c r="K3172"/>
      <c r="L3172"/>
      <c r="M3172"/>
      <c r="N3172"/>
      <c r="O3172"/>
      <c r="P3172"/>
      <c r="Q3172"/>
      <c r="R3172"/>
      <c r="S3172"/>
      <c r="T3172"/>
      <c r="U3172"/>
      <c r="V3172"/>
      <c r="W3172"/>
      <c r="X3172"/>
      <c r="Y3172"/>
      <c r="Z3172"/>
      <c r="AA3172" s="144"/>
      <c r="AB3172"/>
      <c r="AC3172"/>
      <c r="AD3172"/>
      <c r="AE3172"/>
      <c r="AF3172" s="143"/>
      <c r="AG3172"/>
      <c r="AH3172"/>
    </row>
    <row r="3173" spans="1:34" s="28" customFormat="1" ht="15">
      <c r="A3173"/>
      <c r="B3173" s="140"/>
      <c r="C3173" s="139"/>
      <c r="D3173" s="139"/>
      <c r="E3173"/>
      <c r="F3173"/>
      <c r="G3173"/>
      <c r="H3173"/>
      <c r="I3173"/>
      <c r="J3173"/>
      <c r="K3173"/>
      <c r="L3173"/>
      <c r="M3173"/>
      <c r="N3173"/>
      <c r="O3173"/>
      <c r="P3173"/>
      <c r="Q3173"/>
      <c r="R3173"/>
      <c r="S3173"/>
      <c r="T3173"/>
      <c r="U3173"/>
      <c r="V3173"/>
      <c r="W3173"/>
      <c r="X3173"/>
      <c r="Y3173"/>
      <c r="Z3173"/>
      <c r="AA3173" s="144"/>
      <c r="AB3173"/>
      <c r="AC3173"/>
      <c r="AD3173"/>
      <c r="AE3173"/>
      <c r="AF3173" s="143"/>
      <c r="AG3173"/>
      <c r="AH3173"/>
    </row>
    <row r="3174" spans="1:34" s="28" customFormat="1" ht="15">
      <c r="A3174"/>
      <c r="B3174" s="140"/>
      <c r="C3174" s="139"/>
      <c r="D3174" s="139"/>
      <c r="E3174"/>
      <c r="F3174"/>
      <c r="G3174"/>
      <c r="H3174"/>
      <c r="I3174"/>
      <c r="J3174"/>
      <c r="K3174"/>
      <c r="L3174"/>
      <c r="M3174"/>
      <c r="N3174"/>
      <c r="O3174"/>
      <c r="P3174"/>
      <c r="Q3174"/>
      <c r="R3174"/>
      <c r="S3174"/>
      <c r="T3174"/>
      <c r="U3174"/>
      <c r="V3174"/>
      <c r="W3174"/>
      <c r="X3174"/>
      <c r="Y3174"/>
      <c r="Z3174"/>
      <c r="AA3174" s="144"/>
      <c r="AB3174"/>
      <c r="AC3174"/>
      <c r="AD3174"/>
      <c r="AE3174"/>
      <c r="AF3174" s="143"/>
      <c r="AG3174"/>
      <c r="AH3174"/>
    </row>
    <row r="3175" spans="1:34" s="28" customFormat="1" ht="15">
      <c r="A3175"/>
      <c r="B3175" s="140"/>
      <c r="C3175" s="139"/>
      <c r="D3175" s="139"/>
      <c r="E3175"/>
      <c r="F3175"/>
      <c r="G3175"/>
      <c r="H3175"/>
      <c r="I3175"/>
      <c r="J3175"/>
      <c r="K3175"/>
      <c r="L3175"/>
      <c r="M3175"/>
      <c r="N3175"/>
      <c r="O3175"/>
      <c r="P3175"/>
      <c r="Q3175"/>
      <c r="R3175"/>
      <c r="S3175"/>
      <c r="T3175"/>
      <c r="U3175"/>
      <c r="V3175"/>
      <c r="W3175"/>
      <c r="X3175"/>
      <c r="Y3175"/>
      <c r="Z3175"/>
      <c r="AA3175" s="144"/>
      <c r="AB3175"/>
      <c r="AC3175"/>
      <c r="AD3175"/>
      <c r="AE3175"/>
      <c r="AF3175" s="143"/>
      <c r="AG3175"/>
      <c r="AH3175"/>
    </row>
    <row r="3176" spans="1:34" s="28" customFormat="1" ht="15">
      <c r="A3176"/>
      <c r="B3176" s="140"/>
      <c r="C3176" s="139"/>
      <c r="D3176" s="139"/>
      <c r="E3176"/>
      <c r="F3176"/>
      <c r="G3176"/>
      <c r="H3176"/>
      <c r="I3176"/>
      <c r="J3176"/>
      <c r="K3176"/>
      <c r="L3176"/>
      <c r="M3176"/>
      <c r="N3176"/>
      <c r="O3176"/>
      <c r="P3176"/>
      <c r="Q3176"/>
      <c r="R3176"/>
      <c r="S3176"/>
      <c r="T3176"/>
      <c r="U3176"/>
      <c r="V3176"/>
      <c r="W3176"/>
      <c r="X3176"/>
      <c r="Y3176"/>
      <c r="Z3176"/>
      <c r="AA3176" s="144"/>
      <c r="AB3176"/>
      <c r="AC3176"/>
      <c r="AD3176"/>
      <c r="AE3176"/>
      <c r="AF3176" s="143"/>
      <c r="AG3176"/>
      <c r="AH3176"/>
    </row>
    <row r="3177" spans="1:34" s="28" customFormat="1" ht="15">
      <c r="A3177"/>
      <c r="B3177" s="140"/>
      <c r="C3177" s="139"/>
      <c r="D3177" s="139"/>
      <c r="E3177"/>
      <c r="F3177"/>
      <c r="G3177"/>
      <c r="H3177"/>
      <c r="I3177"/>
      <c r="J3177"/>
      <c r="K3177"/>
      <c r="L3177"/>
      <c r="M3177"/>
      <c r="N3177"/>
      <c r="O3177"/>
      <c r="P3177"/>
      <c r="Q3177"/>
      <c r="R3177"/>
      <c r="S3177"/>
      <c r="T3177"/>
      <c r="U3177"/>
      <c r="V3177"/>
      <c r="W3177"/>
      <c r="X3177"/>
      <c r="Y3177"/>
      <c r="Z3177"/>
      <c r="AA3177" s="144"/>
      <c r="AB3177"/>
      <c r="AC3177"/>
      <c r="AD3177"/>
      <c r="AE3177"/>
      <c r="AF3177" s="143"/>
      <c r="AG3177"/>
      <c r="AH3177"/>
    </row>
    <row r="3178" spans="1:34" s="28" customFormat="1" ht="15">
      <c r="A3178"/>
      <c r="B3178" s="140"/>
      <c r="C3178" s="139"/>
      <c r="D3178" s="139"/>
      <c r="E3178"/>
      <c r="F3178"/>
      <c r="G3178"/>
      <c r="H3178"/>
      <c r="I3178"/>
      <c r="J3178"/>
      <c r="K3178"/>
      <c r="L3178"/>
      <c r="M3178"/>
      <c r="N3178"/>
      <c r="O3178"/>
      <c r="P3178"/>
      <c r="Q3178"/>
      <c r="R3178"/>
      <c r="S3178"/>
      <c r="T3178"/>
      <c r="U3178"/>
      <c r="V3178"/>
      <c r="W3178"/>
      <c r="X3178"/>
      <c r="Y3178"/>
      <c r="Z3178"/>
      <c r="AA3178" s="144"/>
      <c r="AB3178"/>
      <c r="AC3178"/>
      <c r="AD3178"/>
      <c r="AE3178"/>
      <c r="AF3178" s="143"/>
      <c r="AG3178"/>
      <c r="AH3178"/>
    </row>
    <row r="3179" spans="1:34" s="28" customFormat="1" ht="15">
      <c r="A3179"/>
      <c r="B3179" s="140"/>
      <c r="C3179" s="139"/>
      <c r="D3179" s="139"/>
      <c r="E3179"/>
      <c r="F3179"/>
      <c r="G3179"/>
      <c r="H3179"/>
      <c r="I3179"/>
      <c r="J3179"/>
      <c r="K3179"/>
      <c r="L3179"/>
      <c r="M3179"/>
      <c r="N3179"/>
      <c r="O3179"/>
      <c r="P3179"/>
      <c r="Q3179"/>
      <c r="R3179"/>
      <c r="S3179"/>
      <c r="T3179"/>
      <c r="U3179"/>
      <c r="V3179"/>
      <c r="W3179"/>
      <c r="X3179"/>
      <c r="Y3179"/>
      <c r="Z3179"/>
      <c r="AA3179" s="144"/>
      <c r="AB3179"/>
      <c r="AC3179"/>
      <c r="AD3179"/>
      <c r="AE3179"/>
      <c r="AF3179" s="143"/>
      <c r="AG3179"/>
      <c r="AH3179"/>
    </row>
    <row r="3180" spans="1:34" s="28" customFormat="1" ht="15">
      <c r="A3180"/>
      <c r="B3180" s="140"/>
      <c r="C3180" s="139"/>
      <c r="D3180" s="139"/>
      <c r="E3180"/>
      <c r="F3180"/>
      <c r="G3180"/>
      <c r="H3180"/>
      <c r="I3180"/>
      <c r="J3180"/>
      <c r="K3180"/>
      <c r="L3180"/>
      <c r="M3180"/>
      <c r="N3180"/>
      <c r="O3180"/>
      <c r="P3180"/>
      <c r="Q3180"/>
      <c r="R3180"/>
      <c r="S3180"/>
      <c r="T3180"/>
      <c r="U3180"/>
      <c r="V3180"/>
      <c r="W3180"/>
      <c r="X3180"/>
      <c r="Y3180"/>
      <c r="Z3180"/>
      <c r="AA3180" s="144"/>
      <c r="AB3180"/>
      <c r="AC3180"/>
      <c r="AD3180"/>
      <c r="AE3180"/>
      <c r="AF3180" s="143"/>
      <c r="AG3180"/>
      <c r="AH3180"/>
    </row>
    <row r="3181" spans="1:34" s="28" customFormat="1" ht="15">
      <c r="A3181"/>
      <c r="B3181" s="140"/>
      <c r="C3181" s="139"/>
      <c r="D3181" s="139"/>
      <c r="E3181"/>
      <c r="F3181"/>
      <c r="G3181"/>
      <c r="H3181"/>
      <c r="I3181"/>
      <c r="J3181"/>
      <c r="K3181"/>
      <c r="L3181"/>
      <c r="M3181"/>
      <c r="N3181"/>
      <c r="O3181"/>
      <c r="P3181"/>
      <c r="Q3181"/>
      <c r="R3181"/>
      <c r="S3181"/>
      <c r="T3181"/>
      <c r="U3181"/>
      <c r="V3181"/>
      <c r="W3181"/>
      <c r="X3181"/>
      <c r="Y3181"/>
      <c r="Z3181"/>
      <c r="AA3181" s="144"/>
      <c r="AB3181"/>
      <c r="AC3181"/>
      <c r="AD3181"/>
      <c r="AE3181"/>
      <c r="AF3181" s="143"/>
      <c r="AG3181"/>
      <c r="AH3181"/>
    </row>
    <row r="3182" spans="1:34" s="28" customFormat="1" ht="15">
      <c r="A3182"/>
      <c r="B3182" s="140"/>
      <c r="C3182" s="139"/>
      <c r="D3182" s="139"/>
      <c r="E3182"/>
      <c r="F3182"/>
      <c r="G3182"/>
      <c r="H3182"/>
      <c r="I3182"/>
      <c r="J3182"/>
      <c r="K3182"/>
      <c r="L3182"/>
      <c r="M3182"/>
      <c r="N3182"/>
      <c r="O3182"/>
      <c r="P3182"/>
      <c r="Q3182"/>
      <c r="R3182"/>
      <c r="S3182"/>
      <c r="T3182"/>
      <c r="U3182"/>
      <c r="V3182"/>
      <c r="W3182"/>
      <c r="X3182"/>
      <c r="Y3182"/>
      <c r="Z3182"/>
      <c r="AA3182" s="144"/>
      <c r="AB3182"/>
      <c r="AC3182"/>
      <c r="AD3182"/>
      <c r="AE3182"/>
      <c r="AF3182" s="143"/>
      <c r="AG3182"/>
      <c r="AH3182"/>
    </row>
    <row r="3183" spans="1:34" s="28" customFormat="1" ht="15">
      <c r="A3183"/>
      <c r="B3183" s="140"/>
      <c r="C3183" s="139"/>
      <c r="D3183" s="139"/>
      <c r="E3183"/>
      <c r="F3183"/>
      <c r="G3183"/>
      <c r="H3183"/>
      <c r="I3183"/>
      <c r="J3183"/>
      <c r="K3183"/>
      <c r="L3183"/>
      <c r="M3183"/>
      <c r="N3183"/>
      <c r="O3183"/>
      <c r="P3183"/>
      <c r="Q3183"/>
      <c r="R3183"/>
      <c r="S3183"/>
      <c r="T3183"/>
      <c r="U3183"/>
      <c r="V3183"/>
      <c r="W3183"/>
      <c r="X3183"/>
      <c r="Y3183"/>
      <c r="Z3183"/>
      <c r="AA3183" s="144"/>
      <c r="AB3183"/>
      <c r="AC3183"/>
      <c r="AD3183"/>
      <c r="AE3183"/>
      <c r="AF3183" s="143"/>
      <c r="AG3183"/>
      <c r="AH3183"/>
    </row>
    <row r="3184" spans="1:34" s="28" customFormat="1" ht="15">
      <c r="A3184"/>
      <c r="B3184" s="140"/>
      <c r="C3184" s="139"/>
      <c r="D3184" s="139"/>
      <c r="E3184"/>
      <c r="F3184"/>
      <c r="G3184"/>
      <c r="H3184"/>
      <c r="I3184"/>
      <c r="J3184"/>
      <c r="K3184"/>
      <c r="L3184"/>
      <c r="M3184"/>
      <c r="N3184"/>
      <c r="O3184"/>
      <c r="P3184"/>
      <c r="Q3184"/>
      <c r="R3184"/>
      <c r="S3184"/>
      <c r="T3184"/>
      <c r="U3184"/>
      <c r="V3184"/>
      <c r="W3184"/>
      <c r="X3184"/>
      <c r="Y3184"/>
      <c r="Z3184"/>
      <c r="AA3184" s="144"/>
      <c r="AB3184"/>
      <c r="AC3184"/>
      <c r="AD3184"/>
      <c r="AE3184"/>
      <c r="AF3184" s="143"/>
      <c r="AG3184"/>
      <c r="AH3184"/>
    </row>
    <row r="3185" spans="1:34" s="28" customFormat="1" ht="15">
      <c r="A3185"/>
      <c r="B3185" s="140"/>
      <c r="C3185" s="139"/>
      <c r="D3185" s="139"/>
      <c r="E3185"/>
      <c r="F3185"/>
      <c r="G3185"/>
      <c r="H3185"/>
      <c r="I3185"/>
      <c r="J3185"/>
      <c r="K3185"/>
      <c r="L3185"/>
      <c r="M3185"/>
      <c r="N3185"/>
      <c r="O3185"/>
      <c r="P3185"/>
      <c r="Q3185"/>
      <c r="R3185"/>
      <c r="S3185"/>
      <c r="T3185"/>
      <c r="U3185"/>
      <c r="V3185"/>
      <c r="W3185"/>
      <c r="X3185"/>
      <c r="Y3185"/>
      <c r="Z3185"/>
      <c r="AA3185" s="144"/>
      <c r="AB3185"/>
      <c r="AC3185"/>
      <c r="AD3185"/>
      <c r="AE3185"/>
      <c r="AF3185" s="143"/>
      <c r="AG3185"/>
      <c r="AH3185"/>
    </row>
    <row r="59205" spans="7:12">
      <c r="G59205" s="21"/>
      <c r="H59205" s="21"/>
      <c r="I59205" s="21"/>
      <c r="J59205" s="21"/>
      <c r="K59205" s="21"/>
      <c r="L59205" s="21"/>
    </row>
  </sheetData>
  <sheetProtection algorithmName="SHA-512" hashValue="uQXAHczRtU3cbQ3XfBLXfe4wknawkXJqy9xL2hsNanLYHZBYp+MZnnOywSbA19iypDcrgL1H6tDaHuOmz9htIQ==" saltValue="zTn0BTFfTwQX9nF64DX8DQ==" spinCount="100000" sheet="1" objects="1" scenarios="1" sort="0" autoFilter="0"/>
  <autoFilter ref="A4:AJ650" xr:uid="{00000000-0001-0000-0200-000000000000}"/>
  <sortState xmlns:xlrd2="http://schemas.microsoft.com/office/spreadsheetml/2017/richdata2" ref="A5:AH650">
    <sortCondition ref="AB8:AB650"/>
  </sortState>
  <mergeCells count="7">
    <mergeCell ref="A3:E3"/>
    <mergeCell ref="F3:J3"/>
    <mergeCell ref="P1:S1"/>
    <mergeCell ref="Z3:AB3"/>
    <mergeCell ref="AD3:AH3"/>
    <mergeCell ref="T3:Y3"/>
    <mergeCell ref="L3:S3"/>
  </mergeCells>
  <phoneticPr fontId="34" type="noConversion"/>
  <hyperlinks>
    <hyperlink ref="P1" location="封面!A1" display="返回首页" xr:uid="{00000000-0004-0000-0200-000001000000}"/>
  </hyperlinks>
  <pageMargins left="0.75" right="0.75" top="1" bottom="1" header="0.5" footer="0.5"/>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55905-0835-48FC-9C8B-32AFE6872097}">
  <sheetPr codeName="Sheet3"/>
  <dimension ref="A2:W7"/>
  <sheetViews>
    <sheetView workbookViewId="0">
      <selection activeCell="A4" sqref="A4:U4"/>
    </sheetView>
  </sheetViews>
  <sheetFormatPr defaultColWidth="9.140625" defaultRowHeight="14.25"/>
  <cols>
    <col min="1" max="16384" width="9.140625" style="118"/>
  </cols>
  <sheetData>
    <row r="2" spans="1:23" ht="15.75" customHeight="1">
      <c r="A2" s="119" t="s">
        <v>12348</v>
      </c>
      <c r="B2" s="120"/>
      <c r="C2" s="120"/>
      <c r="D2" s="120"/>
      <c r="E2" s="120"/>
      <c r="F2" s="120"/>
      <c r="G2" s="120"/>
      <c r="H2" s="120"/>
      <c r="I2" s="120"/>
      <c r="J2" s="120"/>
      <c r="K2" s="120"/>
      <c r="L2" s="120"/>
      <c r="M2" s="120"/>
      <c r="N2" s="120"/>
      <c r="O2" s="120"/>
      <c r="P2" s="120"/>
      <c r="Q2" s="120"/>
      <c r="R2" s="120"/>
      <c r="S2" s="120"/>
      <c r="T2" s="120"/>
      <c r="U2" s="120"/>
      <c r="V2" s="120"/>
      <c r="W2" s="120"/>
    </row>
    <row r="3" spans="1:23" ht="225" customHeight="1">
      <c r="A3" s="172" t="s">
        <v>12458</v>
      </c>
      <c r="B3" s="173"/>
      <c r="C3" s="173"/>
      <c r="D3" s="173"/>
      <c r="E3" s="173"/>
      <c r="F3" s="173"/>
      <c r="G3" s="173"/>
      <c r="H3" s="173"/>
      <c r="I3" s="173"/>
      <c r="J3" s="173"/>
      <c r="K3" s="173"/>
      <c r="L3" s="173"/>
      <c r="M3" s="173"/>
      <c r="N3" s="173"/>
      <c r="O3" s="173"/>
      <c r="P3" s="173"/>
      <c r="Q3" s="173"/>
      <c r="R3" s="173"/>
      <c r="S3" s="173"/>
      <c r="T3" s="173"/>
      <c r="U3" s="173"/>
      <c r="V3" s="122"/>
      <c r="W3" s="121"/>
    </row>
    <row r="4" spans="1:23" ht="332.25" customHeight="1">
      <c r="A4" s="172" t="s">
        <v>12459</v>
      </c>
      <c r="B4" s="172"/>
      <c r="C4" s="172"/>
      <c r="D4" s="172"/>
      <c r="E4" s="172"/>
      <c r="F4" s="172"/>
      <c r="G4" s="172"/>
      <c r="H4" s="172"/>
      <c r="I4" s="172"/>
      <c r="J4" s="172"/>
      <c r="K4" s="172"/>
      <c r="L4" s="172"/>
      <c r="M4" s="172"/>
      <c r="N4" s="172"/>
      <c r="O4" s="172"/>
      <c r="P4" s="172"/>
      <c r="Q4" s="172"/>
      <c r="R4" s="172"/>
      <c r="S4" s="172"/>
      <c r="T4" s="172"/>
      <c r="U4" s="172"/>
      <c r="V4" s="122"/>
      <c r="W4" s="121"/>
    </row>
    <row r="6" spans="1:23" ht="18">
      <c r="A6" s="119" t="s">
        <v>12349</v>
      </c>
    </row>
    <row r="7" spans="1:23" ht="84.75" customHeight="1">
      <c r="A7" s="173" t="s">
        <v>12347</v>
      </c>
      <c r="B7" s="173"/>
      <c r="C7" s="173"/>
      <c r="D7" s="173"/>
      <c r="E7" s="173"/>
      <c r="F7" s="173"/>
      <c r="G7" s="173"/>
      <c r="H7" s="173"/>
      <c r="I7" s="173"/>
      <c r="J7" s="173"/>
      <c r="K7" s="173"/>
      <c r="L7" s="173"/>
      <c r="M7" s="173"/>
      <c r="N7" s="173"/>
      <c r="O7" s="173"/>
      <c r="P7" s="173"/>
      <c r="Q7" s="173"/>
      <c r="R7" s="173"/>
      <c r="S7" s="173"/>
      <c r="T7" s="173"/>
      <c r="U7" s="173"/>
    </row>
  </sheetData>
  <mergeCells count="3">
    <mergeCell ref="A3:U3"/>
    <mergeCell ref="A7:U7"/>
    <mergeCell ref="A4:U4"/>
  </mergeCells>
  <phoneticPr fontId="36"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F21D3-89E2-4BD9-ACC2-6E458F2D073D}">
  <dimension ref="A1:A2"/>
  <sheetViews>
    <sheetView workbookViewId="0">
      <selection activeCell="F17" sqref="F17"/>
    </sheetView>
  </sheetViews>
  <sheetFormatPr defaultRowHeight="15"/>
  <sheetData>
    <row r="1" spans="1:1">
      <c r="A1" t="s">
        <v>13148</v>
      </c>
    </row>
    <row r="2" spans="1:1">
      <c r="A2" t="s">
        <v>11004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65340"/>
  <sheetViews>
    <sheetView zoomScale="85" zoomScaleNormal="85" workbookViewId="0">
      <pane xSplit="3" ySplit="2" topLeftCell="D95" activePane="bottomRight" state="frozen"/>
      <selection pane="topRight"/>
      <selection pane="bottomLeft"/>
      <selection pane="bottomRight" activeCell="N96" sqref="N96"/>
    </sheetView>
  </sheetViews>
  <sheetFormatPr defaultColWidth="9" defaultRowHeight="14.25"/>
  <cols>
    <col min="1" max="1" width="20.28515625" style="11" customWidth="1"/>
    <col min="2" max="2" width="24.140625" style="10" bestFit="1" customWidth="1"/>
    <col min="3" max="3" width="24" style="11" customWidth="1"/>
    <col min="4" max="4" width="10.85546875" style="10" customWidth="1"/>
    <col min="5" max="5" width="21.42578125" style="10" bestFit="1" customWidth="1"/>
    <col min="6" max="16384" width="9" style="15"/>
  </cols>
  <sheetData>
    <row r="1" spans="1:5">
      <c r="A1" s="31" t="e" cm="1">
        <f t="array" aca="1" ref="A1" ca="1">_xll.BQL(B1,"id_isin")</f>
        <v>#NAME?</v>
      </c>
    </row>
    <row r="2" spans="1:5" s="27" customFormat="1" ht="36.75" customHeight="1">
      <c r="A2" s="82" t="s">
        <v>97</v>
      </c>
      <c r="B2" s="82" t="s">
        <v>8279</v>
      </c>
      <c r="C2" s="82" t="s">
        <v>98</v>
      </c>
      <c r="D2" s="82" t="s">
        <v>45</v>
      </c>
      <c r="E2" s="82" t="s">
        <v>101</v>
      </c>
    </row>
    <row r="3" spans="1:5" s="10" customFormat="1" ht="33" customHeight="1">
      <c r="A3" s="31" t="s">
        <v>8280</v>
      </c>
      <c r="B3" s="31" t="s">
        <v>115</v>
      </c>
      <c r="C3" s="32" t="s">
        <v>116</v>
      </c>
      <c r="D3" s="35" t="s">
        <v>117</v>
      </c>
      <c r="E3" s="36" t="s">
        <v>48</v>
      </c>
    </row>
    <row r="4" spans="1:5" s="11" customFormat="1" ht="28.5">
      <c r="A4" s="31" t="s">
        <v>8281</v>
      </c>
      <c r="B4" s="113" t="s">
        <v>118</v>
      </c>
      <c r="C4" s="39" t="s">
        <v>119</v>
      </c>
      <c r="D4" s="41" t="s">
        <v>117</v>
      </c>
      <c r="E4" s="40" t="s">
        <v>48</v>
      </c>
    </row>
    <row r="5" spans="1:5" s="10" customFormat="1" ht="33" customHeight="1">
      <c r="A5" s="31" t="s">
        <v>8282</v>
      </c>
      <c r="B5" s="31" t="s">
        <v>120</v>
      </c>
      <c r="C5" s="32" t="s">
        <v>121</v>
      </c>
      <c r="D5" s="35" t="s">
        <v>117</v>
      </c>
      <c r="E5" s="36" t="s">
        <v>48</v>
      </c>
    </row>
    <row r="6" spans="1:5" s="11" customFormat="1" ht="28.5">
      <c r="A6" s="31" t="s">
        <v>8283</v>
      </c>
      <c r="B6" s="113" t="s">
        <v>122</v>
      </c>
      <c r="C6" s="39" t="s">
        <v>123</v>
      </c>
      <c r="D6" s="41" t="s">
        <v>117</v>
      </c>
      <c r="E6" s="40" t="s">
        <v>48</v>
      </c>
    </row>
    <row r="7" spans="1:5" s="10" customFormat="1" ht="33" customHeight="1">
      <c r="A7" s="31" t="s">
        <v>8284</v>
      </c>
      <c r="B7" s="31" t="s">
        <v>124</v>
      </c>
      <c r="C7" s="32" t="s">
        <v>125</v>
      </c>
      <c r="D7" s="35" t="s">
        <v>117</v>
      </c>
      <c r="E7" s="36" t="s">
        <v>48</v>
      </c>
    </row>
    <row r="8" spans="1:5" s="11" customFormat="1" ht="28.5">
      <c r="A8" s="31" t="s">
        <v>8285</v>
      </c>
      <c r="B8" s="113" t="s">
        <v>126</v>
      </c>
      <c r="C8" s="39" t="s">
        <v>127</v>
      </c>
      <c r="D8" s="41" t="s">
        <v>117</v>
      </c>
      <c r="E8" s="40" t="s">
        <v>48</v>
      </c>
    </row>
    <row r="9" spans="1:5" s="10" customFormat="1" ht="33" customHeight="1">
      <c r="A9" s="31" t="s">
        <v>8286</v>
      </c>
      <c r="B9" s="31" t="s">
        <v>128</v>
      </c>
      <c r="C9" s="32" t="s">
        <v>129</v>
      </c>
      <c r="D9" s="35" t="s">
        <v>117</v>
      </c>
      <c r="E9" s="36" t="s">
        <v>49</v>
      </c>
    </row>
    <row r="10" spans="1:5" s="11" customFormat="1" ht="28.5">
      <c r="A10" s="31" t="s">
        <v>8287</v>
      </c>
      <c r="B10" s="113" t="s">
        <v>130</v>
      </c>
      <c r="C10" s="39" t="s">
        <v>131</v>
      </c>
      <c r="D10" s="41" t="s">
        <v>117</v>
      </c>
      <c r="E10" s="40" t="s">
        <v>49</v>
      </c>
    </row>
    <row r="11" spans="1:5" s="10" customFormat="1" ht="33" customHeight="1">
      <c r="A11" s="31" t="s">
        <v>8288</v>
      </c>
      <c r="B11" s="31" t="s">
        <v>132</v>
      </c>
      <c r="C11" s="32" t="s">
        <v>133</v>
      </c>
      <c r="D11" s="35" t="s">
        <v>117</v>
      </c>
      <c r="E11" s="36" t="s">
        <v>50</v>
      </c>
    </row>
    <row r="12" spans="1:5" s="11" customFormat="1" ht="42.75">
      <c r="A12" s="31" t="s">
        <v>8289</v>
      </c>
      <c r="B12" s="113" t="s">
        <v>134</v>
      </c>
      <c r="C12" s="39" t="s">
        <v>135</v>
      </c>
      <c r="D12" s="41" t="s">
        <v>117</v>
      </c>
      <c r="E12" s="40" t="s">
        <v>50</v>
      </c>
    </row>
    <row r="13" spans="1:5" s="10" customFormat="1" ht="33" customHeight="1">
      <c r="A13" s="31" t="s">
        <v>8290</v>
      </c>
      <c r="B13" s="31" t="s">
        <v>136</v>
      </c>
      <c r="C13" s="32" t="s">
        <v>137</v>
      </c>
      <c r="D13" s="35" t="s">
        <v>117</v>
      </c>
      <c r="E13" s="36" t="s">
        <v>50</v>
      </c>
    </row>
    <row r="14" spans="1:5" s="11" customFormat="1" ht="42.75">
      <c r="A14" s="31" t="s">
        <v>8291</v>
      </c>
      <c r="B14" s="113" t="s">
        <v>138</v>
      </c>
      <c r="C14" s="39" t="s">
        <v>139</v>
      </c>
      <c r="D14" s="41" t="s">
        <v>117</v>
      </c>
      <c r="E14" s="40" t="s">
        <v>50</v>
      </c>
    </row>
    <row r="15" spans="1:5" s="10" customFormat="1" ht="33" customHeight="1">
      <c r="A15" s="31" t="s">
        <v>8292</v>
      </c>
      <c r="B15" s="31" t="s">
        <v>140</v>
      </c>
      <c r="C15" s="32" t="s">
        <v>141</v>
      </c>
      <c r="D15" s="35" t="s">
        <v>117</v>
      </c>
      <c r="E15" s="36" t="s">
        <v>50</v>
      </c>
    </row>
    <row r="16" spans="1:5" s="11" customFormat="1" ht="28.5">
      <c r="A16" s="31" t="s">
        <v>8293</v>
      </c>
      <c r="B16" s="113" t="s">
        <v>142</v>
      </c>
      <c r="C16" s="39" t="s">
        <v>143</v>
      </c>
      <c r="D16" s="41" t="s">
        <v>117</v>
      </c>
      <c r="E16" s="40" t="s">
        <v>50</v>
      </c>
    </row>
    <row r="17" spans="1:5" s="10" customFormat="1" ht="33" customHeight="1">
      <c r="A17" s="31" t="s">
        <v>8294</v>
      </c>
      <c r="B17" s="31" t="s">
        <v>144</v>
      </c>
      <c r="C17" s="32" t="s">
        <v>145</v>
      </c>
      <c r="D17" s="35" t="s">
        <v>117</v>
      </c>
      <c r="E17" s="36" t="s">
        <v>50</v>
      </c>
    </row>
    <row r="18" spans="1:5" s="11" customFormat="1" ht="28.5">
      <c r="A18" s="31" t="s">
        <v>8295</v>
      </c>
      <c r="B18" s="113" t="s">
        <v>146</v>
      </c>
      <c r="C18" s="39" t="s">
        <v>147</v>
      </c>
      <c r="D18" s="41" t="s">
        <v>117</v>
      </c>
      <c r="E18" s="40" t="s">
        <v>51</v>
      </c>
    </row>
    <row r="19" spans="1:5" s="10" customFormat="1" ht="33" customHeight="1">
      <c r="A19" s="31" t="s">
        <v>8296</v>
      </c>
      <c r="B19" s="31" t="s">
        <v>148</v>
      </c>
      <c r="C19" s="32" t="s">
        <v>149</v>
      </c>
      <c r="D19" s="35" t="s">
        <v>117</v>
      </c>
      <c r="E19" s="36" t="s">
        <v>51</v>
      </c>
    </row>
    <row r="20" spans="1:5" s="11" customFormat="1" ht="28.5">
      <c r="A20" s="31" t="s">
        <v>8297</v>
      </c>
      <c r="B20" s="113" t="s">
        <v>150</v>
      </c>
      <c r="C20" s="39" t="s">
        <v>151</v>
      </c>
      <c r="D20" s="41" t="s">
        <v>117</v>
      </c>
      <c r="E20" s="40" t="s">
        <v>51</v>
      </c>
    </row>
    <row r="21" spans="1:5" s="10" customFormat="1" ht="33" customHeight="1">
      <c r="A21" s="31" t="s">
        <v>8298</v>
      </c>
      <c r="B21" s="31" t="s">
        <v>152</v>
      </c>
      <c r="C21" s="32" t="s">
        <v>153</v>
      </c>
      <c r="D21" s="35" t="s">
        <v>117</v>
      </c>
      <c r="E21" s="36" t="s">
        <v>51</v>
      </c>
    </row>
    <row r="22" spans="1:5" s="11" customFormat="1" ht="28.5">
      <c r="A22" s="31" t="s">
        <v>8299</v>
      </c>
      <c r="B22" s="113" t="s">
        <v>154</v>
      </c>
      <c r="C22" s="39" t="s">
        <v>155</v>
      </c>
      <c r="D22" s="41" t="s">
        <v>117</v>
      </c>
      <c r="E22" s="40" t="s">
        <v>51</v>
      </c>
    </row>
    <row r="23" spans="1:5" s="10" customFormat="1" ht="33" customHeight="1">
      <c r="A23" s="31" t="s">
        <v>8300</v>
      </c>
      <c r="B23" s="31" t="s">
        <v>156</v>
      </c>
      <c r="C23" s="32" t="s">
        <v>157</v>
      </c>
      <c r="D23" s="35" t="s">
        <v>117</v>
      </c>
      <c r="E23" s="36" t="s">
        <v>51</v>
      </c>
    </row>
    <row r="24" spans="1:5" s="11" customFormat="1" ht="42.75">
      <c r="A24" s="31" t="s">
        <v>8301</v>
      </c>
      <c r="B24" s="113" t="s">
        <v>158</v>
      </c>
      <c r="C24" s="39" t="s">
        <v>159</v>
      </c>
      <c r="D24" s="41" t="s">
        <v>117</v>
      </c>
      <c r="E24" s="40" t="s">
        <v>51</v>
      </c>
    </row>
    <row r="25" spans="1:5" s="10" customFormat="1" ht="33" customHeight="1">
      <c r="A25" s="31" t="s">
        <v>8302</v>
      </c>
      <c r="B25" s="31" t="s">
        <v>160</v>
      </c>
      <c r="C25" s="32" t="s">
        <v>161</v>
      </c>
      <c r="D25" s="35" t="s">
        <v>117</v>
      </c>
      <c r="E25" s="36" t="s">
        <v>51</v>
      </c>
    </row>
    <row r="26" spans="1:5" s="11" customFormat="1" ht="28.5">
      <c r="A26" s="31" t="s">
        <v>8303</v>
      </c>
      <c r="B26" s="113" t="s">
        <v>162</v>
      </c>
      <c r="C26" s="39" t="s">
        <v>163</v>
      </c>
      <c r="D26" s="41" t="s">
        <v>117</v>
      </c>
      <c r="E26" s="40" t="s">
        <v>52</v>
      </c>
    </row>
    <row r="27" spans="1:5" s="46" customFormat="1" ht="33" customHeight="1">
      <c r="A27" s="31" t="s">
        <v>8304</v>
      </c>
      <c r="B27" s="43" t="s">
        <v>164</v>
      </c>
      <c r="C27" s="44" t="s">
        <v>165</v>
      </c>
      <c r="D27" s="45" t="s">
        <v>117</v>
      </c>
      <c r="E27" s="44" t="s">
        <v>52</v>
      </c>
    </row>
    <row r="28" spans="1:5" s="11" customFormat="1" ht="28.5">
      <c r="A28" s="31" t="s">
        <v>8305</v>
      </c>
      <c r="B28" s="113" t="s">
        <v>166</v>
      </c>
      <c r="C28" s="39" t="s">
        <v>167</v>
      </c>
      <c r="D28" s="41" t="s">
        <v>117</v>
      </c>
      <c r="E28" s="40" t="s">
        <v>52</v>
      </c>
    </row>
    <row r="29" spans="1:5" s="10" customFormat="1" ht="33" customHeight="1">
      <c r="A29" s="31" t="s">
        <v>8306</v>
      </c>
      <c r="B29" s="31" t="s">
        <v>168</v>
      </c>
      <c r="C29" s="32" t="s">
        <v>169</v>
      </c>
      <c r="D29" s="35" t="s">
        <v>117</v>
      </c>
      <c r="E29" s="36" t="s">
        <v>52</v>
      </c>
    </row>
    <row r="30" spans="1:5" s="11" customFormat="1" ht="28.5">
      <c r="A30" s="31" t="s">
        <v>8307</v>
      </c>
      <c r="B30" s="113" t="s">
        <v>170</v>
      </c>
      <c r="C30" s="39" t="s">
        <v>171</v>
      </c>
      <c r="D30" s="41" t="s">
        <v>117</v>
      </c>
      <c r="E30" s="40" t="s">
        <v>52</v>
      </c>
    </row>
    <row r="31" spans="1:5" s="10" customFormat="1" ht="33" customHeight="1">
      <c r="A31" s="31" t="s">
        <v>8308</v>
      </c>
      <c r="B31" s="31" t="s">
        <v>172</v>
      </c>
      <c r="C31" s="32" t="s">
        <v>173</v>
      </c>
      <c r="D31" s="35" t="s">
        <v>117</v>
      </c>
      <c r="E31" s="36" t="s">
        <v>52</v>
      </c>
    </row>
    <row r="32" spans="1:5" s="11" customFormat="1">
      <c r="A32" s="31" t="s">
        <v>8309</v>
      </c>
      <c r="B32" s="113" t="s">
        <v>174</v>
      </c>
      <c r="C32" s="39" t="s">
        <v>175</v>
      </c>
      <c r="D32" s="41" t="s">
        <v>117</v>
      </c>
      <c r="E32" s="40" t="s">
        <v>52</v>
      </c>
    </row>
    <row r="33" spans="1:5" s="10" customFormat="1" ht="33" customHeight="1">
      <c r="A33" s="31" t="s">
        <v>8310</v>
      </c>
      <c r="B33" s="31" t="s">
        <v>176</v>
      </c>
      <c r="C33" s="32" t="s">
        <v>177</v>
      </c>
      <c r="D33" s="35" t="s">
        <v>117</v>
      </c>
      <c r="E33" s="36" t="s">
        <v>52</v>
      </c>
    </row>
    <row r="34" spans="1:5" s="11" customFormat="1" ht="28.5">
      <c r="A34" s="31" t="s">
        <v>8311</v>
      </c>
      <c r="B34" s="113" t="s">
        <v>178</v>
      </c>
      <c r="C34" s="39" t="s">
        <v>179</v>
      </c>
      <c r="D34" s="41" t="s">
        <v>117</v>
      </c>
      <c r="E34" s="40" t="s">
        <v>52</v>
      </c>
    </row>
    <row r="35" spans="1:5" s="10" customFormat="1" ht="33" customHeight="1">
      <c r="A35" s="31" t="s">
        <v>8312</v>
      </c>
      <c r="B35" s="31" t="s">
        <v>180</v>
      </c>
      <c r="C35" s="32" t="s">
        <v>181</v>
      </c>
      <c r="D35" s="35" t="s">
        <v>117</v>
      </c>
      <c r="E35" s="36" t="s">
        <v>52</v>
      </c>
    </row>
    <row r="36" spans="1:5" s="11" customFormat="1" ht="28.5">
      <c r="A36" s="31" t="s">
        <v>8313</v>
      </c>
      <c r="B36" s="113" t="s">
        <v>182</v>
      </c>
      <c r="C36" s="39" t="s">
        <v>183</v>
      </c>
      <c r="D36" s="41" t="s">
        <v>117</v>
      </c>
      <c r="E36" s="40" t="s">
        <v>52</v>
      </c>
    </row>
    <row r="37" spans="1:5" s="10" customFormat="1" ht="33" customHeight="1">
      <c r="A37" s="31" t="s">
        <v>8314</v>
      </c>
      <c r="B37" s="31" t="s">
        <v>184</v>
      </c>
      <c r="C37" s="32" t="s">
        <v>185</v>
      </c>
      <c r="D37" s="35" t="s">
        <v>117</v>
      </c>
      <c r="E37" s="36" t="s">
        <v>52</v>
      </c>
    </row>
    <row r="38" spans="1:5" s="11" customFormat="1" ht="28.5">
      <c r="A38" s="31" t="s">
        <v>8315</v>
      </c>
      <c r="B38" s="113" t="s">
        <v>186</v>
      </c>
      <c r="C38" s="39" t="s">
        <v>187</v>
      </c>
      <c r="D38" s="41" t="s">
        <v>117</v>
      </c>
      <c r="E38" s="40" t="s">
        <v>52</v>
      </c>
    </row>
    <row r="39" spans="1:5" s="10" customFormat="1" ht="33" customHeight="1">
      <c r="A39" s="31" t="s">
        <v>8316</v>
      </c>
      <c r="B39" s="31" t="s">
        <v>188</v>
      </c>
      <c r="C39" s="32" t="s">
        <v>189</v>
      </c>
      <c r="D39" s="35" t="s">
        <v>117</v>
      </c>
      <c r="E39" s="36" t="s">
        <v>52</v>
      </c>
    </row>
    <row r="40" spans="1:5" s="11" customFormat="1">
      <c r="A40" s="31" t="s">
        <v>8317</v>
      </c>
      <c r="B40" s="113" t="s">
        <v>190</v>
      </c>
      <c r="C40" s="39" t="s">
        <v>191</v>
      </c>
      <c r="D40" s="41" t="s">
        <v>117</v>
      </c>
      <c r="E40" s="40" t="s">
        <v>52</v>
      </c>
    </row>
    <row r="41" spans="1:5" s="10" customFormat="1" ht="33" customHeight="1">
      <c r="A41" s="31" t="s">
        <v>8318</v>
      </c>
      <c r="B41" s="31" t="s">
        <v>192</v>
      </c>
      <c r="C41" s="32" t="s">
        <v>193</v>
      </c>
      <c r="D41" s="35" t="s">
        <v>117</v>
      </c>
      <c r="E41" s="36" t="s">
        <v>52</v>
      </c>
    </row>
    <row r="42" spans="1:5" s="11" customFormat="1" ht="28.5">
      <c r="A42" s="31" t="s">
        <v>8319</v>
      </c>
      <c r="B42" s="113" t="s">
        <v>194</v>
      </c>
      <c r="C42" s="39" t="s">
        <v>195</v>
      </c>
      <c r="D42" s="41" t="s">
        <v>117</v>
      </c>
      <c r="E42" s="40" t="s">
        <v>52</v>
      </c>
    </row>
    <row r="43" spans="1:5" s="10" customFormat="1" ht="33" customHeight="1">
      <c r="A43" s="31" t="s">
        <v>8320</v>
      </c>
      <c r="B43" s="31" t="s">
        <v>196</v>
      </c>
      <c r="C43" s="32" t="s">
        <v>197</v>
      </c>
      <c r="D43" s="35" t="s">
        <v>117</v>
      </c>
      <c r="E43" s="36" t="s">
        <v>52</v>
      </c>
    </row>
    <row r="44" spans="1:5" s="11" customFormat="1" ht="28.5">
      <c r="A44" s="31" t="s">
        <v>8321</v>
      </c>
      <c r="B44" s="113" t="s">
        <v>198</v>
      </c>
      <c r="C44" s="39" t="s">
        <v>199</v>
      </c>
      <c r="D44" s="41" t="s">
        <v>117</v>
      </c>
      <c r="E44" s="40" t="s">
        <v>52</v>
      </c>
    </row>
    <row r="45" spans="1:5" s="10" customFormat="1" ht="33" customHeight="1">
      <c r="A45" s="31" t="s">
        <v>8322</v>
      </c>
      <c r="B45" s="31" t="s">
        <v>200</v>
      </c>
      <c r="C45" s="32" t="s">
        <v>201</v>
      </c>
      <c r="D45" s="35" t="s">
        <v>117</v>
      </c>
      <c r="E45" s="36" t="s">
        <v>52</v>
      </c>
    </row>
    <row r="46" spans="1:5" s="11" customFormat="1" ht="28.5">
      <c r="A46" s="31" t="s">
        <v>8323</v>
      </c>
      <c r="B46" s="113" t="s">
        <v>202</v>
      </c>
      <c r="C46" s="39" t="s">
        <v>203</v>
      </c>
      <c r="D46" s="41" t="s">
        <v>117</v>
      </c>
      <c r="E46" s="40" t="s">
        <v>52</v>
      </c>
    </row>
    <row r="47" spans="1:5" s="10" customFormat="1" ht="33" customHeight="1">
      <c r="A47" s="31" t="s">
        <v>8324</v>
      </c>
      <c r="B47" s="31" t="s">
        <v>204</v>
      </c>
      <c r="C47" s="32" t="s">
        <v>205</v>
      </c>
      <c r="D47" s="35" t="s">
        <v>117</v>
      </c>
      <c r="E47" s="36" t="s">
        <v>52</v>
      </c>
    </row>
    <row r="48" spans="1:5" s="11" customFormat="1" ht="42.75">
      <c r="A48" s="31" t="s">
        <v>8322</v>
      </c>
      <c r="B48" s="113" t="s">
        <v>206</v>
      </c>
      <c r="C48" s="39" t="s">
        <v>207</v>
      </c>
      <c r="D48" s="41" t="s">
        <v>117</v>
      </c>
      <c r="E48" s="40" t="s">
        <v>52</v>
      </c>
    </row>
    <row r="49" spans="1:5" s="10" customFormat="1" ht="33" customHeight="1">
      <c r="A49" s="31" t="s">
        <v>8325</v>
      </c>
      <c r="B49" s="31" t="s">
        <v>208</v>
      </c>
      <c r="C49" s="32" t="s">
        <v>209</v>
      </c>
      <c r="D49" s="35" t="s">
        <v>117</v>
      </c>
      <c r="E49" s="36" t="s">
        <v>52</v>
      </c>
    </row>
    <row r="50" spans="1:5" s="11" customFormat="1" ht="28.5">
      <c r="A50" s="31" t="s">
        <v>8326</v>
      </c>
      <c r="B50" s="113" t="s">
        <v>210</v>
      </c>
      <c r="C50" s="39" t="s">
        <v>211</v>
      </c>
      <c r="D50" s="41" t="s">
        <v>117</v>
      </c>
      <c r="E50" s="40" t="s">
        <v>52</v>
      </c>
    </row>
    <row r="51" spans="1:5" s="10" customFormat="1" ht="33" customHeight="1">
      <c r="A51" s="31" t="s">
        <v>8327</v>
      </c>
      <c r="B51" s="31" t="s">
        <v>212</v>
      </c>
      <c r="C51" s="32" t="s">
        <v>213</v>
      </c>
      <c r="D51" s="35" t="s">
        <v>117</v>
      </c>
      <c r="E51" s="36" t="s">
        <v>52</v>
      </c>
    </row>
    <row r="52" spans="1:5" s="11" customFormat="1" ht="28.5">
      <c r="A52" s="31" t="s">
        <v>8328</v>
      </c>
      <c r="B52" s="113" t="s">
        <v>214</v>
      </c>
      <c r="C52" s="39" t="s">
        <v>215</v>
      </c>
      <c r="D52" s="41" t="s">
        <v>117</v>
      </c>
      <c r="E52" s="40" t="s">
        <v>52</v>
      </c>
    </row>
    <row r="53" spans="1:5" s="10" customFormat="1" ht="33" customHeight="1">
      <c r="A53" s="31" t="s">
        <v>8329</v>
      </c>
      <c r="B53" s="31" t="s">
        <v>216</v>
      </c>
      <c r="C53" s="32" t="s">
        <v>217</v>
      </c>
      <c r="D53" s="35" t="s">
        <v>117</v>
      </c>
      <c r="E53" s="36" t="s">
        <v>52</v>
      </c>
    </row>
    <row r="54" spans="1:5" s="11" customFormat="1" ht="28.5">
      <c r="A54" s="31" t="s">
        <v>8330</v>
      </c>
      <c r="B54" s="113" t="s">
        <v>218</v>
      </c>
      <c r="C54" s="39" t="s">
        <v>219</v>
      </c>
      <c r="D54" s="41" t="s">
        <v>117</v>
      </c>
      <c r="E54" s="40" t="s">
        <v>52</v>
      </c>
    </row>
    <row r="55" spans="1:5" s="10" customFormat="1" ht="33" customHeight="1">
      <c r="A55" s="31" t="s">
        <v>8331</v>
      </c>
      <c r="B55" s="31" t="s">
        <v>220</v>
      </c>
      <c r="C55" s="32" t="s">
        <v>221</v>
      </c>
      <c r="D55" s="35" t="s">
        <v>117</v>
      </c>
      <c r="E55" s="36" t="s">
        <v>52</v>
      </c>
    </row>
    <row r="56" spans="1:5" s="11" customFormat="1" ht="28.5">
      <c r="A56" s="31" t="s">
        <v>8332</v>
      </c>
      <c r="B56" s="113" t="s">
        <v>222</v>
      </c>
      <c r="C56" s="39" t="s">
        <v>223</v>
      </c>
      <c r="D56" s="41" t="s">
        <v>117</v>
      </c>
      <c r="E56" s="40" t="s">
        <v>52</v>
      </c>
    </row>
    <row r="57" spans="1:5" s="10" customFormat="1" ht="33" customHeight="1">
      <c r="A57" s="31" t="s">
        <v>8333</v>
      </c>
      <c r="B57" s="31" t="s">
        <v>224</v>
      </c>
      <c r="C57" s="32" t="s">
        <v>225</v>
      </c>
      <c r="D57" s="35" t="s">
        <v>117</v>
      </c>
      <c r="E57" s="36" t="s">
        <v>52</v>
      </c>
    </row>
    <row r="58" spans="1:5" s="11" customFormat="1" ht="42.75">
      <c r="A58" s="31" t="s">
        <v>8334</v>
      </c>
      <c r="B58" s="113" t="s">
        <v>226</v>
      </c>
      <c r="C58" s="39" t="s">
        <v>227</v>
      </c>
      <c r="D58" s="41" t="s">
        <v>117</v>
      </c>
      <c r="E58" s="40" t="s">
        <v>52</v>
      </c>
    </row>
    <row r="59" spans="1:5" s="10" customFormat="1" ht="33" customHeight="1">
      <c r="A59" s="31" t="s">
        <v>8335</v>
      </c>
      <c r="B59" s="31" t="s">
        <v>228</v>
      </c>
      <c r="C59" s="32" t="s">
        <v>229</v>
      </c>
      <c r="D59" s="35" t="s">
        <v>117</v>
      </c>
      <c r="E59" s="36" t="s">
        <v>52</v>
      </c>
    </row>
    <row r="60" spans="1:5" s="11" customFormat="1">
      <c r="A60" s="31" t="s">
        <v>8336</v>
      </c>
      <c r="B60" s="113" t="s">
        <v>230</v>
      </c>
      <c r="C60" s="39" t="s">
        <v>231</v>
      </c>
      <c r="D60" s="41" t="s">
        <v>117</v>
      </c>
      <c r="E60" s="40" t="s">
        <v>52</v>
      </c>
    </row>
    <row r="61" spans="1:5" s="10" customFormat="1" ht="33" customHeight="1">
      <c r="A61" s="31" t="s">
        <v>8337</v>
      </c>
      <c r="B61" s="31" t="s">
        <v>232</v>
      </c>
      <c r="C61" s="32" t="s">
        <v>233</v>
      </c>
      <c r="D61" s="35" t="s">
        <v>117</v>
      </c>
      <c r="E61" s="36" t="s">
        <v>52</v>
      </c>
    </row>
    <row r="62" spans="1:5" s="11" customFormat="1" ht="28.5">
      <c r="A62" s="31" t="s">
        <v>8338</v>
      </c>
      <c r="B62" s="113" t="s">
        <v>234</v>
      </c>
      <c r="C62" s="39" t="s">
        <v>235</v>
      </c>
      <c r="D62" s="41" t="s">
        <v>117</v>
      </c>
      <c r="E62" s="40" t="s">
        <v>52</v>
      </c>
    </row>
    <row r="63" spans="1:5" s="10" customFormat="1" ht="33" customHeight="1">
      <c r="A63" s="31" t="s">
        <v>8339</v>
      </c>
      <c r="B63" s="31" t="s">
        <v>236</v>
      </c>
      <c r="C63" s="32" t="s">
        <v>237</v>
      </c>
      <c r="D63" s="35" t="s">
        <v>117</v>
      </c>
      <c r="E63" s="36" t="s">
        <v>52</v>
      </c>
    </row>
    <row r="64" spans="1:5" s="11" customFormat="1">
      <c r="A64" s="31" t="s">
        <v>8340</v>
      </c>
      <c r="B64" s="113" t="s">
        <v>238</v>
      </c>
      <c r="C64" s="39" t="s">
        <v>239</v>
      </c>
      <c r="D64" s="41" t="s">
        <v>117</v>
      </c>
      <c r="E64" s="40" t="s">
        <v>52</v>
      </c>
    </row>
    <row r="65" spans="1:5" s="10" customFormat="1" ht="33" customHeight="1">
      <c r="A65" s="31" t="s">
        <v>8341</v>
      </c>
      <c r="B65" s="31" t="s">
        <v>240</v>
      </c>
      <c r="C65" s="32" t="s">
        <v>241</v>
      </c>
      <c r="D65" s="35" t="s">
        <v>117</v>
      </c>
      <c r="E65" s="36" t="s">
        <v>53</v>
      </c>
    </row>
    <row r="66" spans="1:5" s="11" customFormat="1" ht="42.75">
      <c r="A66" s="31" t="s">
        <v>8342</v>
      </c>
      <c r="B66" s="113" t="s">
        <v>242</v>
      </c>
      <c r="C66" s="39" t="s">
        <v>243</v>
      </c>
      <c r="D66" s="41" t="s">
        <v>117</v>
      </c>
      <c r="E66" s="40" t="s">
        <v>54</v>
      </c>
    </row>
    <row r="67" spans="1:5" s="10" customFormat="1" ht="33" customHeight="1">
      <c r="A67" s="31" t="s">
        <v>8343</v>
      </c>
      <c r="B67" s="31" t="s">
        <v>244</v>
      </c>
      <c r="C67" s="32" t="s">
        <v>245</v>
      </c>
      <c r="D67" s="35" t="s">
        <v>117</v>
      </c>
      <c r="E67" s="36" t="s">
        <v>54</v>
      </c>
    </row>
    <row r="68" spans="1:5" s="11" customFormat="1" ht="28.5">
      <c r="A68" s="31" t="s">
        <v>8344</v>
      </c>
      <c r="B68" s="113" t="s">
        <v>246</v>
      </c>
      <c r="C68" s="39" t="s">
        <v>247</v>
      </c>
      <c r="D68" s="41" t="s">
        <v>117</v>
      </c>
      <c r="E68" s="40" t="s">
        <v>54</v>
      </c>
    </row>
    <row r="69" spans="1:5" s="10" customFormat="1" ht="33" customHeight="1">
      <c r="A69" s="31" t="s">
        <v>8345</v>
      </c>
      <c r="B69" s="31" t="s">
        <v>248</v>
      </c>
      <c r="C69" s="32" t="s">
        <v>249</v>
      </c>
      <c r="D69" s="35" t="s">
        <v>117</v>
      </c>
      <c r="E69" s="36" t="s">
        <v>55</v>
      </c>
    </row>
    <row r="70" spans="1:5" s="11" customFormat="1" ht="28.5">
      <c r="A70" s="31" t="s">
        <v>8346</v>
      </c>
      <c r="B70" s="113" t="s">
        <v>250</v>
      </c>
      <c r="C70" s="39" t="s">
        <v>251</v>
      </c>
      <c r="D70" s="41" t="s">
        <v>117</v>
      </c>
      <c r="E70" s="40" t="s">
        <v>56</v>
      </c>
    </row>
    <row r="71" spans="1:5" s="10" customFormat="1" ht="33" customHeight="1">
      <c r="A71" s="31" t="s">
        <v>8347</v>
      </c>
      <c r="B71" s="31" t="s">
        <v>252</v>
      </c>
      <c r="C71" s="32" t="s">
        <v>253</v>
      </c>
      <c r="D71" s="35" t="s">
        <v>117</v>
      </c>
      <c r="E71" s="36" t="s">
        <v>57</v>
      </c>
    </row>
    <row r="72" spans="1:5" s="11" customFormat="1">
      <c r="A72" s="31" t="s">
        <v>8348</v>
      </c>
      <c r="B72" s="113" t="s">
        <v>254</v>
      </c>
      <c r="C72" s="39" t="s">
        <v>255</v>
      </c>
      <c r="D72" s="41" t="s">
        <v>117</v>
      </c>
      <c r="E72" s="40" t="s">
        <v>58</v>
      </c>
    </row>
    <row r="73" spans="1:5" s="10" customFormat="1" ht="33" customHeight="1">
      <c r="A73" s="31" t="s">
        <v>8349</v>
      </c>
      <c r="B73" s="31" t="s">
        <v>256</v>
      </c>
      <c r="C73" s="32" t="s">
        <v>257</v>
      </c>
      <c r="D73" s="35" t="s">
        <v>117</v>
      </c>
      <c r="E73" s="36" t="s">
        <v>58</v>
      </c>
    </row>
    <row r="74" spans="1:5" s="11" customFormat="1">
      <c r="A74" s="31" t="s">
        <v>8350</v>
      </c>
      <c r="B74" s="113" t="s">
        <v>258</v>
      </c>
      <c r="C74" s="39" t="s">
        <v>259</v>
      </c>
      <c r="D74" s="41" t="s">
        <v>117</v>
      </c>
      <c r="E74" s="40" t="s">
        <v>58</v>
      </c>
    </row>
    <row r="75" spans="1:5" s="10" customFormat="1" ht="33" customHeight="1">
      <c r="A75" s="31" t="s">
        <v>8351</v>
      </c>
      <c r="B75" s="31" t="s">
        <v>260</v>
      </c>
      <c r="C75" s="32" t="s">
        <v>261</v>
      </c>
      <c r="D75" s="35" t="s">
        <v>117</v>
      </c>
      <c r="E75" s="36" t="s">
        <v>58</v>
      </c>
    </row>
    <row r="76" spans="1:5" s="11" customFormat="1" ht="28.5">
      <c r="A76" s="31" t="s">
        <v>8352</v>
      </c>
      <c r="B76" s="113" t="s">
        <v>262</v>
      </c>
      <c r="C76" s="39" t="s">
        <v>263</v>
      </c>
      <c r="D76" s="41" t="s">
        <v>117</v>
      </c>
      <c r="E76" s="40" t="s">
        <v>58</v>
      </c>
    </row>
    <row r="77" spans="1:5" s="10" customFormat="1" ht="33" customHeight="1">
      <c r="A77" s="31" t="s">
        <v>8353</v>
      </c>
      <c r="B77" s="31" t="s">
        <v>264</v>
      </c>
      <c r="C77" s="32" t="s">
        <v>265</v>
      </c>
      <c r="D77" s="35" t="s">
        <v>117</v>
      </c>
      <c r="E77" s="36" t="s">
        <v>58</v>
      </c>
    </row>
    <row r="78" spans="1:5" s="11" customFormat="1" ht="42.75">
      <c r="A78" s="31" t="s">
        <v>8354</v>
      </c>
      <c r="B78" s="113" t="s">
        <v>266</v>
      </c>
      <c r="C78" s="39" t="s">
        <v>267</v>
      </c>
      <c r="D78" s="41" t="s">
        <v>117</v>
      </c>
      <c r="E78" s="40" t="s">
        <v>58</v>
      </c>
    </row>
    <row r="79" spans="1:5" s="10" customFormat="1" ht="33" customHeight="1">
      <c r="A79" s="31" t="s">
        <v>8321</v>
      </c>
      <c r="B79" s="31" t="s">
        <v>198</v>
      </c>
      <c r="C79" s="32" t="s">
        <v>268</v>
      </c>
      <c r="D79" s="35" t="s">
        <v>117</v>
      </c>
      <c r="E79" s="36" t="s">
        <v>58</v>
      </c>
    </row>
    <row r="80" spans="1:5" s="11" customFormat="1" ht="28.5">
      <c r="A80" s="31" t="s">
        <v>8355</v>
      </c>
      <c r="B80" s="113" t="s">
        <v>269</v>
      </c>
      <c r="C80" s="39" t="s">
        <v>270</v>
      </c>
      <c r="D80" s="41" t="s">
        <v>117</v>
      </c>
      <c r="E80" s="40" t="s">
        <v>58</v>
      </c>
    </row>
    <row r="81" spans="1:5" s="10" customFormat="1" ht="33" customHeight="1">
      <c r="A81" s="31" t="s">
        <v>8356</v>
      </c>
      <c r="B81" s="31" t="s">
        <v>271</v>
      </c>
      <c r="C81" s="32" t="s">
        <v>272</v>
      </c>
      <c r="D81" s="35" t="s">
        <v>117</v>
      </c>
      <c r="E81" s="36" t="s">
        <v>58</v>
      </c>
    </row>
    <row r="82" spans="1:5" s="11" customFormat="1" ht="28.5">
      <c r="A82" s="31" t="s">
        <v>8357</v>
      </c>
      <c r="B82" s="113" t="s">
        <v>273</v>
      </c>
      <c r="C82" s="39" t="s">
        <v>274</v>
      </c>
      <c r="D82" s="41" t="s">
        <v>117</v>
      </c>
      <c r="E82" s="40" t="s">
        <v>58</v>
      </c>
    </row>
    <row r="83" spans="1:5" s="10" customFormat="1" ht="33" customHeight="1">
      <c r="A83" s="31" t="s">
        <v>8358</v>
      </c>
      <c r="B83" s="31" t="s">
        <v>275</v>
      </c>
      <c r="C83" s="32" t="s">
        <v>276</v>
      </c>
      <c r="D83" s="35" t="s">
        <v>117</v>
      </c>
      <c r="E83" s="36" t="s">
        <v>58</v>
      </c>
    </row>
    <row r="84" spans="1:5" s="11" customFormat="1" ht="28.5">
      <c r="A84" s="31" t="s">
        <v>8359</v>
      </c>
      <c r="B84" s="113" t="s">
        <v>277</v>
      </c>
      <c r="C84" s="39" t="s">
        <v>278</v>
      </c>
      <c r="D84" s="41" t="s">
        <v>117</v>
      </c>
      <c r="E84" s="40" t="s">
        <v>58</v>
      </c>
    </row>
    <row r="85" spans="1:5" s="10" customFormat="1" ht="33" customHeight="1">
      <c r="A85" s="31" t="s">
        <v>8360</v>
      </c>
      <c r="B85" s="31" t="s">
        <v>279</v>
      </c>
      <c r="C85" s="32" t="s">
        <v>280</v>
      </c>
      <c r="D85" s="35" t="s">
        <v>117</v>
      </c>
      <c r="E85" s="36" t="s">
        <v>58</v>
      </c>
    </row>
    <row r="86" spans="1:5" s="11" customFormat="1" ht="28.5">
      <c r="A86" s="31" t="s">
        <v>8361</v>
      </c>
      <c r="B86" s="113" t="s">
        <v>281</v>
      </c>
      <c r="C86" s="39" t="s">
        <v>282</v>
      </c>
      <c r="D86" s="41" t="s">
        <v>117</v>
      </c>
      <c r="E86" s="40" t="s">
        <v>58</v>
      </c>
    </row>
    <row r="87" spans="1:5" s="10" customFormat="1" ht="33" customHeight="1">
      <c r="A87" s="31" t="s">
        <v>8362</v>
      </c>
      <c r="B87" s="31" t="s">
        <v>283</v>
      </c>
      <c r="C87" s="32" t="s">
        <v>284</v>
      </c>
      <c r="D87" s="35" t="s">
        <v>117</v>
      </c>
      <c r="E87" s="36" t="s">
        <v>58</v>
      </c>
    </row>
    <row r="88" spans="1:5" s="11" customFormat="1" ht="28.5">
      <c r="A88" s="31" t="s">
        <v>8363</v>
      </c>
      <c r="B88" s="113" t="s">
        <v>285</v>
      </c>
      <c r="C88" s="39" t="s">
        <v>286</v>
      </c>
      <c r="D88" s="41" t="s">
        <v>117</v>
      </c>
      <c r="E88" s="40" t="s">
        <v>58</v>
      </c>
    </row>
    <row r="89" spans="1:5" s="10" customFormat="1" ht="33" customHeight="1">
      <c r="A89" s="31" t="s">
        <v>8364</v>
      </c>
      <c r="B89" s="31" t="s">
        <v>287</v>
      </c>
      <c r="C89" s="32" t="s">
        <v>288</v>
      </c>
      <c r="D89" s="35" t="s">
        <v>117</v>
      </c>
      <c r="E89" s="36" t="s">
        <v>58</v>
      </c>
    </row>
    <row r="90" spans="1:5" s="11" customFormat="1" ht="28.5">
      <c r="A90" s="31" t="s">
        <v>8317</v>
      </c>
      <c r="B90" s="113" t="s">
        <v>289</v>
      </c>
      <c r="C90" s="39" t="s">
        <v>290</v>
      </c>
      <c r="D90" s="41" t="s">
        <v>117</v>
      </c>
      <c r="E90" s="40" t="s">
        <v>58</v>
      </c>
    </row>
    <row r="91" spans="1:5" s="10" customFormat="1" ht="33" customHeight="1">
      <c r="A91" s="31" t="s">
        <v>8365</v>
      </c>
      <c r="B91" s="31" t="s">
        <v>291</v>
      </c>
      <c r="C91" s="32" t="s">
        <v>292</v>
      </c>
      <c r="D91" s="35" t="s">
        <v>117</v>
      </c>
      <c r="E91" s="36" t="s">
        <v>59</v>
      </c>
    </row>
    <row r="92" spans="1:5" s="11" customFormat="1" ht="28.5">
      <c r="A92" s="31" t="s">
        <v>8366</v>
      </c>
      <c r="B92" s="113" t="s">
        <v>293</v>
      </c>
      <c r="C92" s="39" t="s">
        <v>294</v>
      </c>
      <c r="D92" s="41" t="s">
        <v>117</v>
      </c>
      <c r="E92" s="40" t="s">
        <v>60</v>
      </c>
    </row>
    <row r="93" spans="1:5" s="10" customFormat="1" ht="33" customHeight="1">
      <c r="A93" s="31" t="s">
        <v>8367</v>
      </c>
      <c r="B93" s="31" t="s">
        <v>295</v>
      </c>
      <c r="C93" s="32" t="s">
        <v>296</v>
      </c>
      <c r="D93" s="35" t="s">
        <v>117</v>
      </c>
      <c r="E93" s="36" t="s">
        <v>60</v>
      </c>
    </row>
    <row r="94" spans="1:5" s="11" customFormat="1" ht="28.5">
      <c r="A94" s="31" t="s">
        <v>8368</v>
      </c>
      <c r="B94" s="113" t="s">
        <v>297</v>
      </c>
      <c r="C94" s="39" t="s">
        <v>298</v>
      </c>
      <c r="D94" s="41" t="s">
        <v>117</v>
      </c>
      <c r="E94" s="40" t="s">
        <v>60</v>
      </c>
    </row>
    <row r="95" spans="1:5" s="10" customFormat="1" ht="33" customHeight="1">
      <c r="A95" s="31" t="s">
        <v>8369</v>
      </c>
      <c r="B95" s="31" t="s">
        <v>299</v>
      </c>
      <c r="C95" s="32" t="s">
        <v>300</v>
      </c>
      <c r="D95" s="35" t="s">
        <v>117</v>
      </c>
      <c r="E95" s="36" t="s">
        <v>60</v>
      </c>
    </row>
    <row r="96" spans="1:5" s="11" customFormat="1" ht="28.5">
      <c r="A96" s="31" t="s">
        <v>8370</v>
      </c>
      <c r="B96" s="113" t="s">
        <v>301</v>
      </c>
      <c r="C96" s="39" t="s">
        <v>302</v>
      </c>
      <c r="D96" s="41" t="s">
        <v>117</v>
      </c>
      <c r="E96" s="40" t="s">
        <v>60</v>
      </c>
    </row>
    <row r="97" spans="1:5" s="10" customFormat="1" ht="33" customHeight="1">
      <c r="A97" s="31" t="s">
        <v>8371</v>
      </c>
      <c r="B97" s="31" t="s">
        <v>303</v>
      </c>
      <c r="C97" s="32" t="s">
        <v>304</v>
      </c>
      <c r="D97" s="35" t="s">
        <v>117</v>
      </c>
      <c r="E97" s="36" t="s">
        <v>61</v>
      </c>
    </row>
    <row r="98" spans="1:5" s="11" customFormat="1" ht="28.5">
      <c r="A98" s="31" t="s">
        <v>8372</v>
      </c>
      <c r="B98" s="113" t="s">
        <v>305</v>
      </c>
      <c r="C98" s="39" t="s">
        <v>306</v>
      </c>
      <c r="D98" s="41" t="s">
        <v>117</v>
      </c>
      <c r="E98" s="40" t="s">
        <v>61</v>
      </c>
    </row>
    <row r="99" spans="1:5" s="10" customFormat="1" ht="33" customHeight="1">
      <c r="A99" s="31" t="s">
        <v>8373</v>
      </c>
      <c r="B99" s="31" t="s">
        <v>307</v>
      </c>
      <c r="C99" s="32" t="s">
        <v>308</v>
      </c>
      <c r="D99" s="35" t="s">
        <v>117</v>
      </c>
      <c r="E99" s="36" t="s">
        <v>61</v>
      </c>
    </row>
    <row r="100" spans="1:5" s="11" customFormat="1" ht="28.5">
      <c r="A100" s="31" t="s">
        <v>8374</v>
      </c>
      <c r="B100" s="113" t="s">
        <v>309</v>
      </c>
      <c r="C100" s="39" t="s">
        <v>310</v>
      </c>
      <c r="D100" s="41" t="s">
        <v>117</v>
      </c>
      <c r="E100" s="40" t="s">
        <v>61</v>
      </c>
    </row>
    <row r="101" spans="1:5" s="10" customFormat="1" ht="33" customHeight="1">
      <c r="A101" s="31" t="s">
        <v>8375</v>
      </c>
      <c r="B101" s="31" t="s">
        <v>311</v>
      </c>
      <c r="C101" s="32" t="s">
        <v>312</v>
      </c>
      <c r="D101" s="35" t="s">
        <v>117</v>
      </c>
      <c r="E101" s="36" t="s">
        <v>61</v>
      </c>
    </row>
    <row r="102" spans="1:5" s="11" customFormat="1" ht="42.75">
      <c r="A102" s="31" t="s">
        <v>8376</v>
      </c>
      <c r="B102" s="113" t="s">
        <v>313</v>
      </c>
      <c r="C102" s="39" t="s">
        <v>314</v>
      </c>
      <c r="D102" s="41" t="s">
        <v>117</v>
      </c>
      <c r="E102" s="40" t="s">
        <v>62</v>
      </c>
    </row>
    <row r="103" spans="1:5" s="10" customFormat="1" ht="33" customHeight="1">
      <c r="A103" s="31" t="s">
        <v>8377</v>
      </c>
      <c r="B103" s="31" t="s">
        <v>315</v>
      </c>
      <c r="C103" s="32" t="s">
        <v>316</v>
      </c>
      <c r="D103" s="35" t="s">
        <v>117</v>
      </c>
      <c r="E103" s="36" t="s">
        <v>63</v>
      </c>
    </row>
    <row r="104" spans="1:5" s="11" customFormat="1">
      <c r="A104" s="31" t="s">
        <v>8378</v>
      </c>
      <c r="B104" s="113" t="s">
        <v>317</v>
      </c>
      <c r="C104" s="39" t="s">
        <v>318</v>
      </c>
      <c r="D104" s="41" t="s">
        <v>117</v>
      </c>
      <c r="E104" s="40" t="s">
        <v>64</v>
      </c>
    </row>
    <row r="105" spans="1:5" s="10" customFormat="1" ht="33" customHeight="1">
      <c r="A105" s="31" t="s">
        <v>8379</v>
      </c>
      <c r="B105" s="31" t="s">
        <v>319</v>
      </c>
      <c r="C105" s="32" t="s">
        <v>320</v>
      </c>
      <c r="D105" s="35" t="s">
        <v>117</v>
      </c>
      <c r="E105" s="36" t="s">
        <v>64</v>
      </c>
    </row>
    <row r="106" spans="1:5" s="11" customFormat="1">
      <c r="A106" s="31" t="s">
        <v>8380</v>
      </c>
      <c r="B106" s="113" t="s">
        <v>321</v>
      </c>
      <c r="C106" s="39" t="s">
        <v>322</v>
      </c>
      <c r="D106" s="41" t="s">
        <v>117</v>
      </c>
      <c r="E106" s="40" t="s">
        <v>64</v>
      </c>
    </row>
    <row r="107" spans="1:5" s="10" customFormat="1" ht="33" customHeight="1">
      <c r="A107" s="31" t="s">
        <v>8381</v>
      </c>
      <c r="B107" s="31" t="s">
        <v>323</v>
      </c>
      <c r="C107" s="32" t="s">
        <v>324</v>
      </c>
      <c r="D107" s="35" t="s">
        <v>117</v>
      </c>
      <c r="E107" s="36" t="s">
        <v>64</v>
      </c>
    </row>
    <row r="108" spans="1:5" s="11" customFormat="1" ht="28.5">
      <c r="A108" s="31" t="s">
        <v>8382</v>
      </c>
      <c r="B108" s="113" t="s">
        <v>325</v>
      </c>
      <c r="C108" s="39" t="s">
        <v>326</v>
      </c>
      <c r="D108" s="41" t="s">
        <v>117</v>
      </c>
      <c r="E108" s="40" t="s">
        <v>64</v>
      </c>
    </row>
    <row r="109" spans="1:5" s="10" customFormat="1" ht="33" customHeight="1">
      <c r="A109" s="31" t="s">
        <v>8383</v>
      </c>
      <c r="B109" s="31" t="s">
        <v>327</v>
      </c>
      <c r="C109" s="32" t="s">
        <v>328</v>
      </c>
      <c r="D109" s="35" t="s">
        <v>117</v>
      </c>
      <c r="E109" s="36" t="s">
        <v>65</v>
      </c>
    </row>
    <row r="110" spans="1:5" s="11" customFormat="1" ht="28.5">
      <c r="A110" s="31" t="s">
        <v>8384</v>
      </c>
      <c r="B110" s="113" t="s">
        <v>329</v>
      </c>
      <c r="C110" s="39" t="s">
        <v>330</v>
      </c>
      <c r="D110" s="41" t="s">
        <v>117</v>
      </c>
      <c r="E110" s="40" t="s">
        <v>65</v>
      </c>
    </row>
    <row r="111" spans="1:5" s="10" customFormat="1" ht="33" customHeight="1">
      <c r="A111" s="31" t="s">
        <v>8385</v>
      </c>
      <c r="B111" s="31" t="s">
        <v>331</v>
      </c>
      <c r="C111" s="32" t="s">
        <v>332</v>
      </c>
      <c r="D111" s="35" t="s">
        <v>117</v>
      </c>
      <c r="E111" s="36" t="s">
        <v>66</v>
      </c>
    </row>
    <row r="112" spans="1:5" s="11" customFormat="1" ht="28.5">
      <c r="A112" s="31" t="s">
        <v>8386</v>
      </c>
      <c r="B112" s="113" t="s">
        <v>333</v>
      </c>
      <c r="C112" s="39" t="s">
        <v>334</v>
      </c>
      <c r="D112" s="41" t="s">
        <v>117</v>
      </c>
      <c r="E112" s="40" t="s">
        <v>66</v>
      </c>
    </row>
    <row r="113" spans="1:5" s="10" customFormat="1" ht="33" customHeight="1">
      <c r="A113" s="31" t="s">
        <v>8387</v>
      </c>
      <c r="B113" s="31" t="s">
        <v>335</v>
      </c>
      <c r="C113" s="32" t="s">
        <v>336</v>
      </c>
      <c r="D113" s="35" t="s">
        <v>117</v>
      </c>
      <c r="E113" s="36" t="s">
        <v>67</v>
      </c>
    </row>
    <row r="114" spans="1:5" s="11" customFormat="1" ht="28.5">
      <c r="A114" s="31" t="s">
        <v>8388</v>
      </c>
      <c r="B114" s="113" t="s">
        <v>337</v>
      </c>
      <c r="C114" s="39" t="s">
        <v>338</v>
      </c>
      <c r="D114" s="41" t="s">
        <v>117</v>
      </c>
      <c r="E114" s="40" t="s">
        <v>65</v>
      </c>
    </row>
    <row r="115" spans="1:5" s="10" customFormat="1" ht="33" customHeight="1">
      <c r="A115" s="31" t="s">
        <v>8389</v>
      </c>
      <c r="B115" s="31" t="s">
        <v>339</v>
      </c>
      <c r="C115" s="32" t="s">
        <v>340</v>
      </c>
      <c r="D115" s="35" t="s">
        <v>117</v>
      </c>
      <c r="E115" s="36" t="s">
        <v>65</v>
      </c>
    </row>
    <row r="116" spans="1:5" s="11" customFormat="1" ht="42.75">
      <c r="A116" s="31" t="s">
        <v>8390</v>
      </c>
      <c r="B116" s="113" t="s">
        <v>341</v>
      </c>
      <c r="C116" s="39" t="s">
        <v>342</v>
      </c>
      <c r="D116" s="41" t="s">
        <v>117</v>
      </c>
      <c r="E116" s="40" t="s">
        <v>68</v>
      </c>
    </row>
    <row r="117" spans="1:5" s="10" customFormat="1" ht="33" customHeight="1">
      <c r="A117" s="31" t="s">
        <v>8391</v>
      </c>
      <c r="B117" s="31" t="s">
        <v>343</v>
      </c>
      <c r="C117" s="32" t="s">
        <v>344</v>
      </c>
      <c r="D117" s="35" t="s">
        <v>117</v>
      </c>
      <c r="E117" s="36" t="s">
        <v>69</v>
      </c>
    </row>
    <row r="118" spans="1:5" s="11" customFormat="1" ht="28.5">
      <c r="A118" s="31" t="s">
        <v>8392</v>
      </c>
      <c r="B118" s="113" t="s">
        <v>345</v>
      </c>
      <c r="C118" s="39" t="s">
        <v>346</v>
      </c>
      <c r="D118" s="41" t="s">
        <v>117</v>
      </c>
      <c r="E118" s="40" t="s">
        <v>69</v>
      </c>
    </row>
    <row r="119" spans="1:5" s="10" customFormat="1" ht="33" customHeight="1">
      <c r="A119" s="31" t="s">
        <v>8393</v>
      </c>
      <c r="B119" s="31" t="s">
        <v>347</v>
      </c>
      <c r="C119" s="32" t="s">
        <v>348</v>
      </c>
      <c r="D119" s="35" t="s">
        <v>117</v>
      </c>
      <c r="E119" s="36" t="s">
        <v>69</v>
      </c>
    </row>
    <row r="120" spans="1:5" s="11" customFormat="1" ht="28.5">
      <c r="A120" s="31" t="s">
        <v>8394</v>
      </c>
      <c r="B120" s="113" t="s">
        <v>349</v>
      </c>
      <c r="C120" s="39" t="s">
        <v>350</v>
      </c>
      <c r="D120" s="41" t="s">
        <v>117</v>
      </c>
      <c r="E120" s="40" t="s">
        <v>69</v>
      </c>
    </row>
    <row r="121" spans="1:5" s="10" customFormat="1" ht="33" customHeight="1">
      <c r="A121" s="31" t="s">
        <v>8395</v>
      </c>
      <c r="B121" s="31" t="s">
        <v>351</v>
      </c>
      <c r="C121" s="32" t="s">
        <v>352</v>
      </c>
      <c r="D121" s="35" t="s">
        <v>117</v>
      </c>
      <c r="E121" s="36" t="s">
        <v>69</v>
      </c>
    </row>
    <row r="122" spans="1:5" s="11" customFormat="1" ht="28.5">
      <c r="A122" s="31" t="s">
        <v>8396</v>
      </c>
      <c r="B122" s="113" t="s">
        <v>353</v>
      </c>
      <c r="C122" s="39" t="s">
        <v>354</v>
      </c>
      <c r="D122" s="41" t="s">
        <v>117</v>
      </c>
      <c r="E122" s="40" t="s">
        <v>70</v>
      </c>
    </row>
    <row r="123" spans="1:5" s="10" customFormat="1" ht="33" customHeight="1">
      <c r="A123" s="31" t="s">
        <v>8317</v>
      </c>
      <c r="B123" s="31" t="s">
        <v>355</v>
      </c>
      <c r="C123" s="32" t="s">
        <v>356</v>
      </c>
      <c r="D123" s="35" t="s">
        <v>117</v>
      </c>
      <c r="E123" s="36" t="s">
        <v>70</v>
      </c>
    </row>
    <row r="124" spans="1:5" s="11" customFormat="1" ht="28.5">
      <c r="A124" s="31" t="s">
        <v>8397</v>
      </c>
      <c r="B124" s="113" t="s">
        <v>357</v>
      </c>
      <c r="C124" s="39" t="s">
        <v>358</v>
      </c>
      <c r="D124" s="41" t="s">
        <v>117</v>
      </c>
      <c r="E124" s="40" t="s">
        <v>70</v>
      </c>
    </row>
    <row r="125" spans="1:5" s="10" customFormat="1" ht="33" customHeight="1">
      <c r="A125" s="31" t="s">
        <v>8398</v>
      </c>
      <c r="B125" s="31" t="s">
        <v>359</v>
      </c>
      <c r="C125" s="32" t="s">
        <v>360</v>
      </c>
      <c r="D125" s="35" t="s">
        <v>117</v>
      </c>
      <c r="E125" s="36" t="s">
        <v>70</v>
      </c>
    </row>
    <row r="126" spans="1:5" s="11" customFormat="1">
      <c r="A126" s="31" t="s">
        <v>8399</v>
      </c>
      <c r="B126" s="113" t="s">
        <v>361</v>
      </c>
      <c r="C126" s="39" t="s">
        <v>362</v>
      </c>
      <c r="D126" s="41" t="s">
        <v>117</v>
      </c>
      <c r="E126" s="40" t="s">
        <v>71</v>
      </c>
    </row>
    <row r="127" spans="1:5" s="10" customFormat="1" ht="33" customHeight="1">
      <c r="A127" s="31" t="s">
        <v>8400</v>
      </c>
      <c r="B127" s="31" t="s">
        <v>363</v>
      </c>
      <c r="C127" s="32" t="s">
        <v>364</v>
      </c>
      <c r="D127" s="35" t="s">
        <v>117</v>
      </c>
      <c r="E127" s="36" t="s">
        <v>72</v>
      </c>
    </row>
    <row r="128" spans="1:5" s="11" customFormat="1">
      <c r="A128" s="31" t="s">
        <v>8401</v>
      </c>
      <c r="B128" s="113" t="s">
        <v>365</v>
      </c>
      <c r="C128" s="39" t="s">
        <v>364</v>
      </c>
      <c r="D128" s="41" t="s">
        <v>117</v>
      </c>
      <c r="E128" s="40" t="s">
        <v>72</v>
      </c>
    </row>
    <row r="129" spans="1:5" s="10" customFormat="1" ht="33" customHeight="1">
      <c r="A129" s="31" t="s">
        <v>8402</v>
      </c>
      <c r="B129" s="31" t="s">
        <v>366</v>
      </c>
      <c r="C129" s="32" t="s">
        <v>364</v>
      </c>
      <c r="D129" s="35" t="s">
        <v>117</v>
      </c>
      <c r="E129" s="36" t="s">
        <v>72</v>
      </c>
    </row>
    <row r="130" spans="1:5" s="11" customFormat="1">
      <c r="A130" s="31" t="s">
        <v>8403</v>
      </c>
      <c r="B130" s="113" t="s">
        <v>367</v>
      </c>
      <c r="C130" s="39" t="s">
        <v>364</v>
      </c>
      <c r="D130" s="41" t="s">
        <v>117</v>
      </c>
      <c r="E130" s="40" t="s">
        <v>72</v>
      </c>
    </row>
    <row r="131" spans="1:5" s="10" customFormat="1" ht="33" customHeight="1">
      <c r="A131" s="31" t="s">
        <v>8404</v>
      </c>
      <c r="B131" s="31" t="s">
        <v>368</v>
      </c>
      <c r="C131" s="32" t="s">
        <v>369</v>
      </c>
      <c r="D131" s="35" t="s">
        <v>117</v>
      </c>
      <c r="E131" s="36" t="s">
        <v>73</v>
      </c>
    </row>
    <row r="132" spans="1:5" s="11" customFormat="1" ht="42.75">
      <c r="A132" s="31" t="s">
        <v>8405</v>
      </c>
      <c r="B132" s="113" t="s">
        <v>370</v>
      </c>
      <c r="C132" s="39" t="s">
        <v>371</v>
      </c>
      <c r="D132" s="41" t="s">
        <v>117</v>
      </c>
      <c r="E132" s="40" t="s">
        <v>73</v>
      </c>
    </row>
    <row r="133" spans="1:5" s="10" customFormat="1" ht="33" customHeight="1">
      <c r="A133" s="31" t="s">
        <v>8406</v>
      </c>
      <c r="B133" s="31" t="s">
        <v>372</v>
      </c>
      <c r="C133" s="32" t="s">
        <v>373</v>
      </c>
      <c r="D133" s="35" t="s">
        <v>117</v>
      </c>
      <c r="E133" s="36" t="s">
        <v>73</v>
      </c>
    </row>
    <row r="134" spans="1:5" s="11" customFormat="1" ht="42.75">
      <c r="A134" s="31" t="s">
        <v>8407</v>
      </c>
      <c r="B134" s="113" t="s">
        <v>374</v>
      </c>
      <c r="C134" s="39" t="s">
        <v>375</v>
      </c>
      <c r="D134" s="41" t="s">
        <v>117</v>
      </c>
      <c r="E134" s="40" t="s">
        <v>73</v>
      </c>
    </row>
    <row r="135" spans="1:5" s="10" customFormat="1" ht="33" customHeight="1">
      <c r="A135" s="31" t="s">
        <v>8408</v>
      </c>
      <c r="B135" s="31" t="s">
        <v>376</v>
      </c>
      <c r="C135" s="32" t="s">
        <v>377</v>
      </c>
      <c r="D135" s="35" t="s">
        <v>117</v>
      </c>
      <c r="E135" s="36" t="s">
        <v>73</v>
      </c>
    </row>
    <row r="136" spans="1:5" s="11" customFormat="1">
      <c r="A136" s="31" t="s">
        <v>8409</v>
      </c>
      <c r="B136" s="113" t="s">
        <v>378</v>
      </c>
      <c r="C136" s="39" t="s">
        <v>379</v>
      </c>
      <c r="D136" s="41" t="s">
        <v>117</v>
      </c>
      <c r="E136" s="40" t="s">
        <v>74</v>
      </c>
    </row>
    <row r="137" spans="1:5" s="10" customFormat="1" ht="33" customHeight="1">
      <c r="A137" s="31" t="s">
        <v>8410</v>
      </c>
      <c r="B137" s="31" t="s">
        <v>380</v>
      </c>
      <c r="C137" s="32" t="s">
        <v>8240</v>
      </c>
      <c r="D137" s="35" t="s">
        <v>381</v>
      </c>
      <c r="E137" s="36" t="s">
        <v>75</v>
      </c>
    </row>
    <row r="138" spans="1:5" s="11" customFormat="1" ht="28.5">
      <c r="A138" s="31" t="s">
        <v>8411</v>
      </c>
      <c r="B138" s="113" t="s">
        <v>382</v>
      </c>
      <c r="C138" s="39" t="s">
        <v>383</v>
      </c>
      <c r="D138" s="41" t="s">
        <v>381</v>
      </c>
      <c r="E138" s="40" t="s">
        <v>75</v>
      </c>
    </row>
    <row r="139" spans="1:5" s="10" customFormat="1" ht="33" customHeight="1">
      <c r="A139" s="31" t="s">
        <v>8412</v>
      </c>
      <c r="B139" s="31" t="s">
        <v>384</v>
      </c>
      <c r="C139" s="32" t="s">
        <v>385</v>
      </c>
      <c r="D139" s="35" t="s">
        <v>381</v>
      </c>
      <c r="E139" s="36" t="s">
        <v>75</v>
      </c>
    </row>
    <row r="140" spans="1:5" s="11" customFormat="1" ht="28.5">
      <c r="A140" s="31" t="s">
        <v>8413</v>
      </c>
      <c r="B140" s="113" t="s">
        <v>386</v>
      </c>
      <c r="C140" s="39" t="s">
        <v>387</v>
      </c>
      <c r="D140" s="41" t="s">
        <v>381</v>
      </c>
      <c r="E140" s="40" t="s">
        <v>75</v>
      </c>
    </row>
    <row r="141" spans="1:5" s="10" customFormat="1" ht="33" customHeight="1">
      <c r="A141" s="31" t="s">
        <v>8414</v>
      </c>
      <c r="B141" s="31" t="s">
        <v>388</v>
      </c>
      <c r="C141" s="32" t="s">
        <v>389</v>
      </c>
      <c r="D141" s="35" t="s">
        <v>381</v>
      </c>
      <c r="E141" s="36" t="s">
        <v>75</v>
      </c>
    </row>
    <row r="142" spans="1:5" s="11" customFormat="1" ht="28.5">
      <c r="A142" s="31" t="s">
        <v>8415</v>
      </c>
      <c r="B142" s="113" t="s">
        <v>390</v>
      </c>
      <c r="C142" s="39" t="s">
        <v>391</v>
      </c>
      <c r="D142" s="41" t="s">
        <v>381</v>
      </c>
      <c r="E142" s="40" t="s">
        <v>75</v>
      </c>
    </row>
    <row r="143" spans="1:5" s="10" customFormat="1" ht="33" customHeight="1">
      <c r="A143" s="31" t="s">
        <v>8416</v>
      </c>
      <c r="B143" s="31" t="s">
        <v>392</v>
      </c>
      <c r="C143" s="32" t="s">
        <v>393</v>
      </c>
      <c r="D143" s="35" t="s">
        <v>381</v>
      </c>
      <c r="E143" s="36" t="s">
        <v>75</v>
      </c>
    </row>
    <row r="144" spans="1:5" s="11" customFormat="1" ht="28.5">
      <c r="A144" s="31" t="s">
        <v>8417</v>
      </c>
      <c r="B144" s="113" t="s">
        <v>394</v>
      </c>
      <c r="C144" s="39" t="s">
        <v>395</v>
      </c>
      <c r="D144" s="41" t="s">
        <v>381</v>
      </c>
      <c r="E144" s="40" t="e" cm="1">
        <f t="array" aca="1" ref="E144" ca="1">_xll.BQL(B144,"industry_subgroup")</f>
        <v>#NAME?</v>
      </c>
    </row>
    <row r="145" spans="1:5" s="10" customFormat="1" ht="33" customHeight="1">
      <c r="A145" s="31" t="s">
        <v>8418</v>
      </c>
      <c r="B145" s="31" t="s">
        <v>396</v>
      </c>
      <c r="C145" s="32" t="s">
        <v>397</v>
      </c>
      <c r="D145" s="35" t="s">
        <v>381</v>
      </c>
      <c r="E145" s="36" t="e" cm="1">
        <f t="array" aca="1" ref="E145" ca="1">_xll.BQL(B145,"industry_subgroup")</f>
        <v>#NAME?</v>
      </c>
    </row>
    <row r="146" spans="1:5" s="11" customFormat="1" ht="28.5">
      <c r="A146" s="31" t="s">
        <v>8419</v>
      </c>
      <c r="B146" s="113" t="s">
        <v>398</v>
      </c>
      <c r="C146" s="39" t="s">
        <v>399</v>
      </c>
      <c r="D146" s="41" t="s">
        <v>381</v>
      </c>
      <c r="E146" s="40" t="e" cm="1">
        <f t="array" aca="1" ref="E146" ca="1">_xll.BQL(B146,"industry_subgroup")</f>
        <v>#NAME?</v>
      </c>
    </row>
    <row r="147" spans="1:5" s="10" customFormat="1" ht="33" customHeight="1">
      <c r="A147" s="31" t="s">
        <v>8420</v>
      </c>
      <c r="B147" s="31" t="s">
        <v>400</v>
      </c>
      <c r="C147" s="32" t="s">
        <v>401</v>
      </c>
      <c r="D147" s="35" t="s">
        <v>381</v>
      </c>
      <c r="E147" s="36" t="e" cm="1">
        <f t="array" aca="1" ref="E147" ca="1">_xll.BQL(B147,"industry_subgroup")</f>
        <v>#NAME?</v>
      </c>
    </row>
    <row r="148" spans="1:5" s="11" customFormat="1" ht="42.75">
      <c r="A148" s="31" t="s">
        <v>8421</v>
      </c>
      <c r="B148" s="113" t="s">
        <v>402</v>
      </c>
      <c r="C148" s="39" t="s">
        <v>403</v>
      </c>
      <c r="D148" s="41" t="s">
        <v>381</v>
      </c>
      <c r="E148" s="40" t="e" cm="1">
        <f t="array" aca="1" ref="E148" ca="1">_xll.BQL(B148,"industry_subgroup")</f>
        <v>#NAME?</v>
      </c>
    </row>
    <row r="149" spans="1:5" s="10" customFormat="1" ht="33" customHeight="1">
      <c r="A149" s="31" t="s">
        <v>8422</v>
      </c>
      <c r="B149" s="31" t="s">
        <v>404</v>
      </c>
      <c r="C149" s="32" t="s">
        <v>405</v>
      </c>
      <c r="D149" s="35" t="s">
        <v>381</v>
      </c>
      <c r="E149" s="36" t="e" cm="1">
        <f t="array" aca="1" ref="E149" ca="1">_xll.BQL(B149,"industry_subgroup")</f>
        <v>#NAME?</v>
      </c>
    </row>
    <row r="150" spans="1:5" s="11" customFormat="1" ht="42.75">
      <c r="A150" s="31" t="s">
        <v>8423</v>
      </c>
      <c r="B150" s="113" t="s">
        <v>406</v>
      </c>
      <c r="C150" s="39" t="s">
        <v>407</v>
      </c>
      <c r="D150" s="41" t="s">
        <v>381</v>
      </c>
      <c r="E150" s="40" t="e" cm="1">
        <f t="array" aca="1" ref="E150" ca="1">_xll.BQL(B150,"industry_subgroup")</f>
        <v>#NAME?</v>
      </c>
    </row>
    <row r="151" spans="1:5" s="10" customFormat="1" ht="33" customHeight="1">
      <c r="A151" s="31" t="s">
        <v>8424</v>
      </c>
      <c r="B151" s="31" t="s">
        <v>408</v>
      </c>
      <c r="C151" s="32" t="s">
        <v>8241</v>
      </c>
      <c r="D151" s="35" t="s">
        <v>381</v>
      </c>
      <c r="E151" s="36" t="s">
        <v>76</v>
      </c>
    </row>
    <row r="152" spans="1:5" s="11" customFormat="1">
      <c r="A152" s="31" t="s">
        <v>8425</v>
      </c>
      <c r="B152" s="113" t="s">
        <v>409</v>
      </c>
      <c r="C152" s="39" t="s">
        <v>410</v>
      </c>
      <c r="D152" s="41" t="s">
        <v>381</v>
      </c>
      <c r="E152" s="40" t="s">
        <v>76</v>
      </c>
    </row>
    <row r="153" spans="1:5" s="10" customFormat="1" ht="33" customHeight="1">
      <c r="A153" s="31" t="s">
        <v>8426</v>
      </c>
      <c r="B153" s="31" t="s">
        <v>411</v>
      </c>
      <c r="C153" s="32" t="s">
        <v>412</v>
      </c>
      <c r="D153" s="35" t="s">
        <v>381</v>
      </c>
      <c r="E153" s="36" t="s">
        <v>75</v>
      </c>
    </row>
    <row r="154" spans="1:5" s="11" customFormat="1" ht="28.5">
      <c r="A154" s="31" t="s">
        <v>8427</v>
      </c>
      <c r="B154" s="113" t="s">
        <v>413</v>
      </c>
      <c r="C154" s="39" t="s">
        <v>414</v>
      </c>
      <c r="D154" s="41" t="s">
        <v>381</v>
      </c>
      <c r="E154" s="40" t="s">
        <v>75</v>
      </c>
    </row>
    <row r="155" spans="1:5" s="10" customFormat="1" ht="33" customHeight="1">
      <c r="A155" s="31" t="s">
        <v>8428</v>
      </c>
      <c r="B155" s="31" t="s">
        <v>415</v>
      </c>
      <c r="C155" s="32" t="s">
        <v>416</v>
      </c>
      <c r="D155" s="35" t="s">
        <v>381</v>
      </c>
      <c r="E155" s="36" t="s">
        <v>75</v>
      </c>
    </row>
    <row r="156" spans="1:5" s="11" customFormat="1">
      <c r="A156" s="31" t="s">
        <v>8429</v>
      </c>
      <c r="B156" s="113" t="s">
        <v>417</v>
      </c>
      <c r="C156" s="39" t="s">
        <v>416</v>
      </c>
      <c r="D156" s="41" t="s">
        <v>381</v>
      </c>
      <c r="E156" s="40" t="s">
        <v>75</v>
      </c>
    </row>
    <row r="157" spans="1:5" s="10" customFormat="1" ht="33" customHeight="1">
      <c r="A157" s="31" t="s">
        <v>8430</v>
      </c>
      <c r="B157" s="31" t="s">
        <v>418</v>
      </c>
      <c r="C157" s="32" t="s">
        <v>419</v>
      </c>
      <c r="D157" s="35" t="s">
        <v>381</v>
      </c>
      <c r="E157" s="36" t="s">
        <v>75</v>
      </c>
    </row>
    <row r="158" spans="1:5" s="11" customFormat="1" ht="28.5">
      <c r="A158" s="31" t="s">
        <v>8431</v>
      </c>
      <c r="B158" s="113" t="s">
        <v>420</v>
      </c>
      <c r="C158" s="39" t="s">
        <v>421</v>
      </c>
      <c r="D158" s="41" t="s">
        <v>422</v>
      </c>
      <c r="E158" s="40" t="s">
        <v>77</v>
      </c>
    </row>
    <row r="159" spans="1:5" s="10" customFormat="1" ht="33" customHeight="1">
      <c r="A159" s="31" t="s">
        <v>8432</v>
      </c>
      <c r="B159" s="31" t="s">
        <v>423</v>
      </c>
      <c r="C159" s="32" t="s">
        <v>424</v>
      </c>
      <c r="D159" s="35" t="s">
        <v>422</v>
      </c>
      <c r="E159" s="36" t="s">
        <v>77</v>
      </c>
    </row>
    <row r="160" spans="1:5" s="11" customFormat="1" ht="28.5">
      <c r="A160" s="31" t="s">
        <v>8433</v>
      </c>
      <c r="B160" s="113" t="s">
        <v>425</v>
      </c>
      <c r="C160" s="39" t="s">
        <v>426</v>
      </c>
      <c r="D160" s="41" t="s">
        <v>422</v>
      </c>
      <c r="E160" s="40" t="s">
        <v>77</v>
      </c>
    </row>
    <row r="161" spans="1:5" s="10" customFormat="1" ht="33" customHeight="1">
      <c r="A161" s="31" t="s">
        <v>8434</v>
      </c>
      <c r="B161" s="31" t="s">
        <v>427</v>
      </c>
      <c r="C161" s="32" t="s">
        <v>428</v>
      </c>
      <c r="D161" s="35" t="s">
        <v>422</v>
      </c>
      <c r="E161" s="36" t="s">
        <v>77</v>
      </c>
    </row>
    <row r="162" spans="1:5" s="11" customFormat="1" ht="28.5">
      <c r="A162" s="31" t="s">
        <v>8435</v>
      </c>
      <c r="B162" s="113" t="s">
        <v>429</v>
      </c>
      <c r="C162" s="39" t="s">
        <v>430</v>
      </c>
      <c r="D162" s="41" t="s">
        <v>422</v>
      </c>
      <c r="E162" s="40" t="s">
        <v>77</v>
      </c>
    </row>
    <row r="163" spans="1:5" s="10" customFormat="1" ht="33" customHeight="1">
      <c r="A163" s="31" t="s">
        <v>8436</v>
      </c>
      <c r="B163" s="31" t="s">
        <v>431</v>
      </c>
      <c r="C163" s="32" t="s">
        <v>432</v>
      </c>
      <c r="D163" s="35" t="s">
        <v>422</v>
      </c>
      <c r="E163" s="36" t="s">
        <v>77</v>
      </c>
    </row>
    <row r="164" spans="1:5" s="11" customFormat="1">
      <c r="A164" s="31" t="s">
        <v>8437</v>
      </c>
      <c r="B164" s="113" t="s">
        <v>433</v>
      </c>
      <c r="C164" s="39" t="s">
        <v>434</v>
      </c>
      <c r="D164" s="41" t="s">
        <v>422</v>
      </c>
      <c r="E164" s="40" t="s">
        <v>77</v>
      </c>
    </row>
    <row r="165" spans="1:5" s="10" customFormat="1" ht="33" customHeight="1">
      <c r="A165" s="31" t="s">
        <v>8438</v>
      </c>
      <c r="B165" s="31" t="s">
        <v>435</v>
      </c>
      <c r="C165" s="32" t="s">
        <v>436</v>
      </c>
      <c r="D165" s="35" t="s">
        <v>422</v>
      </c>
      <c r="E165" s="36" t="s">
        <v>77</v>
      </c>
    </row>
    <row r="166" spans="1:5" s="11" customFormat="1" ht="28.5">
      <c r="A166" s="31" t="s">
        <v>8439</v>
      </c>
      <c r="B166" s="113" t="s">
        <v>437</v>
      </c>
      <c r="C166" s="39" t="s">
        <v>438</v>
      </c>
      <c r="D166" s="41" t="s">
        <v>422</v>
      </c>
      <c r="E166" s="40" t="s">
        <v>78</v>
      </c>
    </row>
    <row r="167" spans="1:5" s="10" customFormat="1" ht="33" customHeight="1">
      <c r="A167" s="31" t="s">
        <v>8317</v>
      </c>
      <c r="B167" s="31" t="s">
        <v>439</v>
      </c>
      <c r="C167" s="32" t="s">
        <v>440</v>
      </c>
      <c r="D167" s="35" t="s">
        <v>422</v>
      </c>
      <c r="E167" s="36" t="s">
        <v>78</v>
      </c>
    </row>
    <row r="168" spans="1:5" s="11" customFormat="1" ht="28.5">
      <c r="A168" s="31" t="s">
        <v>8317</v>
      </c>
      <c r="B168" s="113" t="s">
        <v>441</v>
      </c>
      <c r="C168" s="39" t="s">
        <v>442</v>
      </c>
      <c r="D168" s="41" t="s">
        <v>422</v>
      </c>
      <c r="E168" s="40" t="s">
        <v>78</v>
      </c>
    </row>
    <row r="169" spans="1:5" s="10" customFormat="1" ht="33" customHeight="1">
      <c r="A169" s="31" t="s">
        <v>8440</v>
      </c>
      <c r="B169" s="31" t="s">
        <v>443</v>
      </c>
      <c r="C169" s="32" t="s">
        <v>444</v>
      </c>
      <c r="D169" s="35" t="s">
        <v>422</v>
      </c>
      <c r="E169" s="36" t="s">
        <v>78</v>
      </c>
    </row>
    <row r="170" spans="1:5" s="11" customFormat="1" ht="28.5">
      <c r="A170" s="31" t="s">
        <v>8441</v>
      </c>
      <c r="B170" s="113" t="s">
        <v>445</v>
      </c>
      <c r="C170" s="39" t="s">
        <v>446</v>
      </c>
      <c r="D170" s="41" t="s">
        <v>422</v>
      </c>
      <c r="E170" s="40" t="s">
        <v>78</v>
      </c>
    </row>
    <row r="171" spans="1:5" s="10" customFormat="1" ht="33" customHeight="1">
      <c r="A171" s="31" t="s">
        <v>8442</v>
      </c>
      <c r="B171" s="31" t="s">
        <v>447</v>
      </c>
      <c r="C171" s="32" t="s">
        <v>448</v>
      </c>
      <c r="D171" s="35" t="s">
        <v>422</v>
      </c>
      <c r="E171" s="36" t="s">
        <v>78</v>
      </c>
    </row>
    <row r="172" spans="1:5" s="11" customFormat="1" ht="28.5">
      <c r="A172" s="31" t="s">
        <v>8443</v>
      </c>
      <c r="B172" s="113" t="s">
        <v>449</v>
      </c>
      <c r="C172" s="39" t="s">
        <v>450</v>
      </c>
      <c r="D172" s="41" t="s">
        <v>422</v>
      </c>
      <c r="E172" s="40" t="s">
        <v>78</v>
      </c>
    </row>
    <row r="173" spans="1:5" s="10" customFormat="1" ht="33" customHeight="1">
      <c r="A173" s="31" t="s">
        <v>8444</v>
      </c>
      <c r="B173" s="31" t="s">
        <v>451</v>
      </c>
      <c r="C173" s="32" t="s">
        <v>452</v>
      </c>
      <c r="D173" s="35" t="s">
        <v>422</v>
      </c>
      <c r="E173" s="36" t="s">
        <v>78</v>
      </c>
    </row>
    <row r="174" spans="1:5" s="11" customFormat="1" ht="42.75">
      <c r="A174" s="31" t="s">
        <v>8445</v>
      </c>
      <c r="B174" s="113" t="s">
        <v>453</v>
      </c>
      <c r="C174" s="39" t="s">
        <v>454</v>
      </c>
      <c r="D174" s="41" t="s">
        <v>422</v>
      </c>
      <c r="E174" s="40" t="s">
        <v>78</v>
      </c>
    </row>
    <row r="175" spans="1:5" s="10" customFormat="1" ht="33" customHeight="1">
      <c r="A175" s="31" t="s">
        <v>8446</v>
      </c>
      <c r="B175" s="31" t="s">
        <v>455</v>
      </c>
      <c r="C175" s="32" t="s">
        <v>456</v>
      </c>
      <c r="D175" s="35" t="s">
        <v>422</v>
      </c>
      <c r="E175" s="36" t="s">
        <v>78</v>
      </c>
    </row>
    <row r="176" spans="1:5" s="11" customFormat="1" ht="28.5">
      <c r="A176" s="31" t="s">
        <v>8447</v>
      </c>
      <c r="B176" s="113" t="s">
        <v>457</v>
      </c>
      <c r="C176" s="39" t="s">
        <v>458</v>
      </c>
      <c r="D176" s="41" t="s">
        <v>422</v>
      </c>
      <c r="E176" s="40" t="s">
        <v>78</v>
      </c>
    </row>
    <row r="177" spans="1:5" s="10" customFormat="1" ht="33" customHeight="1">
      <c r="A177" s="31" t="s">
        <v>8448</v>
      </c>
      <c r="B177" s="31" t="s">
        <v>459</v>
      </c>
      <c r="C177" s="32" t="s">
        <v>460</v>
      </c>
      <c r="D177" s="35" t="s">
        <v>422</v>
      </c>
      <c r="E177" s="36" t="s">
        <v>78</v>
      </c>
    </row>
    <row r="178" spans="1:5" s="11" customFormat="1" ht="28.5">
      <c r="A178" s="31" t="s">
        <v>8449</v>
      </c>
      <c r="B178" s="113" t="s">
        <v>461</v>
      </c>
      <c r="C178" s="39" t="s">
        <v>462</v>
      </c>
      <c r="D178" s="41" t="s">
        <v>422</v>
      </c>
      <c r="E178" s="40" t="s">
        <v>78</v>
      </c>
    </row>
    <row r="179" spans="1:5" s="10" customFormat="1" ht="33" customHeight="1">
      <c r="A179" s="31" t="s">
        <v>8450</v>
      </c>
      <c r="B179" s="31" t="s">
        <v>463</v>
      </c>
      <c r="C179" s="32" t="s">
        <v>464</v>
      </c>
      <c r="D179" s="35" t="s">
        <v>422</v>
      </c>
      <c r="E179" s="36" t="s">
        <v>78</v>
      </c>
    </row>
    <row r="180" spans="1:5" s="11" customFormat="1" ht="28.5">
      <c r="A180" s="31" t="s">
        <v>8451</v>
      </c>
      <c r="B180" s="113" t="s">
        <v>465</v>
      </c>
      <c r="C180" s="39" t="s">
        <v>466</v>
      </c>
      <c r="D180" s="41" t="s">
        <v>422</v>
      </c>
      <c r="E180" s="40" t="s">
        <v>78</v>
      </c>
    </row>
    <row r="181" spans="1:5" s="10" customFormat="1" ht="33" customHeight="1">
      <c r="A181" s="31" t="s">
        <v>8452</v>
      </c>
      <c r="B181" s="31" t="s">
        <v>467</v>
      </c>
      <c r="C181" s="32" t="s">
        <v>468</v>
      </c>
      <c r="D181" s="35" t="s">
        <v>422</v>
      </c>
      <c r="E181" s="36" t="s">
        <v>78</v>
      </c>
    </row>
    <row r="182" spans="1:5" s="11" customFormat="1" ht="28.5">
      <c r="A182" s="31" t="s">
        <v>8453</v>
      </c>
      <c r="B182" s="113" t="s">
        <v>469</v>
      </c>
      <c r="C182" s="39" t="s">
        <v>470</v>
      </c>
      <c r="D182" s="41" t="s">
        <v>422</v>
      </c>
      <c r="E182" s="40" t="s">
        <v>78</v>
      </c>
    </row>
    <row r="183" spans="1:5" s="10" customFormat="1" ht="33" customHeight="1">
      <c r="A183" s="31" t="s">
        <v>8454</v>
      </c>
      <c r="B183" s="31" t="s">
        <v>471</v>
      </c>
      <c r="C183" s="32" t="s">
        <v>472</v>
      </c>
      <c r="D183" s="35" t="s">
        <v>422</v>
      </c>
      <c r="E183" s="36" t="s">
        <v>78</v>
      </c>
    </row>
    <row r="184" spans="1:5" s="11" customFormat="1" ht="28.5">
      <c r="A184" s="31" t="s">
        <v>8455</v>
      </c>
      <c r="B184" s="113" t="s">
        <v>473</v>
      </c>
      <c r="C184" s="39" t="s">
        <v>474</v>
      </c>
      <c r="D184" s="41" t="s">
        <v>422</v>
      </c>
      <c r="E184" s="40" t="s">
        <v>78</v>
      </c>
    </row>
    <row r="185" spans="1:5" s="10" customFormat="1" ht="33" customHeight="1">
      <c r="A185" s="31" t="s">
        <v>8456</v>
      </c>
      <c r="B185" s="31" t="s">
        <v>475</v>
      </c>
      <c r="C185" s="32" t="s">
        <v>476</v>
      </c>
      <c r="D185" s="35" t="s">
        <v>422</v>
      </c>
      <c r="E185" s="36" t="s">
        <v>78</v>
      </c>
    </row>
    <row r="186" spans="1:5" s="11" customFormat="1" ht="28.5">
      <c r="A186" s="31" t="s">
        <v>8457</v>
      </c>
      <c r="B186" s="113" t="s">
        <v>477</v>
      </c>
      <c r="C186" s="39" t="s">
        <v>478</v>
      </c>
      <c r="D186" s="41" t="s">
        <v>422</v>
      </c>
      <c r="E186" s="40" t="s">
        <v>78</v>
      </c>
    </row>
    <row r="187" spans="1:5" s="10" customFormat="1" ht="33" customHeight="1">
      <c r="A187" s="31" t="s">
        <v>8458</v>
      </c>
      <c r="B187" s="31" t="s">
        <v>479</v>
      </c>
      <c r="C187" s="32" t="s">
        <v>480</v>
      </c>
      <c r="D187" s="35" t="s">
        <v>422</v>
      </c>
      <c r="E187" s="36" t="s">
        <v>78</v>
      </c>
    </row>
    <row r="188" spans="1:5" s="11" customFormat="1" ht="42.75">
      <c r="A188" s="31" t="s">
        <v>8459</v>
      </c>
      <c r="B188" s="113" t="s">
        <v>481</v>
      </c>
      <c r="C188" s="39" t="s">
        <v>482</v>
      </c>
      <c r="D188" s="41" t="s">
        <v>422</v>
      </c>
      <c r="E188" s="40" t="s">
        <v>78</v>
      </c>
    </row>
    <row r="189" spans="1:5" s="10" customFormat="1" ht="33" customHeight="1">
      <c r="A189" s="31" t="s">
        <v>8460</v>
      </c>
      <c r="B189" s="31" t="s">
        <v>483</v>
      </c>
      <c r="C189" s="32" t="s">
        <v>484</v>
      </c>
      <c r="D189" s="35" t="s">
        <v>422</v>
      </c>
      <c r="E189" s="36" t="s">
        <v>78</v>
      </c>
    </row>
    <row r="190" spans="1:5" s="11" customFormat="1" ht="28.5">
      <c r="A190" s="31" t="s">
        <v>8461</v>
      </c>
      <c r="B190" s="113" t="s">
        <v>485</v>
      </c>
      <c r="C190" s="39" t="s">
        <v>486</v>
      </c>
      <c r="D190" s="41" t="s">
        <v>422</v>
      </c>
      <c r="E190" s="40" t="s">
        <v>78</v>
      </c>
    </row>
    <row r="191" spans="1:5" s="10" customFormat="1" ht="33" customHeight="1">
      <c r="A191" s="31" t="s">
        <v>8462</v>
      </c>
      <c r="B191" s="31" t="s">
        <v>487</v>
      </c>
      <c r="C191" s="32" t="s">
        <v>488</v>
      </c>
      <c r="D191" s="35" t="s">
        <v>422</v>
      </c>
      <c r="E191" s="36" t="s">
        <v>79</v>
      </c>
    </row>
    <row r="192" spans="1:5" s="11" customFormat="1" ht="42.75">
      <c r="A192" s="31" t="s">
        <v>8463</v>
      </c>
      <c r="B192" s="113" t="s">
        <v>489</v>
      </c>
      <c r="C192" s="39" t="s">
        <v>490</v>
      </c>
      <c r="D192" s="41" t="s">
        <v>422</v>
      </c>
      <c r="E192" s="40" t="s">
        <v>79</v>
      </c>
    </row>
    <row r="193" spans="1:5" s="10" customFormat="1" ht="33" customHeight="1">
      <c r="A193" s="31" t="s">
        <v>8464</v>
      </c>
      <c r="B193" s="31" t="s">
        <v>491</v>
      </c>
      <c r="C193" s="32" t="s">
        <v>492</v>
      </c>
      <c r="D193" s="35" t="s">
        <v>422</v>
      </c>
      <c r="E193" s="36" t="s">
        <v>79</v>
      </c>
    </row>
    <row r="194" spans="1:5" s="11" customFormat="1" ht="28.5">
      <c r="A194" s="31" t="s">
        <v>8465</v>
      </c>
      <c r="B194" s="113" t="s">
        <v>493</v>
      </c>
      <c r="C194" s="39" t="s">
        <v>494</v>
      </c>
      <c r="D194" s="41" t="s">
        <v>422</v>
      </c>
      <c r="E194" s="40" t="s">
        <v>79</v>
      </c>
    </row>
    <row r="195" spans="1:5" s="10" customFormat="1" ht="33" customHeight="1">
      <c r="A195" s="31" t="s">
        <v>8466</v>
      </c>
      <c r="B195" s="31" t="s">
        <v>495</v>
      </c>
      <c r="C195" s="32" t="s">
        <v>496</v>
      </c>
      <c r="D195" s="35" t="s">
        <v>422</v>
      </c>
      <c r="E195" s="36" t="s">
        <v>79</v>
      </c>
    </row>
    <row r="196" spans="1:5" s="11" customFormat="1" ht="28.5">
      <c r="A196" s="31" t="s">
        <v>8467</v>
      </c>
      <c r="B196" s="113" t="s">
        <v>497</v>
      </c>
      <c r="C196" s="39" t="s">
        <v>498</v>
      </c>
      <c r="D196" s="41" t="s">
        <v>422</v>
      </c>
      <c r="E196" s="40" t="s">
        <v>79</v>
      </c>
    </row>
    <row r="197" spans="1:5" s="10" customFormat="1" ht="33" customHeight="1">
      <c r="A197" s="31" t="s">
        <v>8468</v>
      </c>
      <c r="B197" s="31" t="s">
        <v>499</v>
      </c>
      <c r="C197" s="32" t="s">
        <v>500</v>
      </c>
      <c r="D197" s="35" t="s">
        <v>422</v>
      </c>
      <c r="E197" s="36" t="s">
        <v>79</v>
      </c>
    </row>
    <row r="198" spans="1:5" s="11" customFormat="1" ht="42.75">
      <c r="A198" s="31" t="s">
        <v>8469</v>
      </c>
      <c r="B198" s="113" t="s">
        <v>501</v>
      </c>
      <c r="C198" s="39" t="s">
        <v>502</v>
      </c>
      <c r="D198" s="41" t="s">
        <v>422</v>
      </c>
      <c r="E198" s="40" t="s">
        <v>79</v>
      </c>
    </row>
    <row r="199" spans="1:5" s="10" customFormat="1" ht="33" customHeight="1">
      <c r="A199" s="31" t="s">
        <v>8470</v>
      </c>
      <c r="B199" s="31" t="s">
        <v>503</v>
      </c>
      <c r="C199" s="32" t="s">
        <v>504</v>
      </c>
      <c r="D199" s="35" t="s">
        <v>422</v>
      </c>
      <c r="E199" s="36" t="s">
        <v>79</v>
      </c>
    </row>
    <row r="200" spans="1:5" s="11" customFormat="1" ht="42.75">
      <c r="A200" s="31" t="s">
        <v>8471</v>
      </c>
      <c r="B200" s="113" t="s">
        <v>505</v>
      </c>
      <c r="C200" s="39" t="s">
        <v>506</v>
      </c>
      <c r="D200" s="41" t="s">
        <v>422</v>
      </c>
      <c r="E200" s="40" t="s">
        <v>79</v>
      </c>
    </row>
    <row r="201" spans="1:5" s="10" customFormat="1" ht="33" customHeight="1">
      <c r="A201" s="31" t="s">
        <v>8472</v>
      </c>
      <c r="B201" s="31" t="s">
        <v>507</v>
      </c>
      <c r="C201" s="32" t="s">
        <v>508</v>
      </c>
      <c r="D201" s="35" t="s">
        <v>422</v>
      </c>
      <c r="E201" s="36" t="s">
        <v>79</v>
      </c>
    </row>
    <row r="202" spans="1:5" s="11" customFormat="1" ht="28.5">
      <c r="A202" s="31" t="s">
        <v>8473</v>
      </c>
      <c r="B202" s="113" t="s">
        <v>509</v>
      </c>
      <c r="C202" s="39" t="s">
        <v>510</v>
      </c>
      <c r="D202" s="41" t="s">
        <v>422</v>
      </c>
      <c r="E202" s="40" t="s">
        <v>78</v>
      </c>
    </row>
    <row r="203" spans="1:5" s="10" customFormat="1" ht="33" customHeight="1">
      <c r="A203" s="31" t="s">
        <v>8474</v>
      </c>
      <c r="B203" s="31" t="s">
        <v>511</v>
      </c>
      <c r="C203" s="32" t="s">
        <v>512</v>
      </c>
      <c r="D203" s="35" t="s">
        <v>422</v>
      </c>
      <c r="E203" s="36" t="s">
        <v>78</v>
      </c>
    </row>
    <row r="204" spans="1:5" s="11" customFormat="1" ht="28.5">
      <c r="A204" s="31" t="s">
        <v>8475</v>
      </c>
      <c r="B204" s="113" t="s">
        <v>513</v>
      </c>
      <c r="C204" s="39" t="s">
        <v>510</v>
      </c>
      <c r="D204" s="41" t="s">
        <v>422</v>
      </c>
      <c r="E204" s="40" t="s">
        <v>78</v>
      </c>
    </row>
    <row r="205" spans="1:5" s="10" customFormat="1" ht="33" customHeight="1">
      <c r="A205" s="31" t="s">
        <v>8476</v>
      </c>
      <c r="B205" s="31" t="s">
        <v>514</v>
      </c>
      <c r="C205" s="32" t="s">
        <v>512</v>
      </c>
      <c r="D205" s="35" t="s">
        <v>422</v>
      </c>
      <c r="E205" s="36" t="s">
        <v>78</v>
      </c>
    </row>
    <row r="206" spans="1:5" s="11" customFormat="1" ht="28.5">
      <c r="A206" s="31" t="s">
        <v>8477</v>
      </c>
      <c r="B206" s="113" t="s">
        <v>515</v>
      </c>
      <c r="C206" s="39" t="s">
        <v>510</v>
      </c>
      <c r="D206" s="41" t="s">
        <v>422</v>
      </c>
      <c r="E206" s="40" t="s">
        <v>78</v>
      </c>
    </row>
    <row r="207" spans="1:5" s="10" customFormat="1" ht="33" customHeight="1">
      <c r="A207" s="31" t="s">
        <v>8478</v>
      </c>
      <c r="B207" s="31" t="s">
        <v>516</v>
      </c>
      <c r="C207" s="32" t="s">
        <v>512</v>
      </c>
      <c r="D207" s="35" t="s">
        <v>422</v>
      </c>
      <c r="E207" s="36" t="s">
        <v>78</v>
      </c>
    </row>
    <row r="208" spans="1:5" s="11" customFormat="1" ht="28.5">
      <c r="A208" s="31" t="s">
        <v>8479</v>
      </c>
      <c r="B208" s="113" t="s">
        <v>517</v>
      </c>
      <c r="C208" s="39" t="s">
        <v>518</v>
      </c>
      <c r="D208" s="41" t="s">
        <v>422</v>
      </c>
      <c r="E208" s="40" t="s">
        <v>78</v>
      </c>
    </row>
    <row r="209" spans="1:5" s="10" customFormat="1" ht="33" customHeight="1">
      <c r="A209" s="31" t="s">
        <v>8480</v>
      </c>
      <c r="B209" s="31" t="s">
        <v>519</v>
      </c>
      <c r="C209" s="32" t="s">
        <v>520</v>
      </c>
      <c r="D209" s="35" t="s">
        <v>422</v>
      </c>
      <c r="E209" s="36" t="s">
        <v>78</v>
      </c>
    </row>
    <row r="210" spans="1:5" s="11" customFormat="1" ht="28.5">
      <c r="A210" s="31" t="s">
        <v>8481</v>
      </c>
      <c r="B210" s="113" t="s">
        <v>521</v>
      </c>
      <c r="C210" s="39" t="s">
        <v>522</v>
      </c>
      <c r="D210" s="41" t="s">
        <v>422</v>
      </c>
      <c r="E210" s="40" t="s">
        <v>78</v>
      </c>
    </row>
    <row r="211" spans="1:5" s="10" customFormat="1" ht="33" customHeight="1">
      <c r="A211" s="31" t="s">
        <v>8482</v>
      </c>
      <c r="B211" s="31" t="s">
        <v>523</v>
      </c>
      <c r="C211" s="32" t="s">
        <v>524</v>
      </c>
      <c r="D211" s="35" t="s">
        <v>422</v>
      </c>
      <c r="E211" s="36" t="s">
        <v>78</v>
      </c>
    </row>
    <row r="212" spans="1:5" s="11" customFormat="1" ht="28.5">
      <c r="A212" s="31" t="s">
        <v>8483</v>
      </c>
      <c r="B212" s="113" t="s">
        <v>525</v>
      </c>
      <c r="C212" s="39" t="s">
        <v>526</v>
      </c>
      <c r="D212" s="41" t="s">
        <v>422</v>
      </c>
      <c r="E212" s="40" t="s">
        <v>78</v>
      </c>
    </row>
    <row r="213" spans="1:5" s="10" customFormat="1" ht="33" customHeight="1">
      <c r="A213" s="31" t="s">
        <v>8484</v>
      </c>
      <c r="B213" s="31" t="s">
        <v>527</v>
      </c>
      <c r="C213" s="32" t="s">
        <v>528</v>
      </c>
      <c r="D213" s="35" t="s">
        <v>422</v>
      </c>
      <c r="E213" s="36" t="s">
        <v>78</v>
      </c>
    </row>
    <row r="214" spans="1:5" s="11" customFormat="1" ht="28.5">
      <c r="A214" s="31" t="s">
        <v>8485</v>
      </c>
      <c r="B214" s="113" t="s">
        <v>529</v>
      </c>
      <c r="C214" s="39" t="s">
        <v>530</v>
      </c>
      <c r="D214" s="41" t="s">
        <v>422</v>
      </c>
      <c r="E214" s="40" t="s">
        <v>78</v>
      </c>
    </row>
    <row r="215" spans="1:5" s="10" customFormat="1" ht="33" customHeight="1">
      <c r="A215" s="31" t="s">
        <v>8486</v>
      </c>
      <c r="B215" s="31" t="s">
        <v>531</v>
      </c>
      <c r="C215" s="32" t="s">
        <v>8242</v>
      </c>
      <c r="D215" s="35" t="s">
        <v>422</v>
      </c>
      <c r="E215" s="36" t="s">
        <v>78</v>
      </c>
    </row>
    <row r="216" spans="1:5" s="11" customFormat="1" ht="25.5">
      <c r="A216" s="31" t="s">
        <v>8487</v>
      </c>
      <c r="B216" s="113" t="s">
        <v>532</v>
      </c>
      <c r="C216" s="39" t="s">
        <v>8243</v>
      </c>
      <c r="D216" s="41" t="s">
        <v>422</v>
      </c>
      <c r="E216" s="40" t="s">
        <v>78</v>
      </c>
    </row>
    <row r="217" spans="1:5" s="10" customFormat="1" ht="33" customHeight="1">
      <c r="A217" s="31" t="s">
        <v>8488</v>
      </c>
      <c r="B217" s="31" t="s">
        <v>533</v>
      </c>
      <c r="C217" s="32" t="s">
        <v>8244</v>
      </c>
      <c r="D217" s="35" t="s">
        <v>422</v>
      </c>
      <c r="E217" s="36" t="s">
        <v>78</v>
      </c>
    </row>
    <row r="218" spans="1:5" s="11" customFormat="1" ht="25.5">
      <c r="A218" s="31" t="s">
        <v>8489</v>
      </c>
      <c r="B218" s="113" t="s">
        <v>534</v>
      </c>
      <c r="C218" s="39" t="s">
        <v>8245</v>
      </c>
      <c r="D218" s="41" t="s">
        <v>422</v>
      </c>
      <c r="E218" s="40" t="s">
        <v>78</v>
      </c>
    </row>
    <row r="219" spans="1:5" s="10" customFormat="1" ht="33" customHeight="1">
      <c r="A219" s="31" t="s">
        <v>8490</v>
      </c>
      <c r="B219" s="31" t="s">
        <v>535</v>
      </c>
      <c r="C219" s="32" t="s">
        <v>536</v>
      </c>
      <c r="D219" s="35" t="s">
        <v>422</v>
      </c>
      <c r="E219" s="36" t="s">
        <v>79</v>
      </c>
    </row>
    <row r="220" spans="1:5" s="11" customFormat="1" ht="28.5">
      <c r="A220" s="31" t="s">
        <v>8491</v>
      </c>
      <c r="B220" s="113" t="s">
        <v>537</v>
      </c>
      <c r="C220" s="39" t="s">
        <v>538</v>
      </c>
      <c r="D220" s="41" t="s">
        <v>422</v>
      </c>
      <c r="E220" s="40" t="s">
        <v>79</v>
      </c>
    </row>
    <row r="221" spans="1:5" s="10" customFormat="1" ht="33" customHeight="1">
      <c r="A221" s="31" t="s">
        <v>8492</v>
      </c>
      <c r="B221" s="31" t="s">
        <v>539</v>
      </c>
      <c r="C221" s="32" t="s">
        <v>540</v>
      </c>
      <c r="D221" s="35" t="s">
        <v>422</v>
      </c>
      <c r="E221" s="36" t="s">
        <v>79</v>
      </c>
    </row>
    <row r="222" spans="1:5" s="11" customFormat="1" ht="28.5">
      <c r="A222" s="31" t="s">
        <v>8493</v>
      </c>
      <c r="B222" s="113" t="s">
        <v>541</v>
      </c>
      <c r="C222" s="39" t="s">
        <v>542</v>
      </c>
      <c r="D222" s="41" t="s">
        <v>422</v>
      </c>
      <c r="E222" s="40" t="s">
        <v>79</v>
      </c>
    </row>
    <row r="223" spans="1:5" s="10" customFormat="1" ht="33" customHeight="1">
      <c r="A223" s="31" t="s">
        <v>8494</v>
      </c>
      <c r="B223" s="31" t="s">
        <v>543</v>
      </c>
      <c r="C223" s="32" t="s">
        <v>544</v>
      </c>
      <c r="D223" s="35" t="s">
        <v>422</v>
      </c>
      <c r="E223" s="36" t="s">
        <v>79</v>
      </c>
    </row>
    <row r="224" spans="1:5" s="11" customFormat="1" ht="28.5">
      <c r="A224" s="31" t="s">
        <v>8495</v>
      </c>
      <c r="B224" s="113" t="s">
        <v>545</v>
      </c>
      <c r="C224" s="39" t="s">
        <v>546</v>
      </c>
      <c r="D224" s="41" t="s">
        <v>422</v>
      </c>
      <c r="E224" s="40" t="s">
        <v>78</v>
      </c>
    </row>
    <row r="225" spans="1:5" s="10" customFormat="1" ht="33" customHeight="1">
      <c r="A225" s="31" t="s">
        <v>8496</v>
      </c>
      <c r="B225" s="31" t="s">
        <v>547</v>
      </c>
      <c r="C225" s="32" t="s">
        <v>548</v>
      </c>
      <c r="D225" s="35" t="s">
        <v>422</v>
      </c>
      <c r="E225" s="36" t="s">
        <v>79</v>
      </c>
    </row>
    <row r="226" spans="1:5" s="11" customFormat="1" ht="28.5">
      <c r="A226" s="31" t="s">
        <v>8497</v>
      </c>
      <c r="B226" s="113" t="s">
        <v>549</v>
      </c>
      <c r="C226" s="39" t="s">
        <v>550</v>
      </c>
      <c r="D226" s="41" t="s">
        <v>422</v>
      </c>
      <c r="E226" s="40" t="s">
        <v>79</v>
      </c>
    </row>
    <row r="227" spans="1:5" s="10" customFormat="1" ht="33" customHeight="1">
      <c r="A227" s="31" t="s">
        <v>8498</v>
      </c>
      <c r="B227" s="31" t="s">
        <v>551</v>
      </c>
      <c r="C227" s="32" t="s">
        <v>552</v>
      </c>
      <c r="D227" s="35" t="s">
        <v>422</v>
      </c>
      <c r="E227" s="36" t="s">
        <v>79</v>
      </c>
    </row>
    <row r="228" spans="1:5" s="11" customFormat="1" ht="28.5">
      <c r="A228" s="31" t="s">
        <v>8499</v>
      </c>
      <c r="B228" s="113" t="s">
        <v>553</v>
      </c>
      <c r="C228" s="39" t="s">
        <v>554</v>
      </c>
      <c r="D228" s="41" t="s">
        <v>422</v>
      </c>
      <c r="E228" s="40" t="s">
        <v>78</v>
      </c>
    </row>
    <row r="229" spans="1:5" s="10" customFormat="1" ht="33" customHeight="1">
      <c r="A229" s="31" t="s">
        <v>8500</v>
      </c>
      <c r="B229" s="31" t="s">
        <v>555</v>
      </c>
      <c r="C229" s="32" t="s">
        <v>556</v>
      </c>
      <c r="D229" s="35" t="s">
        <v>422</v>
      </c>
      <c r="E229" s="36" t="s">
        <v>78</v>
      </c>
    </row>
    <row r="230" spans="1:5" s="11" customFormat="1" ht="28.5">
      <c r="A230" s="31" t="s">
        <v>8501</v>
      </c>
      <c r="B230" s="113" t="s">
        <v>557</v>
      </c>
      <c r="C230" s="39" t="s">
        <v>558</v>
      </c>
      <c r="D230" s="41" t="s">
        <v>422</v>
      </c>
      <c r="E230" s="40" t="s">
        <v>78</v>
      </c>
    </row>
    <row r="231" spans="1:5" s="10" customFormat="1" ht="33" customHeight="1">
      <c r="A231" s="31" t="s">
        <v>8502</v>
      </c>
      <c r="B231" s="31" t="s">
        <v>559</v>
      </c>
      <c r="C231" s="32" t="s">
        <v>558</v>
      </c>
      <c r="D231" s="35" t="s">
        <v>422</v>
      </c>
      <c r="E231" s="36" t="s">
        <v>78</v>
      </c>
    </row>
    <row r="232" spans="1:5" s="11" customFormat="1" ht="28.5">
      <c r="A232" s="31" t="s">
        <v>8503</v>
      </c>
      <c r="B232" s="113" t="s">
        <v>560</v>
      </c>
      <c r="C232" s="39" t="s">
        <v>561</v>
      </c>
      <c r="D232" s="41" t="s">
        <v>422</v>
      </c>
      <c r="E232" s="40" t="s">
        <v>80</v>
      </c>
    </row>
    <row r="233" spans="1:5" s="10" customFormat="1" ht="33" customHeight="1">
      <c r="A233" s="31" t="s">
        <v>8504</v>
      </c>
      <c r="B233" s="31" t="s">
        <v>562</v>
      </c>
      <c r="C233" s="32" t="s">
        <v>563</v>
      </c>
      <c r="D233" s="35" t="s">
        <v>422</v>
      </c>
      <c r="E233" s="36" t="s">
        <v>80</v>
      </c>
    </row>
    <row r="234" spans="1:5" s="11" customFormat="1" ht="28.5">
      <c r="A234" s="31" t="s">
        <v>8505</v>
      </c>
      <c r="B234" s="113" t="s">
        <v>564</v>
      </c>
      <c r="C234" s="39" t="s">
        <v>565</v>
      </c>
      <c r="D234" s="41" t="s">
        <v>422</v>
      </c>
      <c r="E234" s="40" t="s">
        <v>80</v>
      </c>
    </row>
    <row r="235" spans="1:5" s="10" customFormat="1" ht="33" customHeight="1">
      <c r="A235" s="31" t="s">
        <v>8506</v>
      </c>
      <c r="B235" s="31" t="s">
        <v>566</v>
      </c>
      <c r="C235" s="32" t="s">
        <v>567</v>
      </c>
      <c r="D235" s="35" t="s">
        <v>422</v>
      </c>
      <c r="E235" s="36" t="s">
        <v>80</v>
      </c>
    </row>
    <row r="236" spans="1:5" s="11" customFormat="1" ht="28.5">
      <c r="A236" s="31" t="s">
        <v>8507</v>
      </c>
      <c r="B236" s="113" t="s">
        <v>568</v>
      </c>
      <c r="C236" s="39" t="s">
        <v>569</v>
      </c>
      <c r="D236" s="41" t="s">
        <v>422</v>
      </c>
      <c r="E236" s="40" t="s">
        <v>80</v>
      </c>
    </row>
    <row r="237" spans="1:5" s="10" customFormat="1" ht="33" customHeight="1">
      <c r="A237" s="31" t="s">
        <v>8508</v>
      </c>
      <c r="B237" s="31" t="s">
        <v>570</v>
      </c>
      <c r="C237" s="32" t="s">
        <v>571</v>
      </c>
      <c r="D237" s="35" t="s">
        <v>422</v>
      </c>
      <c r="E237" s="36" t="s">
        <v>80</v>
      </c>
    </row>
    <row r="238" spans="1:5" s="11" customFormat="1" ht="57">
      <c r="A238" s="31" t="s">
        <v>8509</v>
      </c>
      <c r="B238" s="113" t="s">
        <v>572</v>
      </c>
      <c r="C238" s="39" t="s">
        <v>573</v>
      </c>
      <c r="D238" s="41" t="s">
        <v>422</v>
      </c>
      <c r="E238" s="40" t="s">
        <v>80</v>
      </c>
    </row>
    <row r="239" spans="1:5" s="10" customFormat="1" ht="33" customHeight="1">
      <c r="A239" s="31" t="s">
        <v>8510</v>
      </c>
      <c r="B239" s="31" t="s">
        <v>574</v>
      </c>
      <c r="C239" s="32" t="s">
        <v>575</v>
      </c>
      <c r="D239" s="35" t="s">
        <v>422</v>
      </c>
      <c r="E239" s="36" t="s">
        <v>80</v>
      </c>
    </row>
    <row r="240" spans="1:5" s="11" customFormat="1" ht="57">
      <c r="A240" s="31" t="s">
        <v>8511</v>
      </c>
      <c r="B240" s="113" t="s">
        <v>576</v>
      </c>
      <c r="C240" s="39" t="s">
        <v>577</v>
      </c>
      <c r="D240" s="41" t="s">
        <v>422</v>
      </c>
      <c r="E240" s="40" t="s">
        <v>80</v>
      </c>
    </row>
    <row r="241" spans="1:5" s="10" customFormat="1" ht="33" customHeight="1">
      <c r="A241" s="31" t="s">
        <v>8512</v>
      </c>
      <c r="B241" s="31" t="s">
        <v>578</v>
      </c>
      <c r="C241" s="32" t="s">
        <v>579</v>
      </c>
      <c r="D241" s="35" t="s">
        <v>422</v>
      </c>
      <c r="E241" s="36" t="s">
        <v>81</v>
      </c>
    </row>
    <row r="242" spans="1:5" s="11" customFormat="1" ht="28.5">
      <c r="A242" s="31" t="s">
        <v>8513</v>
      </c>
      <c r="B242" s="113" t="s">
        <v>580</v>
      </c>
      <c r="C242" s="39" t="s">
        <v>581</v>
      </c>
      <c r="D242" s="41" t="s">
        <v>422</v>
      </c>
      <c r="E242" s="40" t="s">
        <v>81</v>
      </c>
    </row>
    <row r="243" spans="1:5" s="10" customFormat="1" ht="33" customHeight="1">
      <c r="A243" s="31" t="s">
        <v>8514</v>
      </c>
      <c r="B243" s="31" t="s">
        <v>582</v>
      </c>
      <c r="C243" s="32" t="s">
        <v>583</v>
      </c>
      <c r="D243" s="35" t="s">
        <v>422</v>
      </c>
      <c r="E243" s="36" t="s">
        <v>81</v>
      </c>
    </row>
    <row r="244" spans="1:5" s="11" customFormat="1" ht="28.5">
      <c r="A244" s="31" t="s">
        <v>8515</v>
      </c>
      <c r="B244" s="113" t="s">
        <v>584</v>
      </c>
      <c r="C244" s="39" t="s">
        <v>585</v>
      </c>
      <c r="D244" s="41" t="s">
        <v>422</v>
      </c>
      <c r="E244" s="40" t="s">
        <v>81</v>
      </c>
    </row>
    <row r="245" spans="1:5" s="10" customFormat="1" ht="33" customHeight="1">
      <c r="A245" s="31" t="s">
        <v>8516</v>
      </c>
      <c r="B245" s="31" t="s">
        <v>586</v>
      </c>
      <c r="C245" s="32" t="s">
        <v>587</v>
      </c>
      <c r="D245" s="35" t="s">
        <v>422</v>
      </c>
      <c r="E245" s="36" t="s">
        <v>81</v>
      </c>
    </row>
    <row r="246" spans="1:5" s="11" customFormat="1" ht="28.5">
      <c r="A246" s="31" t="s">
        <v>8517</v>
      </c>
      <c r="B246" s="113" t="s">
        <v>588</v>
      </c>
      <c r="C246" s="39" t="s">
        <v>589</v>
      </c>
      <c r="D246" s="41" t="s">
        <v>422</v>
      </c>
      <c r="E246" s="40" t="s">
        <v>81</v>
      </c>
    </row>
    <row r="247" spans="1:5" s="10" customFormat="1" ht="33" customHeight="1">
      <c r="A247" s="31" t="s">
        <v>8518</v>
      </c>
      <c r="B247" s="31" t="s">
        <v>590</v>
      </c>
      <c r="C247" s="32" t="s">
        <v>591</v>
      </c>
      <c r="D247" s="35" t="s">
        <v>422</v>
      </c>
      <c r="E247" s="36" t="s">
        <v>81</v>
      </c>
    </row>
    <row r="248" spans="1:5" s="11" customFormat="1" ht="28.5">
      <c r="A248" s="31" t="s">
        <v>8519</v>
      </c>
      <c r="B248" s="113" t="s">
        <v>592</v>
      </c>
      <c r="C248" s="39" t="s">
        <v>593</v>
      </c>
      <c r="D248" s="41" t="s">
        <v>422</v>
      </c>
      <c r="E248" s="40" t="s">
        <v>81</v>
      </c>
    </row>
    <row r="249" spans="1:5" s="10" customFormat="1" ht="33" customHeight="1">
      <c r="A249" s="31" t="s">
        <v>8520</v>
      </c>
      <c r="B249" s="31" t="s">
        <v>594</v>
      </c>
      <c r="C249" s="32" t="s">
        <v>595</v>
      </c>
      <c r="D249" s="35" t="s">
        <v>422</v>
      </c>
      <c r="E249" s="36" t="s">
        <v>81</v>
      </c>
    </row>
    <row r="250" spans="1:5" s="11" customFormat="1" ht="42.75">
      <c r="A250" s="31" t="s">
        <v>8521</v>
      </c>
      <c r="B250" s="113" t="s">
        <v>596</v>
      </c>
      <c r="C250" s="39" t="s">
        <v>597</v>
      </c>
      <c r="D250" s="41" t="s">
        <v>422</v>
      </c>
      <c r="E250" s="40" t="s">
        <v>81</v>
      </c>
    </row>
    <row r="251" spans="1:5" s="10" customFormat="1" ht="33" customHeight="1">
      <c r="A251" s="31" t="s">
        <v>8522</v>
      </c>
      <c r="B251" s="31" t="s">
        <v>598</v>
      </c>
      <c r="C251" s="32" t="s">
        <v>599</v>
      </c>
      <c r="D251" s="35" t="s">
        <v>422</v>
      </c>
      <c r="E251" s="36" t="s">
        <v>81</v>
      </c>
    </row>
    <row r="252" spans="1:5" s="11" customFormat="1" ht="28.5">
      <c r="A252" s="31" t="s">
        <v>8523</v>
      </c>
      <c r="B252" s="113" t="s">
        <v>600</v>
      </c>
      <c r="C252" s="39" t="s">
        <v>601</v>
      </c>
      <c r="D252" s="41" t="s">
        <v>422</v>
      </c>
      <c r="E252" s="40" t="s">
        <v>81</v>
      </c>
    </row>
    <row r="253" spans="1:5" s="10" customFormat="1" ht="33" customHeight="1">
      <c r="A253" s="31" t="s">
        <v>8524</v>
      </c>
      <c r="B253" s="31" t="s">
        <v>602</v>
      </c>
      <c r="C253" s="32" t="s">
        <v>603</v>
      </c>
      <c r="D253" s="35" t="s">
        <v>422</v>
      </c>
      <c r="E253" s="36" t="s">
        <v>81</v>
      </c>
    </row>
    <row r="254" spans="1:5" s="11" customFormat="1" ht="28.5">
      <c r="A254" s="31" t="s">
        <v>8525</v>
      </c>
      <c r="B254" s="113" t="s">
        <v>604</v>
      </c>
      <c r="C254" s="39" t="s">
        <v>605</v>
      </c>
      <c r="D254" s="41" t="s">
        <v>422</v>
      </c>
      <c r="E254" s="40" t="s">
        <v>81</v>
      </c>
    </row>
    <row r="255" spans="1:5" s="10" customFormat="1" ht="33" customHeight="1">
      <c r="A255" s="31" t="s">
        <v>8526</v>
      </c>
      <c r="B255" s="31" t="s">
        <v>606</v>
      </c>
      <c r="C255" s="32" t="s">
        <v>607</v>
      </c>
      <c r="D255" s="35" t="s">
        <v>422</v>
      </c>
      <c r="E255" s="36" t="s">
        <v>81</v>
      </c>
    </row>
    <row r="256" spans="1:5" s="11" customFormat="1" ht="42.75">
      <c r="A256" s="31" t="s">
        <v>8527</v>
      </c>
      <c r="B256" s="113" t="s">
        <v>608</v>
      </c>
      <c r="C256" s="39" t="s">
        <v>609</v>
      </c>
      <c r="D256" s="41" t="s">
        <v>422</v>
      </c>
      <c r="E256" s="40" t="s">
        <v>81</v>
      </c>
    </row>
    <row r="257" spans="1:5" s="10" customFormat="1" ht="33" customHeight="1">
      <c r="A257" s="31" t="s">
        <v>8528</v>
      </c>
      <c r="B257" s="31" t="s">
        <v>610</v>
      </c>
      <c r="C257" s="32" t="s">
        <v>611</v>
      </c>
      <c r="D257" s="35" t="s">
        <v>422</v>
      </c>
      <c r="E257" s="36" t="s">
        <v>81</v>
      </c>
    </row>
    <row r="258" spans="1:5" s="11" customFormat="1" ht="42.75">
      <c r="A258" s="31" t="s">
        <v>8529</v>
      </c>
      <c r="B258" s="113" t="s">
        <v>612</v>
      </c>
      <c r="C258" s="39" t="s">
        <v>613</v>
      </c>
      <c r="D258" s="41" t="s">
        <v>422</v>
      </c>
      <c r="E258" s="40" t="s">
        <v>81</v>
      </c>
    </row>
    <row r="259" spans="1:5" s="10" customFormat="1" ht="33" customHeight="1">
      <c r="A259" s="31" t="s">
        <v>8530</v>
      </c>
      <c r="B259" s="31" t="s">
        <v>614</v>
      </c>
      <c r="C259" s="32" t="s">
        <v>615</v>
      </c>
      <c r="D259" s="35" t="s">
        <v>422</v>
      </c>
      <c r="E259" s="36" t="s">
        <v>81</v>
      </c>
    </row>
    <row r="260" spans="1:5" s="11" customFormat="1" ht="42.75">
      <c r="A260" s="31" t="s">
        <v>8531</v>
      </c>
      <c r="B260" s="113" t="s">
        <v>616</v>
      </c>
      <c r="C260" s="39" t="s">
        <v>617</v>
      </c>
      <c r="D260" s="41" t="s">
        <v>422</v>
      </c>
      <c r="E260" s="40" t="s">
        <v>81</v>
      </c>
    </row>
    <row r="261" spans="1:5" s="10" customFormat="1" ht="33" customHeight="1">
      <c r="A261" s="31" t="s">
        <v>8532</v>
      </c>
      <c r="B261" s="31" t="s">
        <v>618</v>
      </c>
      <c r="C261" s="32" t="s">
        <v>619</v>
      </c>
      <c r="D261" s="35" t="s">
        <v>422</v>
      </c>
      <c r="E261" s="36" t="s">
        <v>82</v>
      </c>
    </row>
    <row r="262" spans="1:5" s="11" customFormat="1" ht="28.5">
      <c r="A262" s="31" t="s">
        <v>8533</v>
      </c>
      <c r="B262" s="113" t="s">
        <v>620</v>
      </c>
      <c r="C262" s="39" t="s">
        <v>621</v>
      </c>
      <c r="D262" s="41" t="s">
        <v>422</v>
      </c>
      <c r="E262" s="40" t="s">
        <v>82</v>
      </c>
    </row>
    <row r="263" spans="1:5" s="10" customFormat="1" ht="33" customHeight="1">
      <c r="A263" s="31" t="s">
        <v>8534</v>
      </c>
      <c r="B263" s="31" t="s">
        <v>622</v>
      </c>
      <c r="C263" s="32" t="s">
        <v>623</v>
      </c>
      <c r="D263" s="35" t="s">
        <v>422</v>
      </c>
      <c r="E263" s="36" t="s">
        <v>82</v>
      </c>
    </row>
    <row r="264" spans="1:5" s="11" customFormat="1" ht="28.5">
      <c r="A264" s="31" t="s">
        <v>8535</v>
      </c>
      <c r="B264" s="113" t="s">
        <v>624</v>
      </c>
      <c r="C264" s="39" t="s">
        <v>625</v>
      </c>
      <c r="D264" s="41" t="s">
        <v>422</v>
      </c>
      <c r="E264" s="40" t="s">
        <v>82</v>
      </c>
    </row>
    <row r="265" spans="1:5" s="10" customFormat="1" ht="33" customHeight="1">
      <c r="A265" s="31" t="s">
        <v>8536</v>
      </c>
      <c r="B265" s="31" t="s">
        <v>626</v>
      </c>
      <c r="C265" s="32" t="s">
        <v>627</v>
      </c>
      <c r="D265" s="35" t="s">
        <v>422</v>
      </c>
      <c r="E265" s="36" t="s">
        <v>82</v>
      </c>
    </row>
    <row r="266" spans="1:5" s="11" customFormat="1" ht="28.5">
      <c r="A266" s="31" t="s">
        <v>8537</v>
      </c>
      <c r="B266" s="113" t="s">
        <v>628</v>
      </c>
      <c r="C266" s="39" t="s">
        <v>629</v>
      </c>
      <c r="D266" s="41" t="s">
        <v>422</v>
      </c>
      <c r="E266" s="40" t="s">
        <v>82</v>
      </c>
    </row>
    <row r="267" spans="1:5" s="10" customFormat="1" ht="33" customHeight="1">
      <c r="A267" s="31" t="s">
        <v>8538</v>
      </c>
      <c r="B267" s="31" t="s">
        <v>630</v>
      </c>
      <c r="C267" s="32" t="s">
        <v>631</v>
      </c>
      <c r="D267" s="35" t="s">
        <v>422</v>
      </c>
      <c r="E267" s="36" t="s">
        <v>82</v>
      </c>
    </row>
    <row r="268" spans="1:5" s="11" customFormat="1" ht="42.75">
      <c r="A268" s="31" t="s">
        <v>8539</v>
      </c>
      <c r="B268" s="113" t="s">
        <v>632</v>
      </c>
      <c r="C268" s="39" t="s">
        <v>633</v>
      </c>
      <c r="D268" s="41" t="s">
        <v>422</v>
      </c>
      <c r="E268" s="40" t="s">
        <v>82</v>
      </c>
    </row>
    <row r="269" spans="1:5" s="10" customFormat="1" ht="33" customHeight="1">
      <c r="A269" s="31" t="s">
        <v>8540</v>
      </c>
      <c r="B269" s="31" t="s">
        <v>634</v>
      </c>
      <c r="C269" s="32" t="s">
        <v>635</v>
      </c>
      <c r="D269" s="35" t="s">
        <v>422</v>
      </c>
      <c r="E269" s="36" t="s">
        <v>82</v>
      </c>
    </row>
    <row r="270" spans="1:5" s="11" customFormat="1" ht="57">
      <c r="A270" s="31" t="s">
        <v>8541</v>
      </c>
      <c r="B270" s="113" t="s">
        <v>636</v>
      </c>
      <c r="C270" s="39" t="s">
        <v>637</v>
      </c>
      <c r="D270" s="41" t="s">
        <v>422</v>
      </c>
      <c r="E270" s="40" t="s">
        <v>82</v>
      </c>
    </row>
    <row r="271" spans="1:5" s="10" customFormat="1" ht="33" customHeight="1">
      <c r="A271" s="31" t="s">
        <v>8542</v>
      </c>
      <c r="B271" s="31" t="s">
        <v>638</v>
      </c>
      <c r="C271" s="32" t="s">
        <v>639</v>
      </c>
      <c r="D271" s="35" t="s">
        <v>422</v>
      </c>
      <c r="E271" s="36" t="s">
        <v>82</v>
      </c>
    </row>
    <row r="272" spans="1:5" s="11" customFormat="1" ht="28.5">
      <c r="A272" s="31" t="s">
        <v>8543</v>
      </c>
      <c r="B272" s="113" t="s">
        <v>640</v>
      </c>
      <c r="C272" s="39" t="s">
        <v>641</v>
      </c>
      <c r="D272" s="41" t="s">
        <v>422</v>
      </c>
      <c r="E272" s="40" t="s">
        <v>82</v>
      </c>
    </row>
    <row r="273" spans="1:5" s="10" customFormat="1" ht="33" customHeight="1">
      <c r="A273" s="31" t="s">
        <v>8544</v>
      </c>
      <c r="B273" s="31" t="s">
        <v>642</v>
      </c>
      <c r="C273" s="32" t="s">
        <v>643</v>
      </c>
      <c r="D273" s="35" t="s">
        <v>422</v>
      </c>
      <c r="E273" s="36" t="s">
        <v>83</v>
      </c>
    </row>
    <row r="274" spans="1:5" s="11" customFormat="1" ht="57">
      <c r="A274" s="31" t="s">
        <v>8545</v>
      </c>
      <c r="B274" s="113" t="s">
        <v>644</v>
      </c>
      <c r="C274" s="39" t="s">
        <v>645</v>
      </c>
      <c r="D274" s="41" t="s">
        <v>422</v>
      </c>
      <c r="E274" s="40" t="s">
        <v>83</v>
      </c>
    </row>
    <row r="275" spans="1:5" s="10" customFormat="1" ht="33" customHeight="1">
      <c r="A275" s="31" t="s">
        <v>8546</v>
      </c>
      <c r="B275" s="31" t="s">
        <v>646</v>
      </c>
      <c r="C275" s="32" t="s">
        <v>647</v>
      </c>
      <c r="D275" s="35" t="s">
        <v>422</v>
      </c>
      <c r="E275" s="36" t="s">
        <v>83</v>
      </c>
    </row>
    <row r="276" spans="1:5" s="11" customFormat="1" ht="57">
      <c r="A276" s="31" t="s">
        <v>8547</v>
      </c>
      <c r="B276" s="113" t="s">
        <v>648</v>
      </c>
      <c r="C276" s="39" t="s">
        <v>649</v>
      </c>
      <c r="D276" s="41" t="s">
        <v>422</v>
      </c>
      <c r="E276" s="40" t="s">
        <v>83</v>
      </c>
    </row>
    <row r="277" spans="1:5" s="10" customFormat="1" ht="33" customHeight="1">
      <c r="A277" s="31" t="s">
        <v>8548</v>
      </c>
      <c r="B277" s="31" t="s">
        <v>650</v>
      </c>
      <c r="C277" s="32" t="s">
        <v>651</v>
      </c>
      <c r="D277" s="35" t="s">
        <v>422</v>
      </c>
      <c r="E277" s="36" t="s">
        <v>83</v>
      </c>
    </row>
    <row r="278" spans="1:5" s="11" customFormat="1" ht="42.75">
      <c r="A278" s="31" t="s">
        <v>8549</v>
      </c>
      <c r="B278" s="113" t="s">
        <v>652</v>
      </c>
      <c r="C278" s="39" t="s">
        <v>653</v>
      </c>
      <c r="D278" s="41" t="s">
        <v>422</v>
      </c>
      <c r="E278" s="40" t="s">
        <v>83</v>
      </c>
    </row>
    <row r="279" spans="1:5" s="10" customFormat="1" ht="33" customHeight="1">
      <c r="A279" s="31" t="s">
        <v>8550</v>
      </c>
      <c r="B279" s="31" t="s">
        <v>654</v>
      </c>
      <c r="C279" s="32" t="s">
        <v>655</v>
      </c>
      <c r="D279" s="35" t="s">
        <v>422</v>
      </c>
      <c r="E279" s="36" t="s">
        <v>83</v>
      </c>
    </row>
    <row r="280" spans="1:5" s="11" customFormat="1" ht="28.5">
      <c r="A280" s="31" t="s">
        <v>8551</v>
      </c>
      <c r="B280" s="113" t="s">
        <v>656</v>
      </c>
      <c r="C280" s="39" t="s">
        <v>657</v>
      </c>
      <c r="D280" s="41" t="s">
        <v>422</v>
      </c>
      <c r="E280" s="40" t="s">
        <v>83</v>
      </c>
    </row>
    <row r="281" spans="1:5" s="10" customFormat="1" ht="33" customHeight="1">
      <c r="A281" s="31" t="s">
        <v>8552</v>
      </c>
      <c r="B281" s="31" t="s">
        <v>658</v>
      </c>
      <c r="C281" s="32" t="s">
        <v>659</v>
      </c>
      <c r="D281" s="35" t="s">
        <v>422</v>
      </c>
      <c r="E281" s="36" t="s">
        <v>83</v>
      </c>
    </row>
    <row r="282" spans="1:5" s="11" customFormat="1" ht="28.5">
      <c r="A282" s="31" t="s">
        <v>8553</v>
      </c>
      <c r="B282" s="113" t="s">
        <v>660</v>
      </c>
      <c r="C282" s="39" t="s">
        <v>661</v>
      </c>
      <c r="D282" s="41" t="s">
        <v>422</v>
      </c>
      <c r="E282" s="40" t="s">
        <v>83</v>
      </c>
    </row>
    <row r="283" spans="1:5" s="10" customFormat="1" ht="33" customHeight="1">
      <c r="A283" s="31" t="s">
        <v>8554</v>
      </c>
      <c r="B283" s="31" t="s">
        <v>662</v>
      </c>
      <c r="C283" s="32" t="s">
        <v>663</v>
      </c>
      <c r="D283" s="35" t="s">
        <v>422</v>
      </c>
      <c r="E283" s="36" t="s">
        <v>83</v>
      </c>
    </row>
    <row r="284" spans="1:5" s="11" customFormat="1" ht="42.75">
      <c r="A284" s="31" t="s">
        <v>8555</v>
      </c>
      <c r="B284" s="113" t="s">
        <v>664</v>
      </c>
      <c r="C284" s="39" t="s">
        <v>665</v>
      </c>
      <c r="D284" s="41" t="s">
        <v>422</v>
      </c>
      <c r="E284" s="40" t="s">
        <v>83</v>
      </c>
    </row>
    <row r="285" spans="1:5" s="10" customFormat="1" ht="33" customHeight="1">
      <c r="A285" s="31" t="s">
        <v>8556</v>
      </c>
      <c r="B285" s="31" t="s">
        <v>666</v>
      </c>
      <c r="C285" s="32" t="s">
        <v>667</v>
      </c>
      <c r="D285" s="35" t="s">
        <v>422</v>
      </c>
      <c r="E285" s="36" t="s">
        <v>83</v>
      </c>
    </row>
    <row r="286" spans="1:5" s="11" customFormat="1" ht="42.75">
      <c r="A286" s="31" t="s">
        <v>8557</v>
      </c>
      <c r="B286" s="113" t="s">
        <v>668</v>
      </c>
      <c r="C286" s="39" t="s">
        <v>669</v>
      </c>
      <c r="D286" s="41" t="s">
        <v>422</v>
      </c>
      <c r="E286" s="40" t="s">
        <v>83</v>
      </c>
    </row>
    <row r="287" spans="1:5" s="10" customFormat="1" ht="33" customHeight="1">
      <c r="A287" s="31" t="s">
        <v>8558</v>
      </c>
      <c r="B287" s="31" t="s">
        <v>670</v>
      </c>
      <c r="C287" s="32" t="s">
        <v>671</v>
      </c>
      <c r="D287" s="35" t="s">
        <v>422</v>
      </c>
      <c r="E287" s="36" t="s">
        <v>83</v>
      </c>
    </row>
    <row r="288" spans="1:5" s="11" customFormat="1" ht="57">
      <c r="A288" s="31" t="s">
        <v>8559</v>
      </c>
      <c r="B288" s="113" t="s">
        <v>672</v>
      </c>
      <c r="C288" s="39" t="s">
        <v>673</v>
      </c>
      <c r="D288" s="41" t="s">
        <v>422</v>
      </c>
      <c r="E288" s="40" t="s">
        <v>83</v>
      </c>
    </row>
    <row r="289" spans="1:5" s="10" customFormat="1" ht="33" customHeight="1">
      <c r="A289" s="31" t="s">
        <v>8560</v>
      </c>
      <c r="B289" s="31" t="s">
        <v>674</v>
      </c>
      <c r="C289" s="32" t="s">
        <v>675</v>
      </c>
      <c r="D289" s="35" t="s">
        <v>422</v>
      </c>
      <c r="E289" s="36" t="s">
        <v>83</v>
      </c>
    </row>
    <row r="290" spans="1:5" s="11" customFormat="1" ht="28.5">
      <c r="A290" s="31" t="s">
        <v>8561</v>
      </c>
      <c r="B290" s="113" t="s">
        <v>676</v>
      </c>
      <c r="C290" s="39" t="s">
        <v>677</v>
      </c>
      <c r="D290" s="41" t="s">
        <v>422</v>
      </c>
      <c r="E290" s="40" t="s">
        <v>8246</v>
      </c>
    </row>
    <row r="291" spans="1:5" s="10" customFormat="1" ht="33" customHeight="1">
      <c r="A291" s="31" t="s">
        <v>8562</v>
      </c>
      <c r="B291" s="31" t="s">
        <v>678</v>
      </c>
      <c r="C291" s="32" t="s">
        <v>679</v>
      </c>
      <c r="D291" s="35" t="s">
        <v>422</v>
      </c>
      <c r="E291" s="36" t="s">
        <v>8246</v>
      </c>
    </row>
    <row r="292" spans="1:5" s="11" customFormat="1" ht="28.5">
      <c r="A292" s="31" t="s">
        <v>8563</v>
      </c>
      <c r="B292" s="113" t="s">
        <v>680</v>
      </c>
      <c r="C292" s="39" t="s">
        <v>681</v>
      </c>
      <c r="D292" s="41" t="s">
        <v>422</v>
      </c>
      <c r="E292" s="40" t="s">
        <v>8246</v>
      </c>
    </row>
    <row r="293" spans="1:5" s="10" customFormat="1" ht="33" customHeight="1">
      <c r="A293" s="31" t="s">
        <v>8564</v>
      </c>
      <c r="B293" s="31" t="s">
        <v>682</v>
      </c>
      <c r="C293" s="32" t="s">
        <v>683</v>
      </c>
      <c r="D293" s="35" t="s">
        <v>422</v>
      </c>
      <c r="E293" s="36" t="s">
        <v>8246</v>
      </c>
    </row>
    <row r="294" spans="1:5" s="11" customFormat="1" ht="28.5">
      <c r="A294" s="31" t="s">
        <v>8565</v>
      </c>
      <c r="B294" s="113" t="s">
        <v>684</v>
      </c>
      <c r="C294" s="39" t="s">
        <v>685</v>
      </c>
      <c r="D294" s="41" t="s">
        <v>422</v>
      </c>
      <c r="E294" s="40" t="s">
        <v>8246</v>
      </c>
    </row>
    <row r="295" spans="1:5" s="10" customFormat="1" ht="33" customHeight="1">
      <c r="A295" s="31" t="s">
        <v>8566</v>
      </c>
      <c r="B295" s="31" t="s">
        <v>686</v>
      </c>
      <c r="C295" s="32" t="s">
        <v>687</v>
      </c>
      <c r="D295" s="35" t="s">
        <v>422</v>
      </c>
      <c r="E295" s="36" t="s">
        <v>8246</v>
      </c>
    </row>
    <row r="296" spans="1:5" s="11" customFormat="1" ht="28.5">
      <c r="A296" s="31" t="s">
        <v>8567</v>
      </c>
      <c r="B296" s="113" t="s">
        <v>688</v>
      </c>
      <c r="C296" s="39" t="s">
        <v>689</v>
      </c>
      <c r="D296" s="41" t="s">
        <v>422</v>
      </c>
      <c r="E296" s="40" t="s">
        <v>84</v>
      </c>
    </row>
    <row r="297" spans="1:5" s="10" customFormat="1" ht="33" customHeight="1">
      <c r="A297" s="31" t="s">
        <v>8568</v>
      </c>
      <c r="B297" s="31" t="s">
        <v>690</v>
      </c>
      <c r="C297" s="32" t="s">
        <v>691</v>
      </c>
      <c r="D297" s="35" t="s">
        <v>422</v>
      </c>
      <c r="E297" s="36" t="s">
        <v>84</v>
      </c>
    </row>
    <row r="298" spans="1:5" s="11" customFormat="1" ht="42.75">
      <c r="A298" s="31" t="s">
        <v>8569</v>
      </c>
      <c r="B298" s="113" t="s">
        <v>692</v>
      </c>
      <c r="C298" s="39" t="s">
        <v>693</v>
      </c>
      <c r="D298" s="41" t="s">
        <v>422</v>
      </c>
      <c r="E298" s="40" t="s">
        <v>84</v>
      </c>
    </row>
    <row r="299" spans="1:5" s="10" customFormat="1" ht="33" customHeight="1">
      <c r="A299" s="31" t="s">
        <v>8570</v>
      </c>
      <c r="B299" s="31" t="s">
        <v>694</v>
      </c>
      <c r="C299" s="32" t="s">
        <v>695</v>
      </c>
      <c r="D299" s="35" t="s">
        <v>422</v>
      </c>
      <c r="E299" s="36" t="s">
        <v>85</v>
      </c>
    </row>
    <row r="300" spans="1:5" s="11" customFormat="1">
      <c r="A300" s="31" t="s">
        <v>8571</v>
      </c>
      <c r="B300" s="113" t="s">
        <v>696</v>
      </c>
      <c r="C300" s="39" t="s">
        <v>8247</v>
      </c>
      <c r="D300" s="41" t="s">
        <v>422</v>
      </c>
      <c r="E300" s="40" t="s">
        <v>86</v>
      </c>
    </row>
    <row r="301" spans="1:5" s="10" customFormat="1" ht="33" customHeight="1">
      <c r="A301" s="31" t="s">
        <v>8572</v>
      </c>
      <c r="B301" s="31" t="s">
        <v>697</v>
      </c>
      <c r="C301" s="32" t="s">
        <v>8248</v>
      </c>
      <c r="D301" s="35" t="s">
        <v>422</v>
      </c>
      <c r="E301" s="36" t="s">
        <v>87</v>
      </c>
    </row>
    <row r="302" spans="1:5" s="11" customFormat="1" ht="28.5">
      <c r="A302" s="31" t="s">
        <v>8573</v>
      </c>
      <c r="B302" s="113" t="s">
        <v>698</v>
      </c>
      <c r="C302" s="39" t="s">
        <v>699</v>
      </c>
      <c r="D302" s="41" t="s">
        <v>422</v>
      </c>
      <c r="E302" s="40" t="s">
        <v>88</v>
      </c>
    </row>
    <row r="303" spans="1:5" s="10" customFormat="1" ht="33" customHeight="1">
      <c r="A303" s="31" t="s">
        <v>8574</v>
      </c>
      <c r="B303" s="31" t="s">
        <v>700</v>
      </c>
      <c r="C303" s="32" t="s">
        <v>701</v>
      </c>
      <c r="D303" s="35" t="s">
        <v>422</v>
      </c>
      <c r="E303" s="36" t="s">
        <v>88</v>
      </c>
    </row>
    <row r="304" spans="1:5" s="11" customFormat="1" ht="28.5">
      <c r="A304" s="31" t="s">
        <v>8575</v>
      </c>
      <c r="B304" s="113" t="s">
        <v>702</v>
      </c>
      <c r="C304" s="39" t="s">
        <v>703</v>
      </c>
      <c r="D304" s="41" t="s">
        <v>422</v>
      </c>
      <c r="E304" s="40" t="s">
        <v>88</v>
      </c>
    </row>
    <row r="305" spans="1:5" s="10" customFormat="1" ht="33" customHeight="1">
      <c r="A305" s="31" t="s">
        <v>8576</v>
      </c>
      <c r="B305" s="31" t="s">
        <v>704</v>
      </c>
      <c r="C305" s="32" t="s">
        <v>703</v>
      </c>
      <c r="D305" s="35" t="s">
        <v>422</v>
      </c>
      <c r="E305" s="36" t="s">
        <v>88</v>
      </c>
    </row>
    <row r="306" spans="1:5" s="11" customFormat="1" ht="28.5">
      <c r="A306" s="31" t="s">
        <v>8577</v>
      </c>
      <c r="B306" s="113" t="s">
        <v>705</v>
      </c>
      <c r="C306" s="39" t="s">
        <v>706</v>
      </c>
      <c r="D306" s="41" t="s">
        <v>422</v>
      </c>
      <c r="E306" s="40" t="s">
        <v>88</v>
      </c>
    </row>
    <row r="307" spans="1:5" s="10" customFormat="1" ht="33" customHeight="1">
      <c r="A307" s="31" t="s">
        <v>8578</v>
      </c>
      <c r="B307" s="31" t="s">
        <v>707</v>
      </c>
      <c r="C307" s="32" t="s">
        <v>708</v>
      </c>
      <c r="D307" s="35" t="s">
        <v>422</v>
      </c>
      <c r="E307" s="36" t="s">
        <v>88</v>
      </c>
    </row>
    <row r="308" spans="1:5" s="11" customFormat="1" ht="28.5">
      <c r="A308" s="31" t="s">
        <v>8579</v>
      </c>
      <c r="B308" s="113" t="s">
        <v>709</v>
      </c>
      <c r="C308" s="39" t="s">
        <v>708</v>
      </c>
      <c r="D308" s="41" t="s">
        <v>422</v>
      </c>
      <c r="E308" s="40" t="s">
        <v>88</v>
      </c>
    </row>
    <row r="309" spans="1:5" s="10" customFormat="1" ht="33" customHeight="1">
      <c r="A309" s="31" t="s">
        <v>8580</v>
      </c>
      <c r="B309" s="31" t="s">
        <v>710</v>
      </c>
      <c r="C309" s="32" t="s">
        <v>708</v>
      </c>
      <c r="D309" s="35" t="s">
        <v>422</v>
      </c>
      <c r="E309" s="36" t="s">
        <v>88</v>
      </c>
    </row>
    <row r="310" spans="1:5" s="11" customFormat="1" ht="28.5">
      <c r="A310" s="31" t="s">
        <v>8502</v>
      </c>
      <c r="B310" s="113" t="s">
        <v>711</v>
      </c>
      <c r="C310" s="39" t="s">
        <v>712</v>
      </c>
      <c r="D310" s="41" t="s">
        <v>422</v>
      </c>
      <c r="E310" s="40" t="s">
        <v>88</v>
      </c>
    </row>
    <row r="311" spans="1:5" s="10" customFormat="1" ht="33" customHeight="1">
      <c r="A311" s="31" t="s">
        <v>8581</v>
      </c>
      <c r="B311" s="31" t="s">
        <v>713</v>
      </c>
      <c r="C311" s="32" t="s">
        <v>714</v>
      </c>
      <c r="D311" s="35" t="s">
        <v>422</v>
      </c>
      <c r="E311" s="36" t="s">
        <v>88</v>
      </c>
    </row>
    <row r="312" spans="1:5" s="11" customFormat="1" ht="28.5">
      <c r="A312" s="31" t="s">
        <v>8582</v>
      </c>
      <c r="B312" s="113" t="s">
        <v>715</v>
      </c>
      <c r="C312" s="39" t="s">
        <v>716</v>
      </c>
      <c r="D312" s="41" t="s">
        <v>717</v>
      </c>
      <c r="E312" s="40" t="s">
        <v>89</v>
      </c>
    </row>
    <row r="313" spans="1:5" s="10" customFormat="1" ht="33" customHeight="1">
      <c r="A313" s="31" t="s">
        <v>8583</v>
      </c>
      <c r="B313" s="31" t="s">
        <v>718</v>
      </c>
      <c r="C313" s="32" t="s">
        <v>719</v>
      </c>
      <c r="D313" s="35" t="s">
        <v>717</v>
      </c>
      <c r="E313" s="36" t="s">
        <v>89</v>
      </c>
    </row>
    <row r="314" spans="1:5" s="11" customFormat="1" ht="28.5">
      <c r="A314" s="31" t="s">
        <v>8584</v>
      </c>
      <c r="B314" s="113" t="s">
        <v>720</v>
      </c>
      <c r="C314" s="39" t="s">
        <v>721</v>
      </c>
      <c r="D314" s="41" t="s">
        <v>717</v>
      </c>
      <c r="E314" s="40" t="s">
        <v>89</v>
      </c>
    </row>
    <row r="315" spans="1:5" s="10" customFormat="1" ht="33" customHeight="1">
      <c r="A315" s="31" t="s">
        <v>8585</v>
      </c>
      <c r="B315" s="31" t="s">
        <v>722</v>
      </c>
      <c r="C315" s="32" t="s">
        <v>723</v>
      </c>
      <c r="D315" s="35" t="s">
        <v>717</v>
      </c>
      <c r="E315" s="36" t="s">
        <v>90</v>
      </c>
    </row>
    <row r="316" spans="1:5" s="11" customFormat="1" ht="28.5">
      <c r="A316" s="31" t="s">
        <v>8586</v>
      </c>
      <c r="B316" s="113" t="s">
        <v>724</v>
      </c>
      <c r="C316" s="39" t="s">
        <v>725</v>
      </c>
      <c r="D316" s="41" t="s">
        <v>717</v>
      </c>
      <c r="E316" s="40" t="s">
        <v>90</v>
      </c>
    </row>
    <row r="317" spans="1:5" s="10" customFormat="1" ht="33" customHeight="1">
      <c r="A317" s="31" t="s">
        <v>8587</v>
      </c>
      <c r="B317" s="31" t="s">
        <v>726</v>
      </c>
      <c r="C317" s="32" t="s">
        <v>727</v>
      </c>
      <c r="D317" s="35" t="s">
        <v>717</v>
      </c>
      <c r="E317" s="36" t="s">
        <v>90</v>
      </c>
    </row>
    <row r="318" spans="1:5" s="11" customFormat="1" ht="28.5">
      <c r="A318" s="31" t="s">
        <v>8588</v>
      </c>
      <c r="B318" s="113" t="s">
        <v>728</v>
      </c>
      <c r="C318" s="39" t="s">
        <v>729</v>
      </c>
      <c r="D318" s="41" t="s">
        <v>717</v>
      </c>
      <c r="E318" s="40" t="s">
        <v>90</v>
      </c>
    </row>
    <row r="319" spans="1:5" s="10" customFormat="1" ht="33" customHeight="1">
      <c r="A319" s="31" t="s">
        <v>8589</v>
      </c>
      <c r="B319" s="31" t="s">
        <v>730</v>
      </c>
      <c r="C319" s="32" t="s">
        <v>731</v>
      </c>
      <c r="D319" s="35" t="s">
        <v>717</v>
      </c>
      <c r="E319" s="36" t="s">
        <v>89</v>
      </c>
    </row>
    <row r="320" spans="1:5" s="11" customFormat="1" ht="28.5">
      <c r="A320" s="31" t="s">
        <v>8590</v>
      </c>
      <c r="B320" s="113" t="s">
        <v>732</v>
      </c>
      <c r="C320" s="39" t="s">
        <v>733</v>
      </c>
      <c r="D320" s="41" t="s">
        <v>717</v>
      </c>
      <c r="E320" s="40" t="s">
        <v>90</v>
      </c>
    </row>
    <row r="321" spans="1:5" s="10" customFormat="1" ht="33" customHeight="1">
      <c r="A321" s="31" t="s">
        <v>8591</v>
      </c>
      <c r="B321" s="31" t="s">
        <v>734</v>
      </c>
      <c r="C321" s="32" t="s">
        <v>735</v>
      </c>
      <c r="D321" s="35" t="s">
        <v>717</v>
      </c>
      <c r="E321" s="36" t="s">
        <v>90</v>
      </c>
    </row>
    <row r="322" spans="1:5" s="11" customFormat="1" ht="28.5">
      <c r="A322" s="31" t="s">
        <v>8592</v>
      </c>
      <c r="B322" s="113" t="s">
        <v>736</v>
      </c>
      <c r="C322" s="39" t="s">
        <v>737</v>
      </c>
      <c r="D322" s="41" t="s">
        <v>717</v>
      </c>
      <c r="E322" s="40" t="s">
        <v>90</v>
      </c>
    </row>
    <row r="323" spans="1:5" s="10" customFormat="1" ht="33" customHeight="1">
      <c r="A323" s="31" t="s">
        <v>8593</v>
      </c>
      <c r="B323" s="31" t="s">
        <v>738</v>
      </c>
      <c r="C323" s="32" t="s">
        <v>739</v>
      </c>
      <c r="D323" s="35" t="s">
        <v>717</v>
      </c>
      <c r="E323" s="36" t="s">
        <v>90</v>
      </c>
    </row>
    <row r="324" spans="1:5" s="11" customFormat="1" ht="28.5">
      <c r="A324" s="31" t="s">
        <v>8594</v>
      </c>
      <c r="B324" s="113" t="s">
        <v>740</v>
      </c>
      <c r="C324" s="39" t="s">
        <v>741</v>
      </c>
      <c r="D324" s="41" t="s">
        <v>717</v>
      </c>
      <c r="E324" s="40" t="s">
        <v>90</v>
      </c>
    </row>
    <row r="325" spans="1:5" s="10" customFormat="1" ht="33" customHeight="1">
      <c r="A325" s="31" t="s">
        <v>8595</v>
      </c>
      <c r="B325" s="31" t="s">
        <v>742</v>
      </c>
      <c r="C325" s="32" t="s">
        <v>743</v>
      </c>
      <c r="D325" s="35" t="s">
        <v>717</v>
      </c>
      <c r="E325" s="36" t="s">
        <v>90</v>
      </c>
    </row>
    <row r="326" spans="1:5" s="11" customFormat="1" ht="28.5">
      <c r="A326" s="31" t="s">
        <v>8596</v>
      </c>
      <c r="B326" s="113" t="s">
        <v>744</v>
      </c>
      <c r="C326" s="39" t="s">
        <v>745</v>
      </c>
      <c r="D326" s="41" t="s">
        <v>717</v>
      </c>
      <c r="E326" s="40" t="s">
        <v>91</v>
      </c>
    </row>
    <row r="327" spans="1:5" s="10" customFormat="1" ht="33" customHeight="1">
      <c r="A327" s="31" t="s">
        <v>8597</v>
      </c>
      <c r="B327" s="31" t="s">
        <v>746</v>
      </c>
      <c r="C327" s="32" t="s">
        <v>747</v>
      </c>
      <c r="D327" s="35" t="s">
        <v>717</v>
      </c>
      <c r="E327" s="36" t="s">
        <v>89</v>
      </c>
    </row>
    <row r="328" spans="1:5" s="11" customFormat="1" ht="28.5">
      <c r="A328" s="31" t="s">
        <v>8598</v>
      </c>
      <c r="B328" s="113" t="s">
        <v>748</v>
      </c>
      <c r="C328" s="39" t="s">
        <v>749</v>
      </c>
      <c r="D328" s="41" t="s">
        <v>717</v>
      </c>
      <c r="E328" s="40" t="s">
        <v>89</v>
      </c>
    </row>
    <row r="329" spans="1:5" s="10" customFormat="1" ht="33" customHeight="1">
      <c r="A329" s="31" t="s">
        <v>8599</v>
      </c>
      <c r="B329" s="31" t="s">
        <v>750</v>
      </c>
      <c r="C329" s="32" t="s">
        <v>751</v>
      </c>
      <c r="D329" s="35" t="s">
        <v>717</v>
      </c>
      <c r="E329" s="36" t="s">
        <v>89</v>
      </c>
    </row>
    <row r="330" spans="1:5" s="11" customFormat="1" ht="28.5">
      <c r="A330" s="31" t="s">
        <v>8600</v>
      </c>
      <c r="B330" s="113" t="s">
        <v>752</v>
      </c>
      <c r="C330" s="39" t="s">
        <v>753</v>
      </c>
      <c r="D330" s="41" t="s">
        <v>717</v>
      </c>
      <c r="E330" s="40" t="s">
        <v>90</v>
      </c>
    </row>
    <row r="331" spans="1:5" s="10" customFormat="1" ht="33" customHeight="1">
      <c r="A331" s="31" t="s">
        <v>8601</v>
      </c>
      <c r="B331" s="31" t="s">
        <v>754</v>
      </c>
      <c r="C331" s="32" t="s">
        <v>755</v>
      </c>
      <c r="D331" s="35" t="s">
        <v>717</v>
      </c>
      <c r="E331" s="36" t="s">
        <v>90</v>
      </c>
    </row>
    <row r="332" spans="1:5" s="11" customFormat="1" ht="28.5">
      <c r="A332" s="31" t="s">
        <v>8602</v>
      </c>
      <c r="B332" s="113" t="s">
        <v>756</v>
      </c>
      <c r="C332" s="39" t="s">
        <v>757</v>
      </c>
      <c r="D332" s="41" t="s">
        <v>717</v>
      </c>
      <c r="E332" s="40" t="s">
        <v>90</v>
      </c>
    </row>
    <row r="333" spans="1:5" s="10" customFormat="1" ht="33" customHeight="1">
      <c r="A333" s="31" t="s">
        <v>8603</v>
      </c>
      <c r="B333" s="31" t="s">
        <v>758</v>
      </c>
      <c r="C333" s="32" t="s">
        <v>759</v>
      </c>
      <c r="D333" s="35" t="s">
        <v>717</v>
      </c>
      <c r="E333" s="36" t="s">
        <v>91</v>
      </c>
    </row>
    <row r="334" spans="1:5" s="11" customFormat="1" ht="28.5">
      <c r="A334" s="31" t="s">
        <v>8604</v>
      </c>
      <c r="B334" s="113" t="s">
        <v>760</v>
      </c>
      <c r="C334" s="39" t="s">
        <v>759</v>
      </c>
      <c r="D334" s="41" t="s">
        <v>717</v>
      </c>
      <c r="E334" s="40" t="s">
        <v>91</v>
      </c>
    </row>
    <row r="335" spans="1:5" s="10" customFormat="1" ht="33" customHeight="1">
      <c r="A335" s="31" t="s">
        <v>8605</v>
      </c>
      <c r="B335" s="31" t="s">
        <v>761</v>
      </c>
      <c r="C335" s="32" t="s">
        <v>759</v>
      </c>
      <c r="D335" s="35" t="s">
        <v>717</v>
      </c>
      <c r="E335" s="36" t="s">
        <v>91</v>
      </c>
    </row>
    <row r="336" spans="1:5" s="11" customFormat="1" ht="42.75">
      <c r="A336" s="31" t="s">
        <v>8606</v>
      </c>
      <c r="B336" s="113" t="s">
        <v>762</v>
      </c>
      <c r="C336" s="39" t="s">
        <v>763</v>
      </c>
      <c r="D336" s="40"/>
      <c r="E336" s="40"/>
    </row>
    <row r="337" spans="1:5" s="10" customFormat="1" ht="33" customHeight="1">
      <c r="A337" s="31" t="s">
        <v>8607</v>
      </c>
      <c r="B337" s="31" t="s">
        <v>764</v>
      </c>
      <c r="C337" s="32" t="s">
        <v>765</v>
      </c>
      <c r="D337" s="33"/>
      <c r="E337" s="36"/>
    </row>
    <row r="338" spans="1:5" s="11" customFormat="1" ht="28.5">
      <c r="A338" s="31" t="s">
        <v>8343</v>
      </c>
      <c r="B338" s="113" t="s">
        <v>766</v>
      </c>
      <c r="C338" s="39" t="s">
        <v>767</v>
      </c>
      <c r="D338" s="40"/>
      <c r="E338" s="40"/>
    </row>
    <row r="339" spans="1:5" s="10" customFormat="1" ht="33" customHeight="1">
      <c r="A339" s="31" t="s">
        <v>8608</v>
      </c>
      <c r="B339" s="31" t="s">
        <v>768</v>
      </c>
      <c r="C339" s="32" t="s">
        <v>769</v>
      </c>
      <c r="D339" s="33"/>
      <c r="E339" s="36"/>
    </row>
    <row r="340" spans="1:5" s="11" customFormat="1">
      <c r="A340" s="31" t="s">
        <v>8609</v>
      </c>
      <c r="B340" s="113" t="s">
        <v>770</v>
      </c>
      <c r="C340" s="39" t="s">
        <v>771</v>
      </c>
      <c r="D340" s="40"/>
      <c r="E340" s="40"/>
    </row>
    <row r="341" spans="1:5" s="10" customFormat="1" ht="33" customHeight="1">
      <c r="A341" s="31" t="s">
        <v>8610</v>
      </c>
      <c r="B341" s="31" t="s">
        <v>772</v>
      </c>
      <c r="C341" s="32" t="s">
        <v>765</v>
      </c>
      <c r="D341" s="33"/>
      <c r="E341" s="36"/>
    </row>
    <row r="342" spans="1:5" s="11" customFormat="1">
      <c r="A342" s="31" t="s">
        <v>8611</v>
      </c>
      <c r="B342" s="113" t="s">
        <v>773</v>
      </c>
      <c r="C342" s="39" t="s">
        <v>774</v>
      </c>
      <c r="D342" s="40"/>
      <c r="E342" s="40"/>
    </row>
    <row r="343" spans="1:5" s="10" customFormat="1" ht="33" customHeight="1">
      <c r="A343" s="31" t="s">
        <v>8612</v>
      </c>
      <c r="B343" s="31" t="s">
        <v>775</v>
      </c>
      <c r="C343" s="32" t="s">
        <v>776</v>
      </c>
      <c r="D343" s="33"/>
      <c r="E343" s="36"/>
    </row>
    <row r="344" spans="1:5" s="11" customFormat="1">
      <c r="A344" s="31" t="s">
        <v>8613</v>
      </c>
      <c r="B344" s="113" t="s">
        <v>777</v>
      </c>
      <c r="C344" s="39" t="s">
        <v>774</v>
      </c>
      <c r="D344" s="40"/>
      <c r="E344" s="40"/>
    </row>
    <row r="345" spans="1:5" s="10" customFormat="1" ht="33" customHeight="1">
      <c r="A345" s="31" t="s">
        <v>8614</v>
      </c>
      <c r="B345" s="31" t="s">
        <v>778</v>
      </c>
      <c r="C345" s="32" t="s">
        <v>779</v>
      </c>
      <c r="D345" s="33"/>
      <c r="E345" s="36"/>
    </row>
    <row r="346" spans="1:5" s="11" customFormat="1">
      <c r="A346" s="31" t="s">
        <v>8615</v>
      </c>
      <c r="B346" s="113" t="s">
        <v>780</v>
      </c>
      <c r="C346" s="39" t="s">
        <v>781</v>
      </c>
      <c r="D346" s="40"/>
      <c r="E346" s="40"/>
    </row>
    <row r="347" spans="1:5" s="10" customFormat="1" ht="33" customHeight="1">
      <c r="A347" s="31" t="s">
        <v>8616</v>
      </c>
      <c r="B347" s="31" t="s">
        <v>782</v>
      </c>
      <c r="C347" s="32" t="s">
        <v>781</v>
      </c>
      <c r="D347" s="33"/>
      <c r="E347" s="36"/>
    </row>
    <row r="348" spans="1:5" s="11" customFormat="1" ht="57">
      <c r="A348" s="31" t="s">
        <v>8317</v>
      </c>
      <c r="B348" s="113" t="s">
        <v>783</v>
      </c>
      <c r="C348" s="39" t="s">
        <v>784</v>
      </c>
      <c r="D348" s="40"/>
      <c r="E348" s="40"/>
    </row>
    <row r="349" spans="1:5" s="10" customFormat="1" ht="33" customHeight="1">
      <c r="A349" s="31" t="s">
        <v>8317</v>
      </c>
      <c r="B349" s="31" t="s">
        <v>785</v>
      </c>
      <c r="C349" s="32" t="s">
        <v>786</v>
      </c>
      <c r="D349" s="33"/>
      <c r="E349" s="36"/>
    </row>
    <row r="350" spans="1:5" s="11" customFormat="1">
      <c r="A350" s="31" t="s">
        <v>8617</v>
      </c>
      <c r="B350" s="113" t="s">
        <v>787</v>
      </c>
      <c r="C350" s="39" t="s">
        <v>788</v>
      </c>
      <c r="D350" s="40"/>
      <c r="E350" s="40"/>
    </row>
    <row r="351" spans="1:5" s="10" customFormat="1" ht="33" customHeight="1">
      <c r="A351" s="31" t="s">
        <v>8618</v>
      </c>
      <c r="B351" s="31" t="s">
        <v>789</v>
      </c>
      <c r="C351" s="32" t="s">
        <v>788</v>
      </c>
      <c r="D351" s="33"/>
      <c r="E351" s="36"/>
    </row>
    <row r="352" spans="1:5" s="11" customFormat="1">
      <c r="A352" s="31" t="s">
        <v>8619</v>
      </c>
      <c r="B352" s="113" t="s">
        <v>790</v>
      </c>
      <c r="C352" s="39" t="s">
        <v>791</v>
      </c>
      <c r="D352" s="40"/>
      <c r="E352" s="40"/>
    </row>
    <row r="353" spans="1:5" s="10" customFormat="1" ht="33" customHeight="1">
      <c r="A353" s="31" t="s">
        <v>8370</v>
      </c>
      <c r="B353" s="31" t="s">
        <v>792</v>
      </c>
      <c r="C353" s="32" t="s">
        <v>791</v>
      </c>
      <c r="D353" s="33"/>
      <c r="E353" s="36"/>
    </row>
    <row r="354" spans="1:5" s="11" customFormat="1">
      <c r="A354" s="31" t="s">
        <v>8370</v>
      </c>
      <c r="B354" s="113" t="s">
        <v>793</v>
      </c>
      <c r="C354" s="39" t="s">
        <v>791</v>
      </c>
      <c r="D354" s="40"/>
      <c r="E354" s="40"/>
    </row>
    <row r="355" spans="1:5" s="10" customFormat="1" ht="33" customHeight="1">
      <c r="A355" s="31" t="s">
        <v>8620</v>
      </c>
      <c r="B355" s="31" t="s">
        <v>794</v>
      </c>
      <c r="C355" s="32" t="s">
        <v>795</v>
      </c>
      <c r="D355" s="33"/>
      <c r="E355" s="36"/>
    </row>
    <row r="356" spans="1:5" s="11" customFormat="1" ht="28.5">
      <c r="A356" s="31" t="s">
        <v>8621</v>
      </c>
      <c r="B356" s="113" t="s">
        <v>796</v>
      </c>
      <c r="C356" s="39" t="s">
        <v>797</v>
      </c>
      <c r="D356" s="40"/>
      <c r="E356" s="40"/>
    </row>
    <row r="357" spans="1:5" s="10" customFormat="1" ht="33" customHeight="1">
      <c r="A357" s="31" t="s">
        <v>8622</v>
      </c>
      <c r="B357" s="31" t="s">
        <v>798</v>
      </c>
      <c r="C357" s="32" t="s">
        <v>799</v>
      </c>
      <c r="D357" s="33"/>
      <c r="E357" s="36"/>
    </row>
    <row r="358" spans="1:5" s="11" customFormat="1" ht="28.5">
      <c r="A358" s="31" t="s">
        <v>8623</v>
      </c>
      <c r="B358" s="113" t="s">
        <v>800</v>
      </c>
      <c r="C358" s="39" t="s">
        <v>799</v>
      </c>
      <c r="D358" s="40"/>
      <c r="E358" s="40"/>
    </row>
    <row r="359" spans="1:5" s="10" customFormat="1" ht="33" customHeight="1">
      <c r="A359" s="31" t="s">
        <v>8555</v>
      </c>
      <c r="B359" s="31" t="s">
        <v>801</v>
      </c>
      <c r="C359" s="32" t="s">
        <v>802</v>
      </c>
      <c r="D359" s="33"/>
      <c r="E359" s="36"/>
    </row>
    <row r="360" spans="1:5" s="11" customFormat="1" ht="42.75">
      <c r="A360" s="31" t="s">
        <v>8624</v>
      </c>
      <c r="B360" s="113" t="s">
        <v>803</v>
      </c>
      <c r="C360" s="39" t="s">
        <v>802</v>
      </c>
      <c r="D360" s="40"/>
      <c r="E360" s="40"/>
    </row>
    <row r="361" spans="1:5" s="10" customFormat="1" ht="33" customHeight="1">
      <c r="A361" s="31" t="s">
        <v>8625</v>
      </c>
      <c r="B361" s="31" t="s">
        <v>804</v>
      </c>
      <c r="C361" s="32" t="s">
        <v>795</v>
      </c>
      <c r="D361" s="33"/>
      <c r="E361" s="36"/>
    </row>
    <row r="362" spans="1:5" s="11" customFormat="1">
      <c r="A362" s="31" t="s">
        <v>8625</v>
      </c>
      <c r="B362" s="113" t="s">
        <v>805</v>
      </c>
      <c r="C362" s="39" t="s">
        <v>806</v>
      </c>
      <c r="D362" s="40"/>
      <c r="E362" s="40"/>
    </row>
    <row r="363" spans="1:5" s="10" customFormat="1" ht="33" customHeight="1">
      <c r="A363" s="31" t="s">
        <v>8626</v>
      </c>
      <c r="B363" s="31" t="s">
        <v>807</v>
      </c>
      <c r="C363" s="32" t="s">
        <v>808</v>
      </c>
      <c r="D363" s="33"/>
      <c r="E363" s="36"/>
    </row>
    <row r="364" spans="1:5" s="11" customFormat="1" ht="42.75">
      <c r="A364" s="31" t="s">
        <v>8627</v>
      </c>
      <c r="B364" s="113" t="s">
        <v>809</v>
      </c>
      <c r="C364" s="39" t="s">
        <v>810</v>
      </c>
      <c r="D364" s="40"/>
      <c r="E364" s="40"/>
    </row>
    <row r="365" spans="1:5" s="10" customFormat="1" ht="33" customHeight="1">
      <c r="A365" s="31" t="s">
        <v>8628</v>
      </c>
      <c r="B365" s="31" t="s">
        <v>811</v>
      </c>
      <c r="C365" s="32" t="s">
        <v>812</v>
      </c>
      <c r="D365" s="33"/>
      <c r="E365" s="36"/>
    </row>
    <row r="366" spans="1:5" s="11" customFormat="1" ht="28.5">
      <c r="A366" s="31" t="s">
        <v>8629</v>
      </c>
      <c r="B366" s="113" t="s">
        <v>813</v>
      </c>
      <c r="C366" s="39" t="s">
        <v>797</v>
      </c>
      <c r="D366" s="40"/>
      <c r="E366" s="40"/>
    </row>
    <row r="367" spans="1:5" s="10" customFormat="1" ht="33" customHeight="1">
      <c r="A367" s="31" t="s">
        <v>8630</v>
      </c>
      <c r="B367" s="31" t="s">
        <v>814</v>
      </c>
      <c r="C367" s="32" t="s">
        <v>806</v>
      </c>
      <c r="D367" s="33"/>
      <c r="E367" s="36"/>
    </row>
    <row r="368" spans="1:5" s="11" customFormat="1" ht="42.75">
      <c r="A368" s="31" t="s">
        <v>8631</v>
      </c>
      <c r="B368" s="113" t="s">
        <v>815</v>
      </c>
      <c r="C368" s="39" t="s">
        <v>763</v>
      </c>
      <c r="D368" s="40"/>
      <c r="E368" s="40"/>
    </row>
    <row r="369" spans="1:5" s="10" customFormat="1" ht="33" customHeight="1">
      <c r="A369" s="31" t="s">
        <v>8632</v>
      </c>
      <c r="B369" s="31" t="s">
        <v>816</v>
      </c>
      <c r="C369" s="32" t="s">
        <v>763</v>
      </c>
      <c r="D369" s="33"/>
      <c r="E369" s="36"/>
    </row>
    <row r="370" spans="1:5" s="11" customFormat="1" ht="42.75">
      <c r="A370" s="31" t="s">
        <v>8633</v>
      </c>
      <c r="B370" s="113" t="s">
        <v>817</v>
      </c>
      <c r="C370" s="39" t="s">
        <v>763</v>
      </c>
      <c r="D370" s="40"/>
      <c r="E370" s="40"/>
    </row>
    <row r="371" spans="1:5" s="109" customFormat="1" ht="38.25">
      <c r="A371" s="31" t="s">
        <v>8634</v>
      </c>
      <c r="B371" s="111" t="s">
        <v>818</v>
      </c>
      <c r="C371" s="110" t="s">
        <v>763</v>
      </c>
      <c r="D371" s="110"/>
      <c r="E371" s="111"/>
    </row>
    <row r="372" spans="1:5" s="109" customFormat="1" ht="38.25">
      <c r="A372" s="31" t="s">
        <v>8635</v>
      </c>
      <c r="B372" s="19" t="s">
        <v>819</v>
      </c>
      <c r="C372" s="20" t="s">
        <v>763</v>
      </c>
      <c r="D372" s="20"/>
      <c r="E372" s="19"/>
    </row>
    <row r="373" spans="1:5" s="109" customFormat="1" ht="38.25">
      <c r="A373" s="31" t="s">
        <v>8635</v>
      </c>
      <c r="B373" s="111" t="s">
        <v>820</v>
      </c>
      <c r="C373" s="110" t="s">
        <v>763</v>
      </c>
      <c r="D373" s="110"/>
      <c r="E373" s="111"/>
    </row>
    <row r="374" spans="1:5" s="109" customFormat="1" ht="25.5">
      <c r="A374" s="31" t="s">
        <v>8636</v>
      </c>
      <c r="B374" s="19" t="s">
        <v>821</v>
      </c>
      <c r="C374" s="20" t="s">
        <v>822</v>
      </c>
      <c r="D374" s="20"/>
      <c r="E374" s="19"/>
    </row>
    <row r="375" spans="1:5" s="109" customFormat="1" ht="38.25">
      <c r="A375" s="31" t="s">
        <v>8637</v>
      </c>
      <c r="B375" s="111" t="s">
        <v>823</v>
      </c>
      <c r="C375" s="110" t="s">
        <v>763</v>
      </c>
      <c r="D375" s="110"/>
      <c r="E375" s="111"/>
    </row>
    <row r="376" spans="1:5" s="109" customFormat="1" ht="25.5">
      <c r="A376" s="31" t="s">
        <v>8638</v>
      </c>
      <c r="B376" s="19" t="s">
        <v>824</v>
      </c>
      <c r="C376" s="20" t="s">
        <v>825</v>
      </c>
      <c r="D376" s="20"/>
      <c r="E376" s="19"/>
    </row>
    <row r="377" spans="1:5" s="109" customFormat="1" ht="25.5">
      <c r="A377" s="31" t="s">
        <v>8317</v>
      </c>
      <c r="B377" s="111" t="s">
        <v>826</v>
      </c>
      <c r="C377" s="110" t="s">
        <v>827</v>
      </c>
      <c r="D377" s="110"/>
      <c r="E377" s="111"/>
    </row>
    <row r="378" spans="1:5" s="109" customFormat="1" ht="38.25">
      <c r="A378" s="31" t="s">
        <v>8639</v>
      </c>
      <c r="B378" s="19" t="s">
        <v>828</v>
      </c>
      <c r="C378" s="20" t="s">
        <v>763</v>
      </c>
      <c r="D378" s="20"/>
      <c r="E378" s="19"/>
    </row>
    <row r="379" spans="1:5" s="109" customFormat="1" ht="38.25">
      <c r="A379" s="31" t="s">
        <v>8640</v>
      </c>
      <c r="B379" s="111" t="s">
        <v>829</v>
      </c>
      <c r="C379" s="110" t="s">
        <v>763</v>
      </c>
      <c r="D379" s="110"/>
      <c r="E379" s="111"/>
    </row>
    <row r="380" spans="1:5" s="109" customFormat="1">
      <c r="A380" s="31" t="s">
        <v>8641</v>
      </c>
      <c r="B380" s="19" t="s">
        <v>830</v>
      </c>
      <c r="C380" s="20" t="s">
        <v>831</v>
      </c>
      <c r="D380" s="20"/>
      <c r="E380" s="19"/>
    </row>
    <row r="381" spans="1:5" s="109" customFormat="1">
      <c r="A381" s="31" t="s">
        <v>8642</v>
      </c>
      <c r="B381" s="111" t="s">
        <v>832</v>
      </c>
      <c r="C381" s="110" t="s">
        <v>833</v>
      </c>
      <c r="D381" s="110"/>
      <c r="E381" s="111"/>
    </row>
    <row r="382" spans="1:5" s="109" customFormat="1">
      <c r="A382" s="31" t="s">
        <v>8643</v>
      </c>
      <c r="B382" s="19" t="s">
        <v>834</v>
      </c>
      <c r="C382" s="20" t="s">
        <v>833</v>
      </c>
      <c r="D382" s="20"/>
      <c r="E382" s="19"/>
    </row>
    <row r="383" spans="1:5" s="109" customFormat="1" ht="25.5">
      <c r="A383" s="31" t="s">
        <v>8644</v>
      </c>
      <c r="B383" s="111" t="s">
        <v>835</v>
      </c>
      <c r="C383" s="110" t="s">
        <v>836</v>
      </c>
      <c r="D383" s="110"/>
      <c r="E383" s="111"/>
    </row>
    <row r="384" spans="1:5" s="109" customFormat="1" ht="25.5">
      <c r="A384" s="31" t="s">
        <v>8645</v>
      </c>
      <c r="B384" s="19" t="s">
        <v>837</v>
      </c>
      <c r="C384" s="20" t="s">
        <v>838</v>
      </c>
      <c r="D384" s="20"/>
      <c r="E384" s="19"/>
    </row>
    <row r="385" spans="1:5" s="109" customFormat="1" ht="25.5">
      <c r="A385" s="31" t="s">
        <v>8646</v>
      </c>
      <c r="B385" s="111" t="s">
        <v>839</v>
      </c>
      <c r="C385" s="110" t="s">
        <v>840</v>
      </c>
      <c r="D385" s="110"/>
      <c r="E385" s="111"/>
    </row>
    <row r="386" spans="1:5" s="109" customFormat="1" ht="25.5">
      <c r="A386" s="31" t="s">
        <v>8645</v>
      </c>
      <c r="B386" s="19" t="s">
        <v>841</v>
      </c>
      <c r="C386" s="20" t="s">
        <v>840</v>
      </c>
      <c r="D386" s="20"/>
      <c r="E386" s="19"/>
    </row>
    <row r="387" spans="1:5" s="109" customFormat="1" ht="25.5">
      <c r="A387" s="31" t="s">
        <v>8647</v>
      </c>
      <c r="B387" s="111" t="s">
        <v>842</v>
      </c>
      <c r="C387" s="110" t="s">
        <v>825</v>
      </c>
      <c r="D387" s="110"/>
      <c r="E387" s="111"/>
    </row>
    <row r="388" spans="1:5" s="109" customFormat="1" ht="25.5">
      <c r="A388" s="31" t="s">
        <v>8648</v>
      </c>
      <c r="B388" s="19" t="s">
        <v>843</v>
      </c>
      <c r="C388" s="20" t="s">
        <v>844</v>
      </c>
      <c r="D388" s="20"/>
      <c r="E388" s="19"/>
    </row>
    <row r="389" spans="1:5" s="109" customFormat="1" ht="38.25">
      <c r="A389" s="31" t="s">
        <v>8649</v>
      </c>
      <c r="B389" s="111" t="s">
        <v>845</v>
      </c>
      <c r="C389" s="110" t="s">
        <v>846</v>
      </c>
      <c r="D389" s="110"/>
      <c r="E389" s="111"/>
    </row>
    <row r="390" spans="1:5" s="109" customFormat="1" ht="25.5">
      <c r="A390" s="31" t="s">
        <v>8650</v>
      </c>
      <c r="B390" s="19" t="s">
        <v>847</v>
      </c>
      <c r="C390" s="20" t="s">
        <v>848</v>
      </c>
      <c r="D390" s="20"/>
      <c r="E390" s="19"/>
    </row>
    <row r="391" spans="1:5" s="109" customFormat="1" ht="25.5">
      <c r="A391" s="31" t="s">
        <v>8651</v>
      </c>
      <c r="B391" s="111" t="s">
        <v>849</v>
      </c>
      <c r="C391" s="110" t="s">
        <v>840</v>
      </c>
      <c r="D391" s="110"/>
      <c r="E391" s="111"/>
    </row>
    <row r="392" spans="1:5" s="109" customFormat="1" ht="25.5">
      <c r="A392" s="31" t="s">
        <v>8652</v>
      </c>
      <c r="B392" s="19" t="s">
        <v>850</v>
      </c>
      <c r="C392" s="20" t="s">
        <v>838</v>
      </c>
      <c r="D392" s="20"/>
      <c r="E392" s="19"/>
    </row>
    <row r="393" spans="1:5" s="109" customFormat="1" ht="25.5">
      <c r="A393" s="31" t="s">
        <v>8653</v>
      </c>
      <c r="B393" s="111" t="s">
        <v>851</v>
      </c>
      <c r="C393" s="110" t="s">
        <v>838</v>
      </c>
      <c r="D393" s="110"/>
      <c r="E393" s="111"/>
    </row>
    <row r="394" spans="1:5" s="109" customFormat="1" ht="25.5">
      <c r="A394" s="31" t="s">
        <v>8654</v>
      </c>
      <c r="B394" s="19" t="s">
        <v>852</v>
      </c>
      <c r="C394" s="20" t="s">
        <v>838</v>
      </c>
      <c r="D394" s="20"/>
      <c r="E394" s="19"/>
    </row>
    <row r="395" spans="1:5" s="109" customFormat="1" ht="25.5">
      <c r="A395" s="31" t="s">
        <v>8655</v>
      </c>
      <c r="B395" s="111" t="s">
        <v>853</v>
      </c>
      <c r="C395" s="110" t="s">
        <v>838</v>
      </c>
      <c r="D395" s="110"/>
      <c r="E395" s="111"/>
    </row>
    <row r="396" spans="1:5" s="109" customFormat="1" ht="25.5">
      <c r="A396" s="31" t="s">
        <v>8656</v>
      </c>
      <c r="B396" s="19" t="s">
        <v>854</v>
      </c>
      <c r="C396" s="20" t="s">
        <v>838</v>
      </c>
      <c r="D396" s="20"/>
      <c r="E396" s="19"/>
    </row>
    <row r="397" spans="1:5" s="109" customFormat="1" ht="25.5">
      <c r="A397" s="31" t="s">
        <v>8657</v>
      </c>
      <c r="B397" s="111" t="s">
        <v>855</v>
      </c>
      <c r="C397" s="110" t="s">
        <v>838</v>
      </c>
      <c r="D397" s="110"/>
      <c r="E397" s="111"/>
    </row>
    <row r="398" spans="1:5" s="109" customFormat="1" ht="25.5">
      <c r="A398" s="31" t="s">
        <v>8658</v>
      </c>
      <c r="B398" s="19" t="s">
        <v>856</v>
      </c>
      <c r="C398" s="20" t="s">
        <v>838</v>
      </c>
      <c r="D398" s="20"/>
      <c r="E398" s="19"/>
    </row>
    <row r="399" spans="1:5" s="109" customFormat="1" ht="25.5">
      <c r="A399" s="31" t="s">
        <v>8659</v>
      </c>
      <c r="B399" s="111" t="s">
        <v>857</v>
      </c>
      <c r="C399" s="110" t="s">
        <v>838</v>
      </c>
      <c r="D399" s="110"/>
      <c r="E399" s="111"/>
    </row>
    <row r="400" spans="1:5" s="109" customFormat="1">
      <c r="A400" s="31" t="s">
        <v>8660</v>
      </c>
      <c r="B400" s="19" t="s">
        <v>858</v>
      </c>
      <c r="C400" s="20" t="s">
        <v>859</v>
      </c>
      <c r="D400" s="20"/>
      <c r="E400" s="19"/>
    </row>
    <row r="401" spans="1:5" s="109" customFormat="1">
      <c r="A401" s="31" t="s">
        <v>8661</v>
      </c>
      <c r="B401" s="111" t="s">
        <v>860</v>
      </c>
      <c r="C401" s="110" t="s">
        <v>861</v>
      </c>
      <c r="D401" s="110"/>
      <c r="E401" s="111"/>
    </row>
    <row r="402" spans="1:5" s="109" customFormat="1" ht="25.5">
      <c r="A402" s="31" t="s">
        <v>8662</v>
      </c>
      <c r="B402" s="19" t="s">
        <v>862</v>
      </c>
      <c r="C402" s="20" t="s">
        <v>838</v>
      </c>
      <c r="D402" s="20"/>
      <c r="E402" s="19"/>
    </row>
    <row r="403" spans="1:5" s="109" customFormat="1" ht="25.5">
      <c r="A403" s="31" t="s">
        <v>8663</v>
      </c>
      <c r="B403" s="111" t="s">
        <v>863</v>
      </c>
      <c r="C403" s="110" t="s">
        <v>864</v>
      </c>
      <c r="D403" s="110"/>
      <c r="E403" s="111"/>
    </row>
    <row r="404" spans="1:5" s="109" customFormat="1" ht="25.5">
      <c r="A404" s="31" t="s">
        <v>8664</v>
      </c>
      <c r="B404" s="19" t="s">
        <v>865</v>
      </c>
      <c r="C404" s="20" t="s">
        <v>866</v>
      </c>
      <c r="D404" s="20"/>
      <c r="E404" s="19"/>
    </row>
    <row r="405" spans="1:5" s="109" customFormat="1">
      <c r="A405" s="31" t="s">
        <v>8369</v>
      </c>
      <c r="B405" s="111" t="s">
        <v>867</v>
      </c>
      <c r="C405" s="110" t="s">
        <v>868</v>
      </c>
      <c r="D405" s="110"/>
      <c r="E405" s="111"/>
    </row>
    <row r="406" spans="1:5" s="109" customFormat="1">
      <c r="A406" s="31" t="s">
        <v>8665</v>
      </c>
      <c r="B406" s="19" t="s">
        <v>869</v>
      </c>
      <c r="C406" s="20" t="s">
        <v>868</v>
      </c>
      <c r="D406" s="20"/>
      <c r="E406" s="19"/>
    </row>
    <row r="407" spans="1:5" s="109" customFormat="1">
      <c r="A407" s="31" t="s">
        <v>8366</v>
      </c>
      <c r="B407" s="111" t="s">
        <v>870</v>
      </c>
      <c r="C407" s="110" t="s">
        <v>871</v>
      </c>
      <c r="D407" s="110"/>
      <c r="E407" s="111"/>
    </row>
    <row r="408" spans="1:5" s="109" customFormat="1" ht="25.5">
      <c r="A408" s="31" t="s">
        <v>8666</v>
      </c>
      <c r="B408" s="19" t="s">
        <v>872</v>
      </c>
      <c r="C408" s="20" t="s">
        <v>873</v>
      </c>
      <c r="D408" s="20"/>
      <c r="E408" s="19"/>
    </row>
    <row r="409" spans="1:5" s="109" customFormat="1" ht="25.5">
      <c r="A409" s="31" t="s">
        <v>8667</v>
      </c>
      <c r="B409" s="111" t="s">
        <v>874</v>
      </c>
      <c r="C409" s="110" t="s">
        <v>875</v>
      </c>
      <c r="D409" s="110"/>
      <c r="E409" s="111"/>
    </row>
    <row r="410" spans="1:5" s="109" customFormat="1" ht="25.5">
      <c r="A410" s="31" t="s">
        <v>8668</v>
      </c>
      <c r="B410" s="19" t="s">
        <v>876</v>
      </c>
      <c r="C410" s="20" t="s">
        <v>877</v>
      </c>
      <c r="D410" s="20"/>
      <c r="E410" s="19"/>
    </row>
    <row r="411" spans="1:5" s="109" customFormat="1" ht="25.5">
      <c r="A411" s="31" t="s">
        <v>8669</v>
      </c>
      <c r="B411" s="111" t="s">
        <v>878</v>
      </c>
      <c r="C411" s="110" t="s">
        <v>877</v>
      </c>
      <c r="D411" s="110"/>
      <c r="E411" s="111"/>
    </row>
    <row r="412" spans="1:5" s="109" customFormat="1" ht="25.5">
      <c r="A412" s="31" t="s">
        <v>8670</v>
      </c>
      <c r="B412" s="19" t="s">
        <v>879</v>
      </c>
      <c r="C412" s="20" t="s">
        <v>877</v>
      </c>
      <c r="D412" s="20"/>
      <c r="E412" s="19"/>
    </row>
    <row r="413" spans="1:5" s="109" customFormat="1" ht="25.5">
      <c r="A413" s="31" t="s">
        <v>8671</v>
      </c>
      <c r="B413" s="111" t="s">
        <v>880</v>
      </c>
      <c r="C413" s="110" t="s">
        <v>877</v>
      </c>
      <c r="D413" s="110"/>
      <c r="E413" s="111"/>
    </row>
    <row r="414" spans="1:5" s="109" customFormat="1" ht="25.5">
      <c r="A414" s="31" t="s">
        <v>8672</v>
      </c>
      <c r="B414" s="19" t="s">
        <v>881</v>
      </c>
      <c r="C414" s="20" t="s">
        <v>877</v>
      </c>
      <c r="D414" s="20"/>
      <c r="E414" s="19"/>
    </row>
    <row r="415" spans="1:5" s="109" customFormat="1" ht="25.5">
      <c r="A415" s="31" t="s">
        <v>8673</v>
      </c>
      <c r="B415" s="111" t="s">
        <v>882</v>
      </c>
      <c r="C415" s="110" t="s">
        <v>877</v>
      </c>
      <c r="D415" s="110"/>
      <c r="E415" s="111"/>
    </row>
    <row r="416" spans="1:5" s="109" customFormat="1" ht="25.5">
      <c r="A416" s="31" t="s">
        <v>8674</v>
      </c>
      <c r="B416" s="19" t="s">
        <v>883</v>
      </c>
      <c r="C416" s="20" t="s">
        <v>884</v>
      </c>
      <c r="D416" s="20"/>
      <c r="E416" s="19"/>
    </row>
    <row r="417" spans="1:5" s="109" customFormat="1" ht="38.25">
      <c r="A417" s="31" t="s">
        <v>8675</v>
      </c>
      <c r="B417" s="111" t="s">
        <v>885</v>
      </c>
      <c r="C417" s="110" t="s">
        <v>886</v>
      </c>
      <c r="D417" s="110"/>
      <c r="E417" s="111"/>
    </row>
    <row r="418" spans="1:5" s="109" customFormat="1">
      <c r="A418" s="31" t="s">
        <v>8676</v>
      </c>
      <c r="B418" s="19" t="s">
        <v>887</v>
      </c>
      <c r="C418" s="20" t="s">
        <v>888</v>
      </c>
      <c r="D418" s="20"/>
      <c r="E418" s="19"/>
    </row>
    <row r="419" spans="1:5" s="109" customFormat="1">
      <c r="A419" s="31" t="s">
        <v>8677</v>
      </c>
      <c r="B419" s="111" t="s">
        <v>889</v>
      </c>
      <c r="C419" s="110" t="s">
        <v>888</v>
      </c>
      <c r="D419" s="110"/>
      <c r="E419" s="111"/>
    </row>
    <row r="420" spans="1:5" s="109" customFormat="1" ht="12.75" customHeight="1">
      <c r="A420" s="31" t="s">
        <v>8678</v>
      </c>
      <c r="B420" s="19" t="s">
        <v>890</v>
      </c>
      <c r="C420" s="20" t="s">
        <v>888</v>
      </c>
      <c r="D420" s="20"/>
      <c r="E420" s="19"/>
    </row>
    <row r="421" spans="1:5" s="109" customFormat="1" ht="12.75" customHeight="1">
      <c r="A421" s="31" t="s">
        <v>8679</v>
      </c>
      <c r="B421" s="111" t="s">
        <v>891</v>
      </c>
      <c r="C421" s="110" t="s">
        <v>888</v>
      </c>
      <c r="D421" s="110"/>
      <c r="E421" s="111"/>
    </row>
    <row r="422" spans="1:5" s="109" customFormat="1" ht="12.75" customHeight="1">
      <c r="A422" s="31" t="s">
        <v>8680</v>
      </c>
      <c r="B422" s="19" t="s">
        <v>892</v>
      </c>
      <c r="C422" s="20" t="s">
        <v>888</v>
      </c>
      <c r="D422" s="20"/>
      <c r="E422" s="19"/>
    </row>
    <row r="423" spans="1:5" s="109" customFormat="1" ht="12.75" customHeight="1">
      <c r="A423" s="31" t="s">
        <v>8681</v>
      </c>
      <c r="B423" s="111" t="s">
        <v>893</v>
      </c>
      <c r="C423" s="110" t="s">
        <v>888</v>
      </c>
      <c r="D423" s="110"/>
      <c r="E423" s="111"/>
    </row>
    <row r="424" spans="1:5" s="109" customFormat="1" ht="12.75" customHeight="1">
      <c r="A424" s="31" t="s">
        <v>8682</v>
      </c>
      <c r="B424" s="19" t="s">
        <v>894</v>
      </c>
      <c r="C424" s="20" t="s">
        <v>888</v>
      </c>
      <c r="D424" s="20"/>
      <c r="E424" s="19"/>
    </row>
    <row r="425" spans="1:5" s="109" customFormat="1" ht="12.75" customHeight="1">
      <c r="A425" s="31" t="s">
        <v>8683</v>
      </c>
      <c r="B425" s="111" t="s">
        <v>895</v>
      </c>
      <c r="C425" s="110" t="s">
        <v>888</v>
      </c>
      <c r="D425" s="110"/>
      <c r="E425" s="111"/>
    </row>
    <row r="426" spans="1:5" s="109" customFormat="1" ht="12.75" customHeight="1">
      <c r="A426" s="31" t="s">
        <v>8684</v>
      </c>
      <c r="B426" s="19" t="s">
        <v>896</v>
      </c>
      <c r="C426" s="20" t="s">
        <v>888</v>
      </c>
      <c r="D426" s="20"/>
      <c r="E426" s="19"/>
    </row>
    <row r="427" spans="1:5" s="109" customFormat="1" ht="12.75" customHeight="1">
      <c r="A427" s="31" t="s">
        <v>8685</v>
      </c>
      <c r="B427" s="111" t="s">
        <v>897</v>
      </c>
      <c r="C427" s="110" t="s">
        <v>888</v>
      </c>
      <c r="D427" s="110"/>
      <c r="E427" s="111"/>
    </row>
    <row r="428" spans="1:5" s="109" customFormat="1" ht="12.75" customHeight="1">
      <c r="A428" s="31" t="s">
        <v>8686</v>
      </c>
      <c r="B428" s="19" t="s">
        <v>898</v>
      </c>
      <c r="C428" s="20" t="s">
        <v>888</v>
      </c>
      <c r="D428" s="20"/>
      <c r="E428" s="19"/>
    </row>
    <row r="429" spans="1:5" s="109" customFormat="1" ht="12.75" customHeight="1">
      <c r="A429" s="31" t="s">
        <v>8687</v>
      </c>
      <c r="B429" s="111" t="s">
        <v>899</v>
      </c>
      <c r="C429" s="110" t="s">
        <v>888</v>
      </c>
      <c r="D429" s="110"/>
      <c r="E429" s="111"/>
    </row>
    <row r="430" spans="1:5" s="109" customFormat="1" ht="12.75" customHeight="1">
      <c r="A430" s="31" t="s">
        <v>8688</v>
      </c>
      <c r="B430" s="19" t="s">
        <v>900</v>
      </c>
      <c r="C430" s="20" t="s">
        <v>888</v>
      </c>
      <c r="D430" s="20"/>
      <c r="E430" s="19"/>
    </row>
    <row r="431" spans="1:5" s="109" customFormat="1" ht="12.75" customHeight="1">
      <c r="A431" s="31" t="s">
        <v>8689</v>
      </c>
      <c r="B431" s="111" t="s">
        <v>901</v>
      </c>
      <c r="C431" s="110" t="s">
        <v>888</v>
      </c>
      <c r="D431" s="110"/>
      <c r="E431" s="111"/>
    </row>
    <row r="432" spans="1:5" s="109" customFormat="1" ht="12.75" customHeight="1">
      <c r="A432" s="31" t="s">
        <v>8690</v>
      </c>
      <c r="B432" s="19" t="s">
        <v>902</v>
      </c>
      <c r="C432" s="20" t="s">
        <v>888</v>
      </c>
      <c r="D432" s="20"/>
      <c r="E432" s="19"/>
    </row>
    <row r="433" spans="1:5" s="109" customFormat="1" ht="12.75" customHeight="1">
      <c r="A433" s="31" t="s">
        <v>8691</v>
      </c>
      <c r="B433" s="111" t="s">
        <v>903</v>
      </c>
      <c r="C433" s="110" t="s">
        <v>888</v>
      </c>
      <c r="D433" s="110"/>
      <c r="E433" s="111"/>
    </row>
    <row r="434" spans="1:5" s="109" customFormat="1" ht="12.75" customHeight="1">
      <c r="A434" s="31" t="s">
        <v>8692</v>
      </c>
      <c r="B434" s="19" t="s">
        <v>904</v>
      </c>
      <c r="C434" s="20" t="s">
        <v>888</v>
      </c>
      <c r="D434" s="20"/>
      <c r="E434" s="19"/>
    </row>
    <row r="435" spans="1:5" s="109" customFormat="1" ht="12.75" customHeight="1">
      <c r="A435" s="31" t="s">
        <v>8693</v>
      </c>
      <c r="B435" s="111" t="s">
        <v>905</v>
      </c>
      <c r="C435" s="110" t="s">
        <v>888</v>
      </c>
      <c r="D435" s="110"/>
      <c r="E435" s="111"/>
    </row>
    <row r="436" spans="1:5" s="109" customFormat="1" ht="12.75" customHeight="1">
      <c r="A436" s="31" t="s">
        <v>8694</v>
      </c>
      <c r="B436" s="19" t="s">
        <v>906</v>
      </c>
      <c r="C436" s="20" t="s">
        <v>888</v>
      </c>
      <c r="D436" s="20"/>
      <c r="E436" s="19"/>
    </row>
    <row r="437" spans="1:5" s="109" customFormat="1" ht="12.75" customHeight="1">
      <c r="A437" s="31" t="s">
        <v>8695</v>
      </c>
      <c r="B437" s="111" t="s">
        <v>907</v>
      </c>
      <c r="C437" s="110" t="s">
        <v>888</v>
      </c>
      <c r="D437" s="110"/>
      <c r="E437" s="111"/>
    </row>
    <row r="438" spans="1:5" s="109" customFormat="1" ht="12.75" customHeight="1">
      <c r="A438" s="31" t="s">
        <v>8696</v>
      </c>
      <c r="B438" s="19" t="s">
        <v>908</v>
      </c>
      <c r="C438" s="20" t="s">
        <v>888</v>
      </c>
      <c r="D438" s="20"/>
      <c r="E438" s="19"/>
    </row>
    <row r="439" spans="1:5" s="109" customFormat="1" ht="12.75" customHeight="1">
      <c r="A439" s="31" t="s">
        <v>8697</v>
      </c>
      <c r="B439" s="111" t="s">
        <v>909</v>
      </c>
      <c r="C439" s="110" t="s">
        <v>888</v>
      </c>
      <c r="D439" s="110"/>
      <c r="E439" s="111"/>
    </row>
    <row r="440" spans="1:5" s="109" customFormat="1" ht="12.75" customHeight="1">
      <c r="A440" s="31" t="s">
        <v>8698</v>
      </c>
      <c r="B440" s="19" t="s">
        <v>910</v>
      </c>
      <c r="C440" s="20" t="s">
        <v>888</v>
      </c>
      <c r="D440" s="20"/>
      <c r="E440" s="19"/>
    </row>
    <row r="441" spans="1:5" s="109" customFormat="1" ht="12.75" customHeight="1">
      <c r="A441" s="31" t="s">
        <v>8699</v>
      </c>
      <c r="B441" s="111" t="s">
        <v>911</v>
      </c>
      <c r="C441" s="110" t="s">
        <v>888</v>
      </c>
      <c r="D441" s="110"/>
      <c r="E441" s="111"/>
    </row>
    <row r="442" spans="1:5" s="109" customFormat="1" ht="12.75" customHeight="1">
      <c r="A442" s="31" t="s">
        <v>8700</v>
      </c>
      <c r="B442" s="19" t="s">
        <v>912</v>
      </c>
      <c r="C442" s="20" t="s">
        <v>888</v>
      </c>
      <c r="D442" s="20"/>
      <c r="E442" s="19"/>
    </row>
    <row r="443" spans="1:5" s="109" customFormat="1" ht="12.75" customHeight="1">
      <c r="A443" s="31" t="s">
        <v>8701</v>
      </c>
      <c r="B443" s="111" t="s">
        <v>913</v>
      </c>
      <c r="C443" s="110" t="s">
        <v>888</v>
      </c>
      <c r="D443" s="110"/>
      <c r="E443" s="111"/>
    </row>
    <row r="444" spans="1:5" s="109" customFormat="1" ht="12.75" customHeight="1">
      <c r="A444" s="31" t="s">
        <v>8702</v>
      </c>
      <c r="B444" s="19" t="s">
        <v>914</v>
      </c>
      <c r="C444" s="20" t="s">
        <v>888</v>
      </c>
      <c r="D444" s="20"/>
      <c r="E444" s="19"/>
    </row>
    <row r="445" spans="1:5" s="109" customFormat="1" ht="12.75" customHeight="1">
      <c r="A445" s="31" t="s">
        <v>8703</v>
      </c>
      <c r="B445" s="111" t="s">
        <v>915</v>
      </c>
      <c r="C445" s="110" t="s">
        <v>888</v>
      </c>
      <c r="D445" s="110"/>
      <c r="E445" s="111"/>
    </row>
    <row r="446" spans="1:5" s="109" customFormat="1" ht="12.75" customHeight="1">
      <c r="A446" s="31" t="s">
        <v>8704</v>
      </c>
      <c r="B446" s="19" t="s">
        <v>916</v>
      </c>
      <c r="C446" s="20" t="s">
        <v>888</v>
      </c>
      <c r="D446" s="20"/>
      <c r="E446" s="19"/>
    </row>
    <row r="447" spans="1:5" s="109" customFormat="1" ht="12.75" customHeight="1">
      <c r="A447" s="31" t="s">
        <v>8705</v>
      </c>
      <c r="B447" s="111" t="s">
        <v>917</v>
      </c>
      <c r="C447" s="110" t="s">
        <v>888</v>
      </c>
      <c r="D447" s="110"/>
      <c r="E447" s="111"/>
    </row>
    <row r="448" spans="1:5" s="109" customFormat="1" ht="12.75" customHeight="1">
      <c r="A448" s="31" t="s">
        <v>8706</v>
      </c>
      <c r="B448" s="19" t="s">
        <v>918</v>
      </c>
      <c r="C448" s="20" t="s">
        <v>888</v>
      </c>
      <c r="D448" s="20"/>
      <c r="E448" s="19"/>
    </row>
    <row r="449" spans="1:5" s="109" customFormat="1" ht="12.75" customHeight="1">
      <c r="A449" s="31" t="s">
        <v>8707</v>
      </c>
      <c r="B449" s="111" t="s">
        <v>919</v>
      </c>
      <c r="C449" s="110" t="s">
        <v>888</v>
      </c>
      <c r="D449" s="110"/>
      <c r="E449" s="111"/>
    </row>
    <row r="450" spans="1:5" s="109" customFormat="1" ht="12.75" customHeight="1">
      <c r="A450" s="31" t="s">
        <v>8708</v>
      </c>
      <c r="B450" s="19" t="s">
        <v>920</v>
      </c>
      <c r="C450" s="20" t="s">
        <v>888</v>
      </c>
      <c r="D450" s="20"/>
      <c r="E450" s="19"/>
    </row>
    <row r="451" spans="1:5" s="109" customFormat="1" ht="12.75" customHeight="1">
      <c r="A451" s="31" t="s">
        <v>8709</v>
      </c>
      <c r="B451" s="111" t="s">
        <v>921</v>
      </c>
      <c r="C451" s="110" t="s">
        <v>888</v>
      </c>
      <c r="D451" s="110"/>
      <c r="E451" s="111"/>
    </row>
    <row r="452" spans="1:5" s="109" customFormat="1" ht="12.75" customHeight="1">
      <c r="A452" s="31" t="s">
        <v>8710</v>
      </c>
      <c r="B452" s="19" t="s">
        <v>922</v>
      </c>
      <c r="C452" s="20" t="s">
        <v>888</v>
      </c>
      <c r="D452" s="20"/>
      <c r="E452" s="19"/>
    </row>
    <row r="453" spans="1:5" s="109" customFormat="1" ht="12.75" customHeight="1">
      <c r="A453" s="31" t="s">
        <v>8711</v>
      </c>
      <c r="B453" s="111" t="s">
        <v>923</v>
      </c>
      <c r="C453" s="110" t="s">
        <v>888</v>
      </c>
      <c r="D453" s="110"/>
      <c r="E453" s="111"/>
    </row>
    <row r="454" spans="1:5" s="109" customFormat="1" ht="12.75" customHeight="1">
      <c r="A454" s="31" t="s">
        <v>8712</v>
      </c>
      <c r="B454" s="19" t="s">
        <v>924</v>
      </c>
      <c r="C454" s="20" t="s">
        <v>888</v>
      </c>
      <c r="D454" s="20"/>
      <c r="E454" s="19"/>
    </row>
    <row r="455" spans="1:5" s="109" customFormat="1" ht="12.75" customHeight="1">
      <c r="A455" s="31" t="s">
        <v>8713</v>
      </c>
      <c r="B455" s="111" t="s">
        <v>925</v>
      </c>
      <c r="C455" s="110" t="s">
        <v>926</v>
      </c>
      <c r="D455" s="110"/>
      <c r="E455" s="111"/>
    </row>
    <row r="456" spans="1:5" s="109" customFormat="1" ht="12.75" customHeight="1">
      <c r="A456" s="31" t="s">
        <v>8714</v>
      </c>
      <c r="B456" s="19" t="s">
        <v>927</v>
      </c>
      <c r="C456" s="20" t="s">
        <v>928</v>
      </c>
      <c r="D456" s="20"/>
      <c r="E456" s="19"/>
    </row>
    <row r="457" spans="1:5" s="109" customFormat="1" ht="12.75" customHeight="1">
      <c r="A457" s="31" t="s">
        <v>8715</v>
      </c>
      <c r="B457" s="111" t="s">
        <v>929</v>
      </c>
      <c r="C457" s="110" t="s">
        <v>888</v>
      </c>
      <c r="D457" s="110"/>
      <c r="E457" s="111"/>
    </row>
    <row r="458" spans="1:5" s="109" customFormat="1" ht="12.75" customHeight="1">
      <c r="A458" s="31" t="s">
        <v>8716</v>
      </c>
      <c r="B458" s="19" t="s">
        <v>930</v>
      </c>
      <c r="C458" s="20" t="s">
        <v>877</v>
      </c>
      <c r="D458" s="20"/>
      <c r="E458" s="19"/>
    </row>
    <row r="459" spans="1:5" s="109" customFormat="1" ht="12.75" customHeight="1">
      <c r="A459" s="31" t="s">
        <v>8717</v>
      </c>
      <c r="B459" s="111" t="s">
        <v>931</v>
      </c>
      <c r="C459" s="110" t="s">
        <v>877</v>
      </c>
      <c r="D459" s="110"/>
      <c r="E459" s="111"/>
    </row>
    <row r="460" spans="1:5" s="109" customFormat="1" ht="12.75" customHeight="1">
      <c r="A460" s="31" t="s">
        <v>8718</v>
      </c>
      <c r="B460" s="19" t="s">
        <v>932</v>
      </c>
      <c r="C460" s="20" t="s">
        <v>933</v>
      </c>
      <c r="D460" s="20"/>
      <c r="E460" s="19"/>
    </row>
    <row r="461" spans="1:5" s="109" customFormat="1" ht="12.75" customHeight="1">
      <c r="A461" s="31" t="s">
        <v>8719</v>
      </c>
      <c r="B461" s="111" t="s">
        <v>934</v>
      </c>
      <c r="C461" s="110" t="s">
        <v>888</v>
      </c>
      <c r="D461" s="110"/>
      <c r="E461" s="111"/>
    </row>
    <row r="462" spans="1:5" s="109" customFormat="1" ht="12.75" customHeight="1">
      <c r="A462" s="31" t="s">
        <v>8720</v>
      </c>
      <c r="B462" s="19" t="s">
        <v>935</v>
      </c>
      <c r="C462" s="20" t="s">
        <v>888</v>
      </c>
      <c r="D462" s="20"/>
      <c r="E462" s="19"/>
    </row>
    <row r="463" spans="1:5" s="109" customFormat="1" ht="12.75" customHeight="1">
      <c r="A463" s="31" t="s">
        <v>8721</v>
      </c>
      <c r="B463" s="111" t="s">
        <v>936</v>
      </c>
      <c r="C463" s="110" t="s">
        <v>928</v>
      </c>
      <c r="D463" s="110"/>
      <c r="E463" s="111"/>
    </row>
    <row r="464" spans="1:5" s="109" customFormat="1" ht="12.75" customHeight="1">
      <c r="A464" s="31" t="s">
        <v>8722</v>
      </c>
      <c r="B464" s="19" t="s">
        <v>937</v>
      </c>
      <c r="C464" s="20" t="s">
        <v>938</v>
      </c>
      <c r="D464" s="20"/>
      <c r="E464" s="19"/>
    </row>
    <row r="465" spans="1:5" s="109" customFormat="1" ht="12.75" customHeight="1">
      <c r="A465" s="31" t="s">
        <v>8723</v>
      </c>
      <c r="B465" s="111" t="s">
        <v>939</v>
      </c>
      <c r="C465" s="110" t="s">
        <v>940</v>
      </c>
      <c r="D465" s="110"/>
      <c r="E465" s="111"/>
    </row>
    <row r="466" spans="1:5" s="109" customFormat="1" ht="12.75" customHeight="1">
      <c r="A466" s="31" t="s">
        <v>8724</v>
      </c>
      <c r="B466" s="19" t="s">
        <v>941</v>
      </c>
      <c r="C466" s="20" t="s">
        <v>942</v>
      </c>
      <c r="D466" s="20"/>
      <c r="E466" s="19"/>
    </row>
    <row r="467" spans="1:5" s="109" customFormat="1" ht="12.75" customHeight="1">
      <c r="A467" s="31" t="s">
        <v>8725</v>
      </c>
      <c r="B467" s="111" t="s">
        <v>943</v>
      </c>
      <c r="C467" s="110" t="s">
        <v>944</v>
      </c>
      <c r="D467" s="110"/>
      <c r="E467" s="111"/>
    </row>
    <row r="468" spans="1:5" s="109" customFormat="1" ht="12.75" customHeight="1">
      <c r="A468" s="31" t="s">
        <v>8726</v>
      </c>
      <c r="B468" s="19" t="s">
        <v>945</v>
      </c>
      <c r="C468" s="20" t="s">
        <v>946</v>
      </c>
      <c r="D468" s="20"/>
      <c r="E468" s="19"/>
    </row>
    <row r="469" spans="1:5" s="109" customFormat="1" ht="12.75" customHeight="1">
      <c r="A469" s="31" t="s">
        <v>8727</v>
      </c>
      <c r="B469" s="111" t="s">
        <v>947</v>
      </c>
      <c r="C469" s="110" t="s">
        <v>948</v>
      </c>
      <c r="D469" s="110"/>
      <c r="E469" s="111"/>
    </row>
    <row r="470" spans="1:5" s="109" customFormat="1" ht="12.75" customHeight="1">
      <c r="A470" s="31" t="s">
        <v>8728</v>
      </c>
      <c r="B470" s="19" t="s">
        <v>949</v>
      </c>
      <c r="C470" s="20" t="s">
        <v>946</v>
      </c>
      <c r="D470" s="20"/>
      <c r="E470" s="19"/>
    </row>
    <row r="471" spans="1:5" s="109" customFormat="1" ht="12.75" customHeight="1">
      <c r="A471" s="31" t="s">
        <v>8729</v>
      </c>
      <c r="B471" s="111" t="s">
        <v>950</v>
      </c>
      <c r="C471" s="110" t="s">
        <v>951</v>
      </c>
      <c r="D471" s="110"/>
      <c r="E471" s="111"/>
    </row>
    <row r="472" spans="1:5" s="109" customFormat="1" ht="12.75" customHeight="1">
      <c r="A472" s="31" t="s">
        <v>8730</v>
      </c>
      <c r="B472" s="19" t="s">
        <v>952</v>
      </c>
      <c r="C472" s="20" t="s">
        <v>951</v>
      </c>
      <c r="D472" s="20"/>
      <c r="E472" s="19"/>
    </row>
    <row r="473" spans="1:5" s="109" customFormat="1" ht="12.75" customHeight="1">
      <c r="A473" s="31" t="s">
        <v>8731</v>
      </c>
      <c r="B473" s="111" t="s">
        <v>953</v>
      </c>
      <c r="C473" s="110" t="s">
        <v>954</v>
      </c>
      <c r="D473" s="110"/>
      <c r="E473" s="111"/>
    </row>
    <row r="474" spans="1:5" s="109" customFormat="1" ht="12.75" customHeight="1">
      <c r="A474" s="31" t="s">
        <v>8732</v>
      </c>
      <c r="B474" s="19" t="s">
        <v>955</v>
      </c>
      <c r="C474" s="20" t="s">
        <v>956</v>
      </c>
      <c r="D474" s="20"/>
      <c r="E474" s="19"/>
    </row>
    <row r="475" spans="1:5" s="109" customFormat="1" ht="12.75" customHeight="1">
      <c r="A475" s="31" t="s">
        <v>8733</v>
      </c>
      <c r="B475" s="111" t="s">
        <v>957</v>
      </c>
      <c r="C475" s="110" t="s">
        <v>956</v>
      </c>
      <c r="D475" s="110"/>
      <c r="E475" s="111"/>
    </row>
    <row r="476" spans="1:5" s="109" customFormat="1" ht="12.75" customHeight="1">
      <c r="A476" s="31" t="s">
        <v>8733</v>
      </c>
      <c r="B476" s="19" t="s">
        <v>958</v>
      </c>
      <c r="C476" s="20" t="s">
        <v>956</v>
      </c>
      <c r="D476" s="20"/>
      <c r="E476" s="19"/>
    </row>
    <row r="477" spans="1:5" s="109" customFormat="1" ht="12.75" customHeight="1">
      <c r="A477" s="31" t="s">
        <v>8734</v>
      </c>
      <c r="B477" s="111" t="s">
        <v>959</v>
      </c>
      <c r="C477" s="110" t="s">
        <v>928</v>
      </c>
      <c r="D477" s="110"/>
      <c r="E477" s="111"/>
    </row>
    <row r="478" spans="1:5" s="109" customFormat="1" ht="12.75" customHeight="1">
      <c r="A478" s="31" t="s">
        <v>8735</v>
      </c>
      <c r="B478" s="19" t="s">
        <v>960</v>
      </c>
      <c r="C478" s="20" t="s">
        <v>928</v>
      </c>
      <c r="D478" s="20"/>
      <c r="E478" s="19"/>
    </row>
    <row r="479" spans="1:5" s="109" customFormat="1" ht="12.75" customHeight="1">
      <c r="A479" s="31" t="s">
        <v>8736</v>
      </c>
      <c r="B479" s="111" t="s">
        <v>961</v>
      </c>
      <c r="C479" s="110" t="s">
        <v>928</v>
      </c>
      <c r="D479" s="110"/>
      <c r="E479" s="111"/>
    </row>
    <row r="480" spans="1:5" s="109" customFormat="1" ht="12.75" customHeight="1">
      <c r="A480" s="31" t="s">
        <v>8737</v>
      </c>
      <c r="B480" s="19" t="s">
        <v>962</v>
      </c>
      <c r="C480" s="20" t="s">
        <v>963</v>
      </c>
      <c r="D480" s="20"/>
      <c r="E480" s="19"/>
    </row>
    <row r="481" spans="1:5" s="109" customFormat="1" ht="12.75" customHeight="1">
      <c r="A481" s="31" t="s">
        <v>8738</v>
      </c>
      <c r="B481" s="111" t="s">
        <v>964</v>
      </c>
      <c r="C481" s="110" t="s">
        <v>965</v>
      </c>
      <c r="D481" s="110"/>
      <c r="E481" s="111"/>
    </row>
    <row r="482" spans="1:5" s="109" customFormat="1" ht="12.75" customHeight="1">
      <c r="A482" s="31" t="s">
        <v>8738</v>
      </c>
      <c r="B482" s="19" t="s">
        <v>966</v>
      </c>
      <c r="C482" s="20" t="s">
        <v>965</v>
      </c>
      <c r="D482" s="20"/>
      <c r="E482" s="19"/>
    </row>
    <row r="483" spans="1:5" s="109" customFormat="1" ht="12.75" customHeight="1">
      <c r="A483" s="31" t="s">
        <v>8739</v>
      </c>
      <c r="B483" s="111" t="s">
        <v>967</v>
      </c>
      <c r="C483" s="110" t="s">
        <v>965</v>
      </c>
      <c r="D483" s="110"/>
      <c r="E483" s="111"/>
    </row>
    <row r="484" spans="1:5" s="109" customFormat="1" ht="12.75" customHeight="1">
      <c r="A484" s="31" t="s">
        <v>8740</v>
      </c>
      <c r="B484" s="19" t="s">
        <v>968</v>
      </c>
      <c r="C484" s="20" t="s">
        <v>969</v>
      </c>
      <c r="D484" s="20"/>
      <c r="E484" s="19"/>
    </row>
    <row r="485" spans="1:5" s="109" customFormat="1" ht="12.75" customHeight="1">
      <c r="A485" s="31" t="s">
        <v>8741</v>
      </c>
      <c r="B485" s="111" t="s">
        <v>970</v>
      </c>
      <c r="C485" s="110" t="s">
        <v>971</v>
      </c>
      <c r="D485" s="110"/>
      <c r="E485" s="111"/>
    </row>
    <row r="486" spans="1:5" s="109" customFormat="1" ht="12.75" customHeight="1">
      <c r="A486" s="31" t="s">
        <v>8742</v>
      </c>
      <c r="B486" s="19" t="s">
        <v>972</v>
      </c>
      <c r="C486" s="20" t="s">
        <v>786</v>
      </c>
      <c r="D486" s="20"/>
      <c r="E486" s="19"/>
    </row>
    <row r="487" spans="1:5" s="109" customFormat="1" ht="12.75" customHeight="1">
      <c r="A487" s="31" t="s">
        <v>8743</v>
      </c>
      <c r="B487" s="111" t="s">
        <v>973</v>
      </c>
      <c r="C487" s="110" t="s">
        <v>784</v>
      </c>
      <c r="D487" s="110"/>
      <c r="E487" s="111"/>
    </row>
    <row r="488" spans="1:5" s="109" customFormat="1" ht="12.75" customHeight="1">
      <c r="A488" s="31" t="s">
        <v>8744</v>
      </c>
      <c r="B488" s="19" t="s">
        <v>974</v>
      </c>
      <c r="C488" s="20" t="s">
        <v>786</v>
      </c>
      <c r="D488" s="20"/>
      <c r="E488" s="19"/>
    </row>
    <row r="489" spans="1:5" s="109" customFormat="1" ht="12.75" customHeight="1">
      <c r="A489" s="31" t="s">
        <v>8745</v>
      </c>
      <c r="B489" s="111" t="s">
        <v>975</v>
      </c>
      <c r="C489" s="110" t="s">
        <v>786</v>
      </c>
      <c r="D489" s="110"/>
      <c r="E489" s="111"/>
    </row>
    <row r="490" spans="1:5" s="109" customFormat="1" ht="12.75" customHeight="1">
      <c r="A490" s="31" t="s">
        <v>8746</v>
      </c>
      <c r="B490" s="19" t="s">
        <v>976</v>
      </c>
      <c r="C490" s="20" t="s">
        <v>786</v>
      </c>
      <c r="D490" s="20"/>
      <c r="E490" s="19"/>
    </row>
    <row r="491" spans="1:5" s="109" customFormat="1" ht="12.75" customHeight="1">
      <c r="A491" s="31" t="s">
        <v>8747</v>
      </c>
      <c r="B491" s="111" t="s">
        <v>977</v>
      </c>
      <c r="C491" s="110" t="s">
        <v>786</v>
      </c>
      <c r="D491" s="110"/>
      <c r="E491" s="111"/>
    </row>
    <row r="492" spans="1:5" s="109" customFormat="1" ht="12.75" customHeight="1">
      <c r="A492" s="31" t="s">
        <v>8748</v>
      </c>
      <c r="B492" s="19" t="s">
        <v>978</v>
      </c>
      <c r="C492" s="20" t="s">
        <v>979</v>
      </c>
      <c r="D492" s="20"/>
      <c r="E492" s="19"/>
    </row>
    <row r="493" spans="1:5" s="109" customFormat="1" ht="12.75" customHeight="1">
      <c r="A493" s="31" t="s">
        <v>8749</v>
      </c>
      <c r="B493" s="111" t="s">
        <v>980</v>
      </c>
      <c r="C493" s="110" t="s">
        <v>979</v>
      </c>
      <c r="D493" s="110"/>
      <c r="E493" s="111"/>
    </row>
    <row r="494" spans="1:5" s="109" customFormat="1" ht="12.75" customHeight="1">
      <c r="A494" s="31" t="s">
        <v>8750</v>
      </c>
      <c r="B494" s="19" t="s">
        <v>981</v>
      </c>
      <c r="C494" s="20" t="s">
        <v>979</v>
      </c>
      <c r="D494" s="20"/>
      <c r="E494" s="19"/>
    </row>
    <row r="495" spans="1:5" s="109" customFormat="1" ht="12.75" customHeight="1">
      <c r="A495" s="31" t="s">
        <v>8751</v>
      </c>
      <c r="B495" s="111" t="s">
        <v>982</v>
      </c>
      <c r="C495" s="110" t="s">
        <v>983</v>
      </c>
      <c r="D495" s="110"/>
      <c r="E495" s="111"/>
    </row>
    <row r="496" spans="1:5" s="109" customFormat="1" ht="12.75" customHeight="1">
      <c r="A496" s="31" t="s">
        <v>8317</v>
      </c>
      <c r="B496" s="19" t="s">
        <v>984</v>
      </c>
      <c r="C496" s="20" t="s">
        <v>954</v>
      </c>
      <c r="D496" s="20"/>
      <c r="E496" s="19"/>
    </row>
    <row r="497" spans="1:5" s="109" customFormat="1" ht="12.75" customHeight="1">
      <c r="A497" s="31" t="s">
        <v>8752</v>
      </c>
      <c r="B497" s="111" t="s">
        <v>985</v>
      </c>
      <c r="C497" s="110" t="s">
        <v>954</v>
      </c>
      <c r="D497" s="110"/>
      <c r="E497" s="111"/>
    </row>
    <row r="498" spans="1:5" s="109" customFormat="1" ht="12.75" customHeight="1">
      <c r="A498" s="31" t="s">
        <v>8753</v>
      </c>
      <c r="B498" s="19" t="s">
        <v>986</v>
      </c>
      <c r="C498" s="20" t="s">
        <v>954</v>
      </c>
      <c r="D498" s="20"/>
      <c r="E498" s="19"/>
    </row>
    <row r="499" spans="1:5" s="109" customFormat="1" ht="12.75" customHeight="1">
      <c r="A499" s="31" t="s">
        <v>8754</v>
      </c>
      <c r="B499" s="111" t="s">
        <v>987</v>
      </c>
      <c r="C499" s="110" t="s">
        <v>979</v>
      </c>
      <c r="D499" s="110"/>
      <c r="E499" s="111"/>
    </row>
    <row r="500" spans="1:5" s="109" customFormat="1" ht="12.75" customHeight="1">
      <c r="A500" s="31" t="s">
        <v>8755</v>
      </c>
      <c r="B500" s="19" t="s">
        <v>988</v>
      </c>
      <c r="C500" s="20" t="s">
        <v>979</v>
      </c>
      <c r="D500" s="20"/>
      <c r="E500" s="19"/>
    </row>
    <row r="501" spans="1:5" s="109" customFormat="1" ht="12.75" customHeight="1">
      <c r="A501" s="31" t="s">
        <v>8756</v>
      </c>
      <c r="B501" s="111" t="s">
        <v>989</v>
      </c>
      <c r="C501" s="110" t="s">
        <v>979</v>
      </c>
      <c r="D501" s="110"/>
      <c r="E501" s="111"/>
    </row>
    <row r="502" spans="1:5" s="109" customFormat="1" ht="12.75" customHeight="1">
      <c r="A502" s="31" t="s">
        <v>8756</v>
      </c>
      <c r="B502" s="19" t="s">
        <v>990</v>
      </c>
      <c r="C502" s="20" t="s">
        <v>979</v>
      </c>
      <c r="D502" s="20"/>
      <c r="E502" s="19"/>
    </row>
    <row r="503" spans="1:5" s="109" customFormat="1" ht="12.75" customHeight="1">
      <c r="A503" s="31" t="s">
        <v>8756</v>
      </c>
      <c r="B503" s="111" t="s">
        <v>991</v>
      </c>
      <c r="C503" s="110" t="s">
        <v>979</v>
      </c>
      <c r="D503" s="110"/>
      <c r="E503" s="111"/>
    </row>
    <row r="504" spans="1:5" s="109" customFormat="1" ht="12.75" customHeight="1">
      <c r="A504" s="31" t="s">
        <v>8757</v>
      </c>
      <c r="B504" s="19" t="s">
        <v>992</v>
      </c>
      <c r="C504" s="20" t="s">
        <v>979</v>
      </c>
      <c r="D504" s="20"/>
      <c r="E504" s="19"/>
    </row>
    <row r="505" spans="1:5" s="109" customFormat="1" ht="12.75" customHeight="1">
      <c r="A505" s="31" t="s">
        <v>8758</v>
      </c>
      <c r="B505" s="111" t="s">
        <v>993</v>
      </c>
      <c r="C505" s="110" t="s">
        <v>786</v>
      </c>
      <c r="D505" s="110"/>
      <c r="E505" s="111"/>
    </row>
    <row r="506" spans="1:5" s="109" customFormat="1" ht="12.75" customHeight="1">
      <c r="A506" s="31" t="s">
        <v>8759</v>
      </c>
      <c r="B506" s="19" t="s">
        <v>994</v>
      </c>
      <c r="C506" s="20" t="s">
        <v>995</v>
      </c>
      <c r="D506" s="20"/>
      <c r="E506" s="19"/>
    </row>
    <row r="507" spans="1:5" s="109" customFormat="1" ht="12.75" customHeight="1">
      <c r="A507" s="31" t="s">
        <v>8760</v>
      </c>
      <c r="B507" s="111" t="s">
        <v>996</v>
      </c>
      <c r="C507" s="110" t="s">
        <v>997</v>
      </c>
      <c r="D507" s="110"/>
      <c r="E507" s="111"/>
    </row>
    <row r="508" spans="1:5" s="109" customFormat="1" ht="12.75" customHeight="1">
      <c r="A508" s="31" t="s">
        <v>8761</v>
      </c>
      <c r="B508" s="19" t="s">
        <v>998</v>
      </c>
      <c r="C508" s="20" t="s">
        <v>999</v>
      </c>
      <c r="D508" s="20"/>
      <c r="E508" s="19"/>
    </row>
    <row r="509" spans="1:5" s="109" customFormat="1" ht="12.75" customHeight="1">
      <c r="A509" s="31" t="s">
        <v>8762</v>
      </c>
      <c r="B509" s="111" t="s">
        <v>1000</v>
      </c>
      <c r="C509" s="110" t="s">
        <v>1001</v>
      </c>
      <c r="D509" s="110"/>
      <c r="E509" s="111"/>
    </row>
    <row r="510" spans="1:5" s="109" customFormat="1" ht="12.75" customHeight="1">
      <c r="A510" s="31" t="s">
        <v>8763</v>
      </c>
      <c r="B510" s="19" t="s">
        <v>1002</v>
      </c>
      <c r="C510" s="20" t="s">
        <v>1003</v>
      </c>
      <c r="D510" s="20"/>
      <c r="E510" s="19"/>
    </row>
    <row r="511" spans="1:5" s="109" customFormat="1" ht="12.75" customHeight="1">
      <c r="A511" s="31" t="s">
        <v>8349</v>
      </c>
      <c r="B511" s="111" t="s">
        <v>1004</v>
      </c>
      <c r="C511" s="110" t="s">
        <v>1003</v>
      </c>
      <c r="D511" s="110"/>
      <c r="E511" s="111"/>
    </row>
    <row r="512" spans="1:5" s="109" customFormat="1" ht="12.75" customHeight="1">
      <c r="A512" s="31" t="s">
        <v>8764</v>
      </c>
      <c r="B512" s="19" t="s">
        <v>1005</v>
      </c>
      <c r="C512" s="20" t="s">
        <v>1006</v>
      </c>
      <c r="D512" s="20"/>
      <c r="E512" s="19"/>
    </row>
    <row r="513" spans="1:5" s="109" customFormat="1" ht="12.75" customHeight="1">
      <c r="A513" s="31" t="s">
        <v>8765</v>
      </c>
      <c r="B513" s="111" t="s">
        <v>1007</v>
      </c>
      <c r="C513" s="110" t="s">
        <v>1008</v>
      </c>
      <c r="D513" s="110"/>
      <c r="E513" s="111"/>
    </row>
    <row r="514" spans="1:5" s="109" customFormat="1" ht="12.75" customHeight="1">
      <c r="A514" s="31" t="s">
        <v>8766</v>
      </c>
      <c r="B514" s="19" t="s">
        <v>1009</v>
      </c>
      <c r="C514" s="20" t="s">
        <v>1010</v>
      </c>
      <c r="D514" s="20"/>
      <c r="E514" s="19"/>
    </row>
    <row r="515" spans="1:5" s="109" customFormat="1" ht="12.75" customHeight="1">
      <c r="A515" s="31" t="s">
        <v>8767</v>
      </c>
      <c r="B515" s="111" t="s">
        <v>1011</v>
      </c>
      <c r="C515" s="110" t="s">
        <v>1012</v>
      </c>
      <c r="D515" s="110"/>
      <c r="E515" s="111"/>
    </row>
    <row r="516" spans="1:5" s="109" customFormat="1" ht="12.75" customHeight="1">
      <c r="A516" s="31" t="s">
        <v>8768</v>
      </c>
      <c r="B516" s="19" t="s">
        <v>1013</v>
      </c>
      <c r="C516" s="20" t="s">
        <v>1012</v>
      </c>
      <c r="D516" s="20"/>
      <c r="E516" s="19"/>
    </row>
    <row r="517" spans="1:5" s="109" customFormat="1" ht="12.75" customHeight="1">
      <c r="A517" s="31" t="s">
        <v>8765</v>
      </c>
      <c r="B517" s="111" t="s">
        <v>1014</v>
      </c>
      <c r="C517" s="110" t="s">
        <v>1012</v>
      </c>
      <c r="D517" s="110"/>
      <c r="E517" s="111"/>
    </row>
    <row r="518" spans="1:5" s="109" customFormat="1" ht="12.75" customHeight="1">
      <c r="A518" s="31" t="s">
        <v>8769</v>
      </c>
      <c r="B518" s="19" t="s">
        <v>1015</v>
      </c>
      <c r="C518" s="20" t="s">
        <v>1012</v>
      </c>
      <c r="D518" s="20"/>
      <c r="E518" s="19"/>
    </row>
    <row r="519" spans="1:5" s="109" customFormat="1" ht="12.75" customHeight="1">
      <c r="A519" s="31" t="s">
        <v>8770</v>
      </c>
      <c r="B519" s="111" t="s">
        <v>1016</v>
      </c>
      <c r="C519" s="110" t="s">
        <v>1012</v>
      </c>
      <c r="D519" s="110"/>
      <c r="E519" s="111"/>
    </row>
    <row r="520" spans="1:5" s="109" customFormat="1" ht="12.75" customHeight="1">
      <c r="A520" s="31" t="s">
        <v>8771</v>
      </c>
      <c r="B520" s="19" t="s">
        <v>1017</v>
      </c>
      <c r="C520" s="20" t="s">
        <v>1018</v>
      </c>
      <c r="D520" s="20"/>
      <c r="E520" s="19"/>
    </row>
    <row r="521" spans="1:5" s="109" customFormat="1" ht="12.75" customHeight="1">
      <c r="A521" s="31" t="s">
        <v>8772</v>
      </c>
      <c r="B521" s="111" t="s">
        <v>1019</v>
      </c>
      <c r="C521" s="110" t="s">
        <v>1020</v>
      </c>
      <c r="D521" s="110"/>
      <c r="E521" s="111"/>
    </row>
    <row r="522" spans="1:5" s="109" customFormat="1" ht="12.75" customHeight="1">
      <c r="A522" s="31" t="s">
        <v>8773</v>
      </c>
      <c r="B522" s="19" t="s">
        <v>1021</v>
      </c>
      <c r="C522" s="20" t="s">
        <v>1018</v>
      </c>
      <c r="D522" s="20"/>
      <c r="E522" s="19"/>
    </row>
    <row r="523" spans="1:5" s="109" customFormat="1" ht="12.75" customHeight="1">
      <c r="A523" s="31" t="s">
        <v>8774</v>
      </c>
      <c r="B523" s="111" t="s">
        <v>1022</v>
      </c>
      <c r="C523" s="110" t="s">
        <v>1018</v>
      </c>
      <c r="D523" s="110"/>
      <c r="E523" s="111"/>
    </row>
    <row r="524" spans="1:5" s="109" customFormat="1" ht="12.75" customHeight="1">
      <c r="A524" s="31" t="s">
        <v>8775</v>
      </c>
      <c r="B524" s="19" t="s">
        <v>1023</v>
      </c>
      <c r="C524" s="20" t="s">
        <v>1012</v>
      </c>
      <c r="D524" s="20"/>
      <c r="E524" s="19"/>
    </row>
    <row r="525" spans="1:5" s="109" customFormat="1" ht="12.75" customHeight="1">
      <c r="A525" s="31" t="s">
        <v>8776</v>
      </c>
      <c r="B525" s="111" t="s">
        <v>1024</v>
      </c>
      <c r="C525" s="110" t="s">
        <v>1025</v>
      </c>
      <c r="D525" s="110"/>
      <c r="E525" s="111"/>
    </row>
    <row r="526" spans="1:5" s="109" customFormat="1" ht="12.75" customHeight="1">
      <c r="A526" s="31" t="s">
        <v>8777</v>
      </c>
      <c r="B526" s="19" t="s">
        <v>1026</v>
      </c>
      <c r="C526" s="20" t="s">
        <v>1027</v>
      </c>
      <c r="D526" s="20"/>
      <c r="E526" s="19"/>
    </row>
    <row r="527" spans="1:5" s="109" customFormat="1" ht="12.75" customHeight="1">
      <c r="A527" s="31" t="s">
        <v>8778</v>
      </c>
      <c r="B527" s="111" t="s">
        <v>1028</v>
      </c>
      <c r="C527" s="110" t="s">
        <v>1029</v>
      </c>
      <c r="D527" s="110"/>
      <c r="E527" s="111"/>
    </row>
    <row r="528" spans="1:5" s="109" customFormat="1" ht="12.75" customHeight="1">
      <c r="A528" s="31" t="s">
        <v>8779</v>
      </c>
      <c r="B528" s="19" t="s">
        <v>1030</v>
      </c>
      <c r="C528" s="20" t="s">
        <v>1029</v>
      </c>
      <c r="D528" s="20"/>
      <c r="E528" s="19"/>
    </row>
    <row r="529" spans="1:5" s="109" customFormat="1" ht="12.75" customHeight="1">
      <c r="A529" s="31" t="s">
        <v>8780</v>
      </c>
      <c r="B529" s="111" t="s">
        <v>1031</v>
      </c>
      <c r="C529" s="110" t="s">
        <v>1032</v>
      </c>
      <c r="D529" s="110"/>
      <c r="E529" s="111"/>
    </row>
    <row r="530" spans="1:5" s="109" customFormat="1" ht="12.75" customHeight="1">
      <c r="A530" s="31" t="s">
        <v>8781</v>
      </c>
      <c r="B530" s="19" t="s">
        <v>1033</v>
      </c>
      <c r="C530" s="20" t="s">
        <v>1034</v>
      </c>
      <c r="D530" s="20"/>
      <c r="E530" s="19"/>
    </row>
    <row r="531" spans="1:5" s="109" customFormat="1" ht="12.75" customHeight="1">
      <c r="A531" s="31" t="s">
        <v>8782</v>
      </c>
      <c r="B531" s="111" t="s">
        <v>1035</v>
      </c>
      <c r="C531" s="110" t="s">
        <v>1036</v>
      </c>
      <c r="D531" s="110"/>
      <c r="E531" s="111"/>
    </row>
    <row r="532" spans="1:5" s="109" customFormat="1" ht="12.75" customHeight="1">
      <c r="A532" s="31" t="s">
        <v>8783</v>
      </c>
      <c r="B532" s="19" t="s">
        <v>1037</v>
      </c>
      <c r="C532" s="20" t="s">
        <v>1038</v>
      </c>
      <c r="D532" s="20"/>
      <c r="E532" s="19"/>
    </row>
    <row r="533" spans="1:5" s="109" customFormat="1" ht="12.75" customHeight="1">
      <c r="A533" s="31" t="s">
        <v>8784</v>
      </c>
      <c r="B533" s="111" t="s">
        <v>1039</v>
      </c>
      <c r="C533" s="110" t="s">
        <v>1012</v>
      </c>
      <c r="D533" s="110"/>
      <c r="E533" s="111"/>
    </row>
    <row r="534" spans="1:5" s="109" customFormat="1" ht="12.75" customHeight="1">
      <c r="A534" s="31" t="s">
        <v>8785</v>
      </c>
      <c r="B534" s="19" t="s">
        <v>1040</v>
      </c>
      <c r="C534" s="20" t="s">
        <v>1041</v>
      </c>
      <c r="D534" s="20"/>
      <c r="E534" s="19"/>
    </row>
    <row r="535" spans="1:5" s="109" customFormat="1" ht="12.75" customHeight="1">
      <c r="A535" s="31" t="s">
        <v>8784</v>
      </c>
      <c r="B535" s="111" t="s">
        <v>1042</v>
      </c>
      <c r="C535" s="110" t="s">
        <v>1041</v>
      </c>
      <c r="D535" s="110"/>
      <c r="E535" s="111"/>
    </row>
    <row r="536" spans="1:5" s="109" customFormat="1" ht="12.75" customHeight="1">
      <c r="A536" s="31" t="s">
        <v>8786</v>
      </c>
      <c r="B536" s="19" t="s">
        <v>1043</v>
      </c>
      <c r="C536" s="20" t="s">
        <v>1044</v>
      </c>
      <c r="D536" s="20"/>
      <c r="E536" s="19"/>
    </row>
    <row r="537" spans="1:5" s="109" customFormat="1" ht="12.75" customHeight="1">
      <c r="A537" s="31" t="s">
        <v>8787</v>
      </c>
      <c r="B537" s="111" t="s">
        <v>1045</v>
      </c>
      <c r="C537" s="110" t="s">
        <v>1046</v>
      </c>
      <c r="D537" s="110"/>
      <c r="E537" s="111"/>
    </row>
    <row r="538" spans="1:5" s="109" customFormat="1" ht="12.75" customHeight="1">
      <c r="A538" s="31" t="s">
        <v>8788</v>
      </c>
      <c r="B538" s="19" t="s">
        <v>1047</v>
      </c>
      <c r="C538" s="20" t="s">
        <v>1046</v>
      </c>
      <c r="D538" s="20"/>
      <c r="E538" s="19"/>
    </row>
    <row r="539" spans="1:5" s="109" customFormat="1" ht="12.75" customHeight="1">
      <c r="A539" s="31" t="s">
        <v>8789</v>
      </c>
      <c r="B539" s="111" t="s">
        <v>1048</v>
      </c>
      <c r="C539" s="110" t="s">
        <v>1046</v>
      </c>
      <c r="D539" s="110"/>
      <c r="E539" s="111"/>
    </row>
    <row r="540" spans="1:5" s="109" customFormat="1" ht="12.75" customHeight="1">
      <c r="A540" s="31" t="s">
        <v>8790</v>
      </c>
      <c r="B540" s="19" t="s">
        <v>1049</v>
      </c>
      <c r="C540" s="20" t="s">
        <v>1050</v>
      </c>
      <c r="D540" s="20"/>
      <c r="E540" s="19"/>
    </row>
    <row r="541" spans="1:5" s="109" customFormat="1" ht="12.75" customHeight="1">
      <c r="A541" s="31" t="s">
        <v>8791</v>
      </c>
      <c r="B541" s="111" t="s">
        <v>1051</v>
      </c>
      <c r="C541" s="110" t="s">
        <v>1052</v>
      </c>
      <c r="D541" s="110"/>
      <c r="E541" s="111"/>
    </row>
    <row r="542" spans="1:5" s="109" customFormat="1" ht="12.75" customHeight="1">
      <c r="A542" s="31" t="s">
        <v>8792</v>
      </c>
      <c r="B542" s="19" t="s">
        <v>1053</v>
      </c>
      <c r="C542" s="20" t="s">
        <v>1054</v>
      </c>
      <c r="D542" s="20"/>
      <c r="E542" s="19"/>
    </row>
    <row r="543" spans="1:5" s="109" customFormat="1" ht="12.75" customHeight="1">
      <c r="A543" s="31" t="s">
        <v>8793</v>
      </c>
      <c r="B543" s="111" t="s">
        <v>1055</v>
      </c>
      <c r="C543" s="110" t="s">
        <v>1056</v>
      </c>
      <c r="D543" s="110"/>
      <c r="E543" s="111"/>
    </row>
    <row r="544" spans="1:5" s="109" customFormat="1" ht="12.75" customHeight="1">
      <c r="A544" s="31" t="s">
        <v>8794</v>
      </c>
      <c r="B544" s="19" t="s">
        <v>1057</v>
      </c>
      <c r="C544" s="20" t="s">
        <v>1058</v>
      </c>
      <c r="D544" s="20"/>
      <c r="E544" s="19"/>
    </row>
    <row r="545" spans="1:5" s="109" customFormat="1" ht="12.75" customHeight="1">
      <c r="A545" s="31" t="s">
        <v>8795</v>
      </c>
      <c r="B545" s="111" t="s">
        <v>1059</v>
      </c>
      <c r="C545" s="110" t="s">
        <v>1058</v>
      </c>
      <c r="D545" s="110"/>
      <c r="E545" s="111"/>
    </row>
    <row r="546" spans="1:5" s="109" customFormat="1" ht="12.75" customHeight="1">
      <c r="A546" s="31" t="s">
        <v>8796</v>
      </c>
      <c r="B546" s="19" t="s">
        <v>1060</v>
      </c>
      <c r="C546" s="20" t="s">
        <v>1061</v>
      </c>
      <c r="D546" s="20"/>
      <c r="E546" s="19"/>
    </row>
    <row r="547" spans="1:5" s="109" customFormat="1" ht="12.75" customHeight="1">
      <c r="A547" s="31" t="s">
        <v>8797</v>
      </c>
      <c r="B547" s="111" t="s">
        <v>1062</v>
      </c>
      <c r="C547" s="110" t="s">
        <v>1063</v>
      </c>
      <c r="D547" s="110"/>
      <c r="E547" s="111"/>
    </row>
    <row r="548" spans="1:5" s="109" customFormat="1" ht="12.75" customHeight="1">
      <c r="A548" s="31" t="s">
        <v>8798</v>
      </c>
      <c r="B548" s="19" t="s">
        <v>1064</v>
      </c>
      <c r="C548" s="20" t="s">
        <v>1041</v>
      </c>
      <c r="D548" s="20"/>
      <c r="E548" s="19"/>
    </row>
    <row r="549" spans="1:5" s="109" customFormat="1" ht="12.75" customHeight="1">
      <c r="A549" s="31" t="s">
        <v>8799</v>
      </c>
      <c r="B549" s="111" t="s">
        <v>1065</v>
      </c>
      <c r="C549" s="110" t="s">
        <v>1066</v>
      </c>
      <c r="D549" s="110"/>
      <c r="E549" s="111"/>
    </row>
    <row r="550" spans="1:5" s="109" customFormat="1" ht="12.75" customHeight="1">
      <c r="A550" s="31" t="s">
        <v>8800</v>
      </c>
      <c r="B550" s="19" t="s">
        <v>1067</v>
      </c>
      <c r="C550" s="20" t="s">
        <v>1068</v>
      </c>
      <c r="D550" s="20"/>
      <c r="E550" s="19"/>
    </row>
    <row r="551" spans="1:5" s="109" customFormat="1" ht="12.75" customHeight="1">
      <c r="A551" s="31" t="s">
        <v>8801</v>
      </c>
      <c r="B551" s="111" t="s">
        <v>1069</v>
      </c>
      <c r="C551" s="110" t="s">
        <v>1070</v>
      </c>
      <c r="D551" s="110"/>
      <c r="E551" s="111"/>
    </row>
    <row r="552" spans="1:5" s="109" customFormat="1" ht="12.75" customHeight="1">
      <c r="A552" s="31" t="s">
        <v>8802</v>
      </c>
      <c r="B552" s="19" t="s">
        <v>1071</v>
      </c>
      <c r="C552" s="20" t="s">
        <v>1072</v>
      </c>
      <c r="D552" s="20"/>
      <c r="E552" s="19"/>
    </row>
    <row r="553" spans="1:5" s="109" customFormat="1" ht="12.75" customHeight="1">
      <c r="A553" s="31" t="s">
        <v>8803</v>
      </c>
      <c r="B553" s="111" t="s">
        <v>1073</v>
      </c>
      <c r="C553" s="110" t="s">
        <v>1074</v>
      </c>
      <c r="D553" s="110"/>
      <c r="E553" s="111"/>
    </row>
    <row r="554" spans="1:5" s="109" customFormat="1" ht="12.75" customHeight="1">
      <c r="A554" s="31" t="s">
        <v>8804</v>
      </c>
      <c r="B554" s="19" t="s">
        <v>1075</v>
      </c>
      <c r="C554" s="20" t="s">
        <v>1074</v>
      </c>
      <c r="D554" s="20"/>
      <c r="E554" s="19"/>
    </row>
    <row r="555" spans="1:5" s="109" customFormat="1" ht="12.75" customHeight="1">
      <c r="A555" s="31" t="s">
        <v>8805</v>
      </c>
      <c r="B555" s="111" t="s">
        <v>1076</v>
      </c>
      <c r="C555" s="110" t="s">
        <v>1077</v>
      </c>
      <c r="D555" s="110"/>
      <c r="E555" s="111"/>
    </row>
    <row r="556" spans="1:5" s="109" customFormat="1" ht="12.75" customHeight="1">
      <c r="A556" s="31" t="s">
        <v>8379</v>
      </c>
      <c r="B556" s="19" t="s">
        <v>1078</v>
      </c>
      <c r="C556" s="20" t="s">
        <v>1077</v>
      </c>
      <c r="D556" s="20"/>
      <c r="E556" s="19"/>
    </row>
    <row r="557" spans="1:5" s="109" customFormat="1" ht="12.75" customHeight="1">
      <c r="A557" s="31" t="s">
        <v>8379</v>
      </c>
      <c r="B557" s="111" t="s">
        <v>1079</v>
      </c>
      <c r="C557" s="110" t="s">
        <v>1077</v>
      </c>
      <c r="D557" s="110"/>
      <c r="E557" s="111"/>
    </row>
    <row r="558" spans="1:5" s="109" customFormat="1" ht="12.75" customHeight="1">
      <c r="A558" s="31" t="s">
        <v>8806</v>
      </c>
      <c r="B558" s="19" t="s">
        <v>1080</v>
      </c>
      <c r="C558" s="20" t="s">
        <v>1081</v>
      </c>
      <c r="D558" s="20"/>
      <c r="E558" s="19"/>
    </row>
    <row r="559" spans="1:5" s="109" customFormat="1" ht="12.75" customHeight="1">
      <c r="A559" s="31" t="s">
        <v>8807</v>
      </c>
      <c r="B559" s="111" t="s">
        <v>1082</v>
      </c>
      <c r="C559" s="110" t="s">
        <v>1083</v>
      </c>
      <c r="D559" s="110"/>
      <c r="E559" s="111"/>
    </row>
    <row r="560" spans="1:5" s="109" customFormat="1" ht="12.75" customHeight="1">
      <c r="A560" s="31" t="s">
        <v>8808</v>
      </c>
      <c r="B560" s="19" t="s">
        <v>1084</v>
      </c>
      <c r="C560" s="20" t="s">
        <v>1085</v>
      </c>
      <c r="D560" s="20"/>
      <c r="E560" s="19"/>
    </row>
    <row r="561" spans="1:5" s="109" customFormat="1" ht="12.75" customHeight="1">
      <c r="A561" s="31" t="s">
        <v>8809</v>
      </c>
      <c r="B561" s="111" t="s">
        <v>1086</v>
      </c>
      <c r="C561" s="110" t="s">
        <v>1087</v>
      </c>
      <c r="D561" s="110"/>
      <c r="E561" s="111"/>
    </row>
    <row r="562" spans="1:5" s="109" customFormat="1" ht="12.75" customHeight="1">
      <c r="A562" s="31" t="s">
        <v>8317</v>
      </c>
      <c r="B562" s="19" t="s">
        <v>1088</v>
      </c>
      <c r="C562" s="20" t="s">
        <v>1089</v>
      </c>
      <c r="D562" s="20"/>
      <c r="E562" s="19"/>
    </row>
    <row r="563" spans="1:5" s="109" customFormat="1" ht="12.75" customHeight="1">
      <c r="A563" s="31" t="s">
        <v>8810</v>
      </c>
      <c r="B563" s="111" t="s">
        <v>1090</v>
      </c>
      <c r="C563" s="110" t="s">
        <v>1091</v>
      </c>
      <c r="D563" s="110"/>
      <c r="E563" s="111"/>
    </row>
    <row r="564" spans="1:5" s="109" customFormat="1" ht="12.75" customHeight="1">
      <c r="A564" s="31" t="s">
        <v>8811</v>
      </c>
      <c r="B564" s="19" t="s">
        <v>1092</v>
      </c>
      <c r="C564" s="20" t="s">
        <v>1093</v>
      </c>
      <c r="D564" s="20"/>
      <c r="E564" s="19"/>
    </row>
    <row r="565" spans="1:5" s="109" customFormat="1" ht="12.75" customHeight="1">
      <c r="A565" s="31" t="s">
        <v>8812</v>
      </c>
      <c r="B565" s="111" t="s">
        <v>1094</v>
      </c>
      <c r="C565" s="110" t="s">
        <v>1095</v>
      </c>
      <c r="D565" s="110"/>
      <c r="E565" s="111"/>
    </row>
    <row r="566" spans="1:5" s="109" customFormat="1" ht="12.75" customHeight="1">
      <c r="A566" s="31" t="s">
        <v>8813</v>
      </c>
      <c r="B566" s="19" t="s">
        <v>1096</v>
      </c>
      <c r="C566" s="20" t="s">
        <v>1097</v>
      </c>
      <c r="D566" s="20"/>
      <c r="E566" s="19"/>
    </row>
    <row r="567" spans="1:5" s="109" customFormat="1" ht="12.75" customHeight="1">
      <c r="A567" s="31" t="s">
        <v>8814</v>
      </c>
      <c r="B567" s="111" t="s">
        <v>1098</v>
      </c>
      <c r="C567" s="110" t="s">
        <v>1097</v>
      </c>
      <c r="D567" s="110"/>
      <c r="E567" s="111"/>
    </row>
    <row r="568" spans="1:5" s="109" customFormat="1" ht="12.75" customHeight="1">
      <c r="A568" s="31" t="s">
        <v>8815</v>
      </c>
      <c r="B568" s="19" t="s">
        <v>1099</v>
      </c>
      <c r="C568" s="20" t="s">
        <v>1061</v>
      </c>
      <c r="D568" s="20"/>
      <c r="E568" s="19"/>
    </row>
    <row r="569" spans="1:5" s="109" customFormat="1" ht="12.75" customHeight="1">
      <c r="A569" s="31" t="s">
        <v>8816</v>
      </c>
      <c r="B569" s="111" t="s">
        <v>1100</v>
      </c>
      <c r="C569" s="110" t="s">
        <v>1101</v>
      </c>
      <c r="D569" s="110"/>
      <c r="E569" s="111"/>
    </row>
    <row r="570" spans="1:5" s="109" customFormat="1" ht="12.75" customHeight="1">
      <c r="A570" s="31" t="s">
        <v>8817</v>
      </c>
      <c r="B570" s="19" t="s">
        <v>1102</v>
      </c>
      <c r="C570" s="20" t="s">
        <v>1101</v>
      </c>
      <c r="D570" s="20"/>
      <c r="E570" s="19"/>
    </row>
    <row r="571" spans="1:5" s="109" customFormat="1" ht="12.75" customHeight="1">
      <c r="A571" s="31" t="s">
        <v>8818</v>
      </c>
      <c r="B571" s="111" t="s">
        <v>1103</v>
      </c>
      <c r="C571" s="110" t="s">
        <v>1104</v>
      </c>
      <c r="D571" s="110"/>
      <c r="E571" s="111"/>
    </row>
    <row r="572" spans="1:5" s="109" customFormat="1" ht="12.75" customHeight="1">
      <c r="A572" s="31" t="s">
        <v>8819</v>
      </c>
      <c r="B572" s="19" t="s">
        <v>1105</v>
      </c>
      <c r="C572" s="20" t="s">
        <v>1106</v>
      </c>
      <c r="D572" s="20"/>
      <c r="E572" s="19"/>
    </row>
    <row r="573" spans="1:5" s="109" customFormat="1" ht="12.75" customHeight="1">
      <c r="A573" s="31" t="s">
        <v>8820</v>
      </c>
      <c r="B573" s="111" t="s">
        <v>1107</v>
      </c>
      <c r="C573" s="110" t="s">
        <v>1089</v>
      </c>
      <c r="D573" s="110"/>
      <c r="E573" s="111"/>
    </row>
    <row r="574" spans="1:5" s="109" customFormat="1" ht="12.75" customHeight="1">
      <c r="A574" s="31" t="s">
        <v>8821</v>
      </c>
      <c r="B574" s="19" t="s">
        <v>1108</v>
      </c>
      <c r="C574" s="20" t="s">
        <v>1109</v>
      </c>
      <c r="D574" s="20"/>
      <c r="E574" s="19"/>
    </row>
    <row r="575" spans="1:5" s="109" customFormat="1" ht="12.75" customHeight="1">
      <c r="A575" s="31" t="s">
        <v>8822</v>
      </c>
      <c r="B575" s="111" t="s">
        <v>1110</v>
      </c>
      <c r="C575" s="110" t="s">
        <v>1091</v>
      </c>
      <c r="D575" s="110"/>
      <c r="E575" s="111"/>
    </row>
    <row r="576" spans="1:5" s="109" customFormat="1" ht="12.75" customHeight="1">
      <c r="A576" s="31" t="s">
        <v>8823</v>
      </c>
      <c r="B576" s="19" t="s">
        <v>1111</v>
      </c>
      <c r="C576" s="20" t="s">
        <v>1091</v>
      </c>
      <c r="D576" s="20"/>
      <c r="E576" s="19"/>
    </row>
    <row r="577" spans="1:5" s="109" customFormat="1" ht="12.75" customHeight="1">
      <c r="A577" s="31" t="s">
        <v>8824</v>
      </c>
      <c r="B577" s="111" t="s">
        <v>1112</v>
      </c>
      <c r="C577" s="110" t="s">
        <v>1097</v>
      </c>
      <c r="D577" s="110"/>
      <c r="E577" s="111"/>
    </row>
    <row r="578" spans="1:5" s="109" customFormat="1" ht="12.75" customHeight="1">
      <c r="A578" s="31" t="s">
        <v>8825</v>
      </c>
      <c r="B578" s="19" t="s">
        <v>1113</v>
      </c>
      <c r="C578" s="20" t="s">
        <v>1114</v>
      </c>
      <c r="D578" s="20"/>
      <c r="E578" s="19"/>
    </row>
    <row r="579" spans="1:5" s="109" customFormat="1" ht="12.75" customHeight="1">
      <c r="A579" s="31" t="s">
        <v>8826</v>
      </c>
      <c r="B579" s="111" t="s">
        <v>1115</v>
      </c>
      <c r="C579" s="110" t="s">
        <v>1114</v>
      </c>
      <c r="D579" s="110"/>
      <c r="E579" s="111"/>
    </row>
    <row r="580" spans="1:5" s="109" customFormat="1" ht="12.75" customHeight="1">
      <c r="A580" s="31" t="s">
        <v>8827</v>
      </c>
      <c r="B580" s="19" t="s">
        <v>1116</v>
      </c>
      <c r="C580" s="20" t="s">
        <v>1117</v>
      </c>
      <c r="D580" s="20"/>
      <c r="E580" s="19"/>
    </row>
    <row r="581" spans="1:5" s="109" customFormat="1" ht="12.75" customHeight="1">
      <c r="A581" s="31" t="s">
        <v>8827</v>
      </c>
      <c r="B581" s="111" t="s">
        <v>1118</v>
      </c>
      <c r="C581" s="110" t="s">
        <v>1117</v>
      </c>
      <c r="D581" s="110"/>
      <c r="E581" s="111"/>
    </row>
    <row r="582" spans="1:5" s="109" customFormat="1" ht="12.75" customHeight="1">
      <c r="A582" s="31" t="s">
        <v>8828</v>
      </c>
      <c r="B582" s="19" t="s">
        <v>1119</v>
      </c>
      <c r="C582" s="20" t="s">
        <v>1120</v>
      </c>
      <c r="D582" s="20"/>
      <c r="E582" s="19"/>
    </row>
    <row r="583" spans="1:5" s="109" customFormat="1" ht="12.75" customHeight="1">
      <c r="A583" s="31" t="s">
        <v>8829</v>
      </c>
      <c r="B583" s="111" t="s">
        <v>1121</v>
      </c>
      <c r="C583" s="110" t="s">
        <v>1089</v>
      </c>
      <c r="D583" s="110"/>
      <c r="E583" s="111"/>
    </row>
    <row r="584" spans="1:5" s="109" customFormat="1" ht="12.75" customHeight="1">
      <c r="A584" s="31" t="s">
        <v>8830</v>
      </c>
      <c r="B584" s="19" t="s">
        <v>1122</v>
      </c>
      <c r="C584" s="20" t="s">
        <v>1106</v>
      </c>
      <c r="D584" s="20"/>
      <c r="E584" s="19"/>
    </row>
    <row r="585" spans="1:5" s="109" customFormat="1" ht="12.75" customHeight="1">
      <c r="A585" s="31" t="s">
        <v>8831</v>
      </c>
      <c r="B585" s="111" t="s">
        <v>1123</v>
      </c>
      <c r="C585" s="110" t="s">
        <v>1106</v>
      </c>
      <c r="D585" s="110"/>
      <c r="E585" s="111"/>
    </row>
    <row r="586" spans="1:5" s="109" customFormat="1" ht="12.75" customHeight="1">
      <c r="A586" s="31" t="s">
        <v>8832</v>
      </c>
      <c r="B586" s="19" t="s">
        <v>1124</v>
      </c>
      <c r="C586" s="20" t="s">
        <v>1106</v>
      </c>
      <c r="D586" s="20"/>
      <c r="E586" s="19"/>
    </row>
    <row r="587" spans="1:5" s="109" customFormat="1" ht="12.75" customHeight="1">
      <c r="A587" s="31" t="s">
        <v>8833</v>
      </c>
      <c r="B587" s="111" t="s">
        <v>1125</v>
      </c>
      <c r="C587" s="110" t="s">
        <v>1106</v>
      </c>
      <c r="D587" s="110"/>
      <c r="E587" s="111"/>
    </row>
    <row r="588" spans="1:5" s="109" customFormat="1" ht="12.75" customHeight="1">
      <c r="A588" s="31" t="s">
        <v>8834</v>
      </c>
      <c r="B588" s="19" t="s">
        <v>1126</v>
      </c>
      <c r="C588" s="20" t="s">
        <v>1106</v>
      </c>
      <c r="D588" s="20"/>
      <c r="E588" s="19"/>
    </row>
    <row r="589" spans="1:5" s="109" customFormat="1" ht="12.75" customHeight="1">
      <c r="A589" s="31" t="s">
        <v>8835</v>
      </c>
      <c r="B589" s="111" t="s">
        <v>1127</v>
      </c>
      <c r="C589" s="110" t="s">
        <v>1128</v>
      </c>
      <c r="D589" s="110"/>
      <c r="E589" s="111"/>
    </row>
    <row r="590" spans="1:5" s="109" customFormat="1" ht="12.75" customHeight="1">
      <c r="A590" s="31" t="s">
        <v>8836</v>
      </c>
      <c r="B590" s="19" t="s">
        <v>1129</v>
      </c>
      <c r="C590" s="20" t="s">
        <v>1130</v>
      </c>
      <c r="D590" s="20"/>
      <c r="E590" s="19"/>
    </row>
    <row r="591" spans="1:5" s="109" customFormat="1" ht="12.75" customHeight="1">
      <c r="A591" s="31" t="s">
        <v>8837</v>
      </c>
      <c r="B591" s="111" t="s">
        <v>1131</v>
      </c>
      <c r="C591" s="110" t="s">
        <v>1130</v>
      </c>
      <c r="D591" s="110"/>
      <c r="E591" s="111"/>
    </row>
    <row r="592" spans="1:5" s="109" customFormat="1" ht="12.75" customHeight="1">
      <c r="A592" s="31" t="s">
        <v>8838</v>
      </c>
      <c r="B592" s="19" t="s">
        <v>1132</v>
      </c>
      <c r="C592" s="20" t="s">
        <v>1130</v>
      </c>
      <c r="D592" s="20"/>
      <c r="E592" s="19"/>
    </row>
    <row r="593" spans="1:5" s="109" customFormat="1" ht="12.75" customHeight="1">
      <c r="A593" s="31" t="s">
        <v>8839</v>
      </c>
      <c r="B593" s="111" t="s">
        <v>1133</v>
      </c>
      <c r="C593" s="110" t="s">
        <v>1130</v>
      </c>
      <c r="D593" s="110"/>
      <c r="E593" s="111"/>
    </row>
    <row r="594" spans="1:5" s="109" customFormat="1" ht="12.75" customHeight="1">
      <c r="A594" s="31" t="s">
        <v>8840</v>
      </c>
      <c r="B594" s="19" t="s">
        <v>1134</v>
      </c>
      <c r="C594" s="20" t="s">
        <v>1130</v>
      </c>
      <c r="D594" s="20"/>
      <c r="E594" s="19"/>
    </row>
    <row r="595" spans="1:5" s="109" customFormat="1" ht="12.75" customHeight="1">
      <c r="A595" s="31" t="s">
        <v>8841</v>
      </c>
      <c r="B595" s="111" t="s">
        <v>1135</v>
      </c>
      <c r="C595" s="110" t="s">
        <v>1130</v>
      </c>
      <c r="D595" s="110"/>
      <c r="E595" s="111"/>
    </row>
    <row r="596" spans="1:5" s="109" customFormat="1" ht="12.75" customHeight="1">
      <c r="A596" s="31" t="s">
        <v>8842</v>
      </c>
      <c r="B596" s="19" t="s">
        <v>1136</v>
      </c>
      <c r="C596" s="20" t="s">
        <v>1130</v>
      </c>
      <c r="D596" s="20"/>
      <c r="E596" s="19"/>
    </row>
    <row r="597" spans="1:5" s="109" customFormat="1" ht="12.75" customHeight="1">
      <c r="A597" s="31" t="s">
        <v>8843</v>
      </c>
      <c r="B597" s="111" t="s">
        <v>1137</v>
      </c>
      <c r="C597" s="110" t="s">
        <v>1130</v>
      </c>
      <c r="D597" s="110"/>
      <c r="E597" s="111"/>
    </row>
    <row r="598" spans="1:5" s="109" customFormat="1" ht="12.75" customHeight="1">
      <c r="A598" s="31" t="s">
        <v>8844</v>
      </c>
      <c r="B598" s="19" t="s">
        <v>1138</v>
      </c>
      <c r="C598" s="20" t="s">
        <v>1139</v>
      </c>
      <c r="D598" s="20"/>
      <c r="E598" s="19"/>
    </row>
    <row r="599" spans="1:5" s="109" customFormat="1" ht="12.75" customHeight="1">
      <c r="A599" s="31" t="s">
        <v>8845</v>
      </c>
      <c r="B599" s="111" t="s">
        <v>1140</v>
      </c>
      <c r="C599" s="110" t="s">
        <v>1139</v>
      </c>
      <c r="D599" s="110"/>
      <c r="E599" s="111"/>
    </row>
    <row r="600" spans="1:5" s="109" customFormat="1" ht="12.75" customHeight="1">
      <c r="A600" s="31" t="s">
        <v>8846</v>
      </c>
      <c r="B600" s="19" t="s">
        <v>1141</v>
      </c>
      <c r="C600" s="20" t="s">
        <v>1142</v>
      </c>
      <c r="D600" s="20"/>
      <c r="E600" s="19"/>
    </row>
    <row r="601" spans="1:5" s="109" customFormat="1" ht="12.75" customHeight="1">
      <c r="A601" s="31" t="s">
        <v>8847</v>
      </c>
      <c r="B601" s="111" t="s">
        <v>1143</v>
      </c>
      <c r="C601" s="110" t="s">
        <v>938</v>
      </c>
      <c r="D601" s="110"/>
      <c r="E601" s="111"/>
    </row>
    <row r="602" spans="1:5" s="109" customFormat="1" ht="12.75" customHeight="1">
      <c r="A602" s="31" t="s">
        <v>8848</v>
      </c>
      <c r="B602" s="19" t="s">
        <v>1144</v>
      </c>
      <c r="C602" s="20" t="s">
        <v>1097</v>
      </c>
      <c r="D602" s="20"/>
      <c r="E602" s="19"/>
    </row>
    <row r="603" spans="1:5" s="109" customFormat="1" ht="12.75" customHeight="1">
      <c r="A603" s="31" t="s">
        <v>8849</v>
      </c>
      <c r="B603" s="111" t="s">
        <v>1145</v>
      </c>
      <c r="C603" s="110" t="s">
        <v>1146</v>
      </c>
      <c r="D603" s="110"/>
      <c r="E603" s="111"/>
    </row>
    <row r="604" spans="1:5" s="109" customFormat="1" ht="12.75" customHeight="1">
      <c r="A604" s="31" t="s">
        <v>8850</v>
      </c>
      <c r="B604" s="19" t="s">
        <v>1147</v>
      </c>
      <c r="C604" s="20" t="s">
        <v>1148</v>
      </c>
      <c r="D604" s="20"/>
      <c r="E604" s="19"/>
    </row>
    <row r="605" spans="1:5" s="109" customFormat="1" ht="12.75" customHeight="1">
      <c r="A605" s="31" t="s">
        <v>8851</v>
      </c>
      <c r="B605" s="111" t="s">
        <v>1149</v>
      </c>
      <c r="C605" s="110" t="s">
        <v>938</v>
      </c>
      <c r="D605" s="110"/>
      <c r="E605" s="111"/>
    </row>
    <row r="606" spans="1:5" s="109" customFormat="1" ht="12.75" customHeight="1">
      <c r="A606" s="31" t="s">
        <v>8852</v>
      </c>
      <c r="B606" s="19" t="s">
        <v>1150</v>
      </c>
      <c r="C606" s="20" t="s">
        <v>938</v>
      </c>
      <c r="D606" s="20"/>
      <c r="E606" s="19"/>
    </row>
    <row r="607" spans="1:5" s="109" customFormat="1" ht="12.75" customHeight="1">
      <c r="A607" s="31" t="s">
        <v>8853</v>
      </c>
      <c r="B607" s="111" t="s">
        <v>1151</v>
      </c>
      <c r="C607" s="110" t="s">
        <v>938</v>
      </c>
      <c r="D607" s="110"/>
      <c r="E607" s="111"/>
    </row>
    <row r="608" spans="1:5" s="109" customFormat="1" ht="12.75" customHeight="1">
      <c r="A608" s="31" t="s">
        <v>8854</v>
      </c>
      <c r="B608" s="19" t="s">
        <v>1152</v>
      </c>
      <c r="C608" s="20" t="s">
        <v>776</v>
      </c>
      <c r="D608" s="20"/>
      <c r="E608" s="19"/>
    </row>
    <row r="609" spans="1:5" s="109" customFormat="1" ht="12.75" customHeight="1">
      <c r="A609" s="31" t="s">
        <v>8855</v>
      </c>
      <c r="B609" s="111" t="s">
        <v>1153</v>
      </c>
      <c r="C609" s="110" t="s">
        <v>1154</v>
      </c>
      <c r="D609" s="110"/>
      <c r="E609" s="111"/>
    </row>
    <row r="610" spans="1:5" s="109" customFormat="1" ht="12.75" customHeight="1">
      <c r="A610" s="31" t="s">
        <v>8856</v>
      </c>
      <c r="B610" s="19" t="s">
        <v>1155</v>
      </c>
      <c r="C610" s="20" t="s">
        <v>1097</v>
      </c>
      <c r="D610" s="20"/>
      <c r="E610" s="19"/>
    </row>
    <row r="611" spans="1:5" s="109" customFormat="1" ht="12.75" customHeight="1">
      <c r="A611" s="31" t="s">
        <v>8857</v>
      </c>
      <c r="B611" s="111" t="s">
        <v>1156</v>
      </c>
      <c r="C611" s="110" t="s">
        <v>1097</v>
      </c>
      <c r="D611" s="110"/>
      <c r="E611" s="111"/>
    </row>
    <row r="612" spans="1:5" s="109" customFormat="1" ht="12.75" customHeight="1">
      <c r="A612" s="31" t="s">
        <v>8858</v>
      </c>
      <c r="B612" s="19" t="s">
        <v>1157</v>
      </c>
      <c r="C612" s="20" t="s">
        <v>1158</v>
      </c>
      <c r="D612" s="20"/>
      <c r="E612" s="19"/>
    </row>
    <row r="613" spans="1:5" s="109" customFormat="1" ht="12.75" customHeight="1">
      <c r="A613" s="31" t="s">
        <v>8859</v>
      </c>
      <c r="B613" s="111" t="s">
        <v>1159</v>
      </c>
      <c r="C613" s="110" t="s">
        <v>1160</v>
      </c>
      <c r="D613" s="110"/>
      <c r="E613" s="111"/>
    </row>
    <row r="614" spans="1:5" s="109" customFormat="1" ht="12.75" customHeight="1">
      <c r="A614" s="31" t="s">
        <v>8860</v>
      </c>
      <c r="B614" s="19" t="s">
        <v>1161</v>
      </c>
      <c r="C614" s="20" t="s">
        <v>1162</v>
      </c>
      <c r="D614" s="20"/>
      <c r="E614" s="19"/>
    </row>
    <row r="615" spans="1:5" s="109" customFormat="1" ht="12.75" customHeight="1">
      <c r="A615" s="31" t="s">
        <v>8861</v>
      </c>
      <c r="B615" s="111" t="s">
        <v>1163</v>
      </c>
      <c r="C615" s="110" t="s">
        <v>1162</v>
      </c>
      <c r="D615" s="110"/>
      <c r="E615" s="111"/>
    </row>
    <row r="616" spans="1:5" s="109" customFormat="1" ht="12.75" customHeight="1">
      <c r="A616" s="31" t="s">
        <v>8862</v>
      </c>
      <c r="B616" s="19" t="s">
        <v>1164</v>
      </c>
      <c r="C616" s="20" t="s">
        <v>1165</v>
      </c>
      <c r="D616" s="20"/>
      <c r="E616" s="19"/>
    </row>
    <row r="617" spans="1:5" s="109" customFormat="1" ht="12.75" customHeight="1">
      <c r="A617" s="31" t="s">
        <v>8863</v>
      </c>
      <c r="B617" s="111" t="s">
        <v>1166</v>
      </c>
      <c r="C617" s="110" t="s">
        <v>1165</v>
      </c>
      <c r="D617" s="110"/>
      <c r="E617" s="111"/>
    </row>
    <row r="618" spans="1:5" s="109" customFormat="1" ht="12.75" customHeight="1">
      <c r="A618" s="31" t="s">
        <v>8864</v>
      </c>
      <c r="B618" s="19" t="s">
        <v>1167</v>
      </c>
      <c r="C618" s="20" t="s">
        <v>938</v>
      </c>
      <c r="D618" s="20"/>
      <c r="E618" s="19"/>
    </row>
    <row r="619" spans="1:5" s="109" customFormat="1" ht="12.75" customHeight="1">
      <c r="A619" s="31" t="s">
        <v>8865</v>
      </c>
      <c r="B619" s="111" t="s">
        <v>1168</v>
      </c>
      <c r="C619" s="110" t="s">
        <v>938</v>
      </c>
      <c r="D619" s="110"/>
      <c r="E619" s="111"/>
    </row>
    <row r="620" spans="1:5" s="109" customFormat="1" ht="12.75" customHeight="1">
      <c r="A620" s="31" t="s">
        <v>8866</v>
      </c>
      <c r="B620" s="19" t="s">
        <v>1169</v>
      </c>
      <c r="C620" s="20" t="s">
        <v>938</v>
      </c>
      <c r="D620" s="20"/>
      <c r="E620" s="19"/>
    </row>
    <row r="621" spans="1:5" s="109" customFormat="1" ht="12.75" customHeight="1">
      <c r="A621" s="31" t="s">
        <v>8867</v>
      </c>
      <c r="B621" s="111" t="s">
        <v>1170</v>
      </c>
      <c r="C621" s="110" t="s">
        <v>938</v>
      </c>
      <c r="D621" s="110"/>
      <c r="E621" s="111"/>
    </row>
    <row r="622" spans="1:5" s="109" customFormat="1" ht="12.75" customHeight="1">
      <c r="A622" s="31" t="s">
        <v>8868</v>
      </c>
      <c r="B622" s="19" t="s">
        <v>1171</v>
      </c>
      <c r="C622" s="20" t="s">
        <v>938</v>
      </c>
      <c r="D622" s="20"/>
      <c r="E622" s="19"/>
    </row>
    <row r="623" spans="1:5" s="109" customFormat="1" ht="12.75" customHeight="1">
      <c r="A623" s="31" t="s">
        <v>8869</v>
      </c>
      <c r="B623" s="111" t="s">
        <v>1172</v>
      </c>
      <c r="C623" s="110" t="s">
        <v>938</v>
      </c>
      <c r="D623" s="110"/>
      <c r="E623" s="111"/>
    </row>
    <row r="624" spans="1:5" s="109" customFormat="1" ht="12.75" customHeight="1">
      <c r="A624" s="31" t="s">
        <v>8870</v>
      </c>
      <c r="B624" s="19" t="s">
        <v>1173</v>
      </c>
      <c r="C624" s="20" t="s">
        <v>938</v>
      </c>
      <c r="D624" s="20"/>
      <c r="E624" s="19"/>
    </row>
    <row r="625" spans="1:5" s="109" customFormat="1" ht="12.75" customHeight="1">
      <c r="A625" s="31" t="s">
        <v>8871</v>
      </c>
      <c r="B625" s="111" t="s">
        <v>1174</v>
      </c>
      <c r="C625" s="110" t="s">
        <v>1175</v>
      </c>
      <c r="D625" s="110"/>
      <c r="E625" s="111"/>
    </row>
    <row r="626" spans="1:5" s="109" customFormat="1" ht="12.75" customHeight="1">
      <c r="A626" s="31" t="s">
        <v>8872</v>
      </c>
      <c r="B626" s="19" t="s">
        <v>1176</v>
      </c>
      <c r="C626" s="20" t="s">
        <v>1175</v>
      </c>
      <c r="D626" s="20"/>
      <c r="E626" s="19"/>
    </row>
    <row r="627" spans="1:5" s="109" customFormat="1" ht="12.75" customHeight="1">
      <c r="A627" s="31" t="s">
        <v>8873</v>
      </c>
      <c r="B627" s="111" t="s">
        <v>1177</v>
      </c>
      <c r="C627" s="110" t="s">
        <v>1178</v>
      </c>
      <c r="D627" s="110"/>
      <c r="E627" s="111"/>
    </row>
    <row r="628" spans="1:5" s="109" customFormat="1" ht="12.75" customHeight="1">
      <c r="A628" s="31" t="s">
        <v>8874</v>
      </c>
      <c r="B628" s="19" t="s">
        <v>1179</v>
      </c>
      <c r="C628" s="20" t="s">
        <v>1001</v>
      </c>
      <c r="D628" s="20"/>
      <c r="E628" s="19"/>
    </row>
    <row r="629" spans="1:5" s="109" customFormat="1" ht="12.75" customHeight="1">
      <c r="A629" s="31" t="s">
        <v>8875</v>
      </c>
      <c r="B629" s="111" t="s">
        <v>1180</v>
      </c>
      <c r="C629" s="110" t="s">
        <v>1001</v>
      </c>
      <c r="D629" s="110"/>
      <c r="E629" s="111"/>
    </row>
    <row r="630" spans="1:5" s="109" customFormat="1" ht="12.75" customHeight="1">
      <c r="A630" s="31" t="s">
        <v>8876</v>
      </c>
      <c r="B630" s="19" t="s">
        <v>1181</v>
      </c>
      <c r="C630" s="20" t="s">
        <v>938</v>
      </c>
      <c r="D630" s="20"/>
      <c r="E630" s="19"/>
    </row>
    <row r="631" spans="1:5" s="109" customFormat="1" ht="12.75" customHeight="1">
      <c r="A631" s="31" t="s">
        <v>8877</v>
      </c>
      <c r="B631" s="111" t="s">
        <v>1182</v>
      </c>
      <c r="C631" s="110" t="s">
        <v>1183</v>
      </c>
      <c r="D631" s="110"/>
      <c r="E631" s="111"/>
    </row>
    <row r="632" spans="1:5" s="109" customFormat="1" ht="12.75" customHeight="1">
      <c r="A632" s="31" t="s">
        <v>8878</v>
      </c>
      <c r="B632" s="19" t="s">
        <v>1184</v>
      </c>
      <c r="C632" s="20" t="s">
        <v>938</v>
      </c>
      <c r="D632" s="20"/>
      <c r="E632" s="19"/>
    </row>
    <row r="633" spans="1:5" s="109" customFormat="1" ht="12.75" customHeight="1">
      <c r="A633" s="31" t="s">
        <v>8879</v>
      </c>
      <c r="B633" s="111" t="s">
        <v>1185</v>
      </c>
      <c r="C633" s="110" t="s">
        <v>1186</v>
      </c>
      <c r="D633" s="110"/>
      <c r="E633" s="111"/>
    </row>
    <row r="634" spans="1:5" s="109" customFormat="1" ht="12.75" customHeight="1">
      <c r="A634" s="31" t="s">
        <v>8880</v>
      </c>
      <c r="B634" s="19" t="s">
        <v>1187</v>
      </c>
      <c r="C634" s="20" t="s">
        <v>1186</v>
      </c>
      <c r="D634" s="20"/>
      <c r="E634" s="19"/>
    </row>
    <row r="635" spans="1:5" s="109" customFormat="1" ht="12.75" customHeight="1">
      <c r="A635" s="31" t="s">
        <v>8881</v>
      </c>
      <c r="B635" s="111" t="s">
        <v>1188</v>
      </c>
      <c r="C635" s="110" t="s">
        <v>938</v>
      </c>
      <c r="D635" s="110"/>
      <c r="E635" s="111"/>
    </row>
    <row r="636" spans="1:5" s="109" customFormat="1" ht="12.75" customHeight="1">
      <c r="A636" s="31" t="s">
        <v>8882</v>
      </c>
      <c r="B636" s="19" t="s">
        <v>1189</v>
      </c>
      <c r="C636" s="20" t="s">
        <v>1190</v>
      </c>
      <c r="D636" s="20"/>
      <c r="E636" s="19"/>
    </row>
    <row r="637" spans="1:5" s="109" customFormat="1" ht="12.75" customHeight="1">
      <c r="A637" s="31" t="s">
        <v>8883</v>
      </c>
      <c r="B637" s="111" t="s">
        <v>1191</v>
      </c>
      <c r="C637" s="110" t="s">
        <v>1192</v>
      </c>
      <c r="D637" s="110"/>
      <c r="E637" s="111"/>
    </row>
    <row r="638" spans="1:5" s="109" customFormat="1" ht="12.75" customHeight="1">
      <c r="A638" s="31" t="s">
        <v>8884</v>
      </c>
      <c r="B638" s="19" t="s">
        <v>1193</v>
      </c>
      <c r="C638" s="20" t="s">
        <v>1194</v>
      </c>
      <c r="D638" s="20"/>
      <c r="E638" s="19"/>
    </row>
    <row r="639" spans="1:5" s="109" customFormat="1" ht="12.75" customHeight="1">
      <c r="A639" s="31" t="s">
        <v>8885</v>
      </c>
      <c r="B639" s="111" t="s">
        <v>1195</v>
      </c>
      <c r="C639" s="110" t="s">
        <v>1196</v>
      </c>
      <c r="D639" s="110"/>
      <c r="E639" s="111"/>
    </row>
    <row r="640" spans="1:5" s="109" customFormat="1" ht="12.75" customHeight="1">
      <c r="A640" s="31" t="s">
        <v>8886</v>
      </c>
      <c r="B640" s="19" t="s">
        <v>1197</v>
      </c>
      <c r="C640" s="20" t="s">
        <v>1198</v>
      </c>
      <c r="D640" s="20"/>
      <c r="E640" s="19"/>
    </row>
    <row r="641" spans="1:5" s="109" customFormat="1" ht="12.75" customHeight="1">
      <c r="A641" s="31" t="s">
        <v>8887</v>
      </c>
      <c r="B641" s="111" t="s">
        <v>1199</v>
      </c>
      <c r="C641" s="110" t="s">
        <v>1198</v>
      </c>
      <c r="D641" s="110"/>
      <c r="E641" s="111"/>
    </row>
    <row r="642" spans="1:5" s="109" customFormat="1" ht="12.75" customHeight="1">
      <c r="A642" s="31" t="s">
        <v>8888</v>
      </c>
      <c r="B642" s="19" t="s">
        <v>1200</v>
      </c>
      <c r="C642" s="20" t="s">
        <v>1198</v>
      </c>
      <c r="D642" s="20"/>
      <c r="E642" s="19"/>
    </row>
    <row r="643" spans="1:5" s="109" customFormat="1" ht="12.75" customHeight="1">
      <c r="A643" s="31" t="s">
        <v>8889</v>
      </c>
      <c r="B643" s="111" t="s">
        <v>1201</v>
      </c>
      <c r="C643" s="110" t="s">
        <v>1198</v>
      </c>
      <c r="D643" s="110"/>
      <c r="E643" s="111"/>
    </row>
    <row r="644" spans="1:5" s="109" customFormat="1" ht="12.75" customHeight="1">
      <c r="A644" s="31" t="s">
        <v>8890</v>
      </c>
      <c r="B644" s="19" t="s">
        <v>1202</v>
      </c>
      <c r="C644" s="20" t="s">
        <v>1203</v>
      </c>
      <c r="D644" s="20"/>
      <c r="E644" s="19"/>
    </row>
    <row r="645" spans="1:5" s="109" customFormat="1" ht="12.75" customHeight="1">
      <c r="A645" s="31" t="s">
        <v>8891</v>
      </c>
      <c r="B645" s="111" t="s">
        <v>1204</v>
      </c>
      <c r="C645" s="110" t="s">
        <v>1198</v>
      </c>
      <c r="D645" s="110"/>
      <c r="E645" s="111"/>
    </row>
    <row r="646" spans="1:5" s="109" customFormat="1" ht="12.75" customHeight="1">
      <c r="A646" s="31" t="s">
        <v>8892</v>
      </c>
      <c r="B646" s="19" t="s">
        <v>1205</v>
      </c>
      <c r="C646" s="20" t="s">
        <v>1198</v>
      </c>
      <c r="D646" s="20"/>
      <c r="E646" s="19"/>
    </row>
    <row r="647" spans="1:5" s="109" customFormat="1" ht="12.75" customHeight="1">
      <c r="A647" s="31" t="s">
        <v>8893</v>
      </c>
      <c r="B647" s="111" t="s">
        <v>1206</v>
      </c>
      <c r="C647" s="110" t="s">
        <v>1198</v>
      </c>
      <c r="D647" s="110"/>
      <c r="E647" s="111"/>
    </row>
    <row r="648" spans="1:5" s="109" customFormat="1" ht="12.75" customHeight="1">
      <c r="A648" s="31" t="s">
        <v>8894</v>
      </c>
      <c r="B648" s="19" t="s">
        <v>1207</v>
      </c>
      <c r="C648" s="20" t="s">
        <v>1001</v>
      </c>
      <c r="D648" s="20"/>
      <c r="E648" s="19"/>
    </row>
    <row r="649" spans="1:5" s="109" customFormat="1" ht="12.75" customHeight="1">
      <c r="A649" s="31" t="s">
        <v>8895</v>
      </c>
      <c r="B649" s="111" t="s">
        <v>1208</v>
      </c>
      <c r="C649" s="110" t="s">
        <v>1001</v>
      </c>
      <c r="D649" s="110"/>
      <c r="E649" s="111"/>
    </row>
    <row r="650" spans="1:5" s="109" customFormat="1" ht="12.75" customHeight="1">
      <c r="A650" s="31" t="s">
        <v>8896</v>
      </c>
      <c r="B650" s="19" t="s">
        <v>1209</v>
      </c>
      <c r="C650" s="20" t="s">
        <v>1210</v>
      </c>
      <c r="D650" s="20"/>
      <c r="E650" s="19"/>
    </row>
    <row r="651" spans="1:5" s="109" customFormat="1" ht="12.75" customHeight="1">
      <c r="A651" s="31" t="s">
        <v>8897</v>
      </c>
      <c r="B651" s="111" t="s">
        <v>1211</v>
      </c>
      <c r="C651" s="110" t="s">
        <v>1210</v>
      </c>
      <c r="D651" s="110"/>
      <c r="E651" s="111"/>
    </row>
    <row r="652" spans="1:5" s="109" customFormat="1" ht="12.75" customHeight="1">
      <c r="A652" s="31" t="s">
        <v>8898</v>
      </c>
      <c r="B652" s="19" t="s">
        <v>1212</v>
      </c>
      <c r="C652" s="20" t="s">
        <v>1213</v>
      </c>
      <c r="D652" s="20"/>
      <c r="E652" s="19"/>
    </row>
    <row r="653" spans="1:5" s="109" customFormat="1" ht="12.75" customHeight="1">
      <c r="A653" s="31" t="s">
        <v>8317</v>
      </c>
      <c r="B653" s="111" t="s">
        <v>1214</v>
      </c>
      <c r="C653" s="110" t="s">
        <v>1215</v>
      </c>
      <c r="D653" s="110"/>
      <c r="E653" s="111"/>
    </row>
    <row r="654" spans="1:5" s="109" customFormat="1" ht="12.75" customHeight="1">
      <c r="A654" s="31" t="s">
        <v>8899</v>
      </c>
      <c r="B654" s="19" t="s">
        <v>1216</v>
      </c>
      <c r="C654" s="20" t="s">
        <v>1217</v>
      </c>
      <c r="D654" s="20"/>
      <c r="E654" s="19"/>
    </row>
    <row r="655" spans="1:5" s="109" customFormat="1" ht="12.75" customHeight="1">
      <c r="A655" s="31" t="s">
        <v>8900</v>
      </c>
      <c r="B655" s="111" t="s">
        <v>1218</v>
      </c>
      <c r="C655" s="110" t="s">
        <v>1219</v>
      </c>
      <c r="D655" s="110"/>
      <c r="E655" s="111"/>
    </row>
    <row r="656" spans="1:5" s="109" customFormat="1" ht="12.75" customHeight="1">
      <c r="A656" s="31" t="s">
        <v>8901</v>
      </c>
      <c r="B656" s="19" t="s">
        <v>1220</v>
      </c>
      <c r="C656" s="20" t="s">
        <v>1219</v>
      </c>
      <c r="D656" s="20"/>
      <c r="E656" s="19"/>
    </row>
    <row r="657" spans="1:5" s="109" customFormat="1" ht="12.75" customHeight="1">
      <c r="A657" s="31" t="s">
        <v>8902</v>
      </c>
      <c r="B657" s="111" t="s">
        <v>1221</v>
      </c>
      <c r="C657" s="110" t="s">
        <v>1219</v>
      </c>
      <c r="D657" s="110"/>
      <c r="E657" s="111"/>
    </row>
    <row r="658" spans="1:5" s="109" customFormat="1" ht="12.75" customHeight="1">
      <c r="A658" s="31" t="s">
        <v>8903</v>
      </c>
      <c r="B658" s="19" t="s">
        <v>1222</v>
      </c>
      <c r="C658" s="20" t="s">
        <v>1219</v>
      </c>
      <c r="D658" s="20"/>
      <c r="E658" s="19"/>
    </row>
    <row r="659" spans="1:5" s="109" customFormat="1" ht="12.75" customHeight="1">
      <c r="A659" s="31" t="s">
        <v>8904</v>
      </c>
      <c r="B659" s="111" t="s">
        <v>1223</v>
      </c>
      <c r="C659" s="110" t="s">
        <v>1224</v>
      </c>
      <c r="D659" s="110"/>
      <c r="E659" s="111"/>
    </row>
    <row r="660" spans="1:5" s="109" customFormat="1" ht="12.75" customHeight="1">
      <c r="A660" s="31" t="s">
        <v>8905</v>
      </c>
      <c r="B660" s="19" t="s">
        <v>1225</v>
      </c>
      <c r="C660" s="20" t="s">
        <v>1226</v>
      </c>
      <c r="D660" s="20"/>
      <c r="E660" s="19"/>
    </row>
    <row r="661" spans="1:5" s="109" customFormat="1" ht="12.75" customHeight="1">
      <c r="A661" s="31" t="s">
        <v>8906</v>
      </c>
      <c r="B661" s="111" t="s">
        <v>1227</v>
      </c>
      <c r="C661" s="110" t="s">
        <v>1228</v>
      </c>
      <c r="D661" s="110"/>
      <c r="E661" s="111"/>
    </row>
    <row r="662" spans="1:5" s="109" customFormat="1" ht="12.75" customHeight="1">
      <c r="A662" s="31" t="s">
        <v>8907</v>
      </c>
      <c r="B662" s="19" t="s">
        <v>1229</v>
      </c>
      <c r="C662" s="20" t="s">
        <v>1230</v>
      </c>
      <c r="D662" s="20"/>
      <c r="E662" s="19"/>
    </row>
    <row r="663" spans="1:5" s="109" customFormat="1" ht="12.75" customHeight="1">
      <c r="A663" s="31" t="s">
        <v>8908</v>
      </c>
      <c r="B663" s="111" t="s">
        <v>1231</v>
      </c>
      <c r="C663" s="110" t="s">
        <v>1230</v>
      </c>
      <c r="D663" s="110"/>
      <c r="E663" s="111"/>
    </row>
    <row r="664" spans="1:5" s="109" customFormat="1" ht="12.75" customHeight="1">
      <c r="A664" s="31" t="s">
        <v>8909</v>
      </c>
      <c r="B664" s="19" t="s">
        <v>1232</v>
      </c>
      <c r="C664" s="20" t="s">
        <v>1230</v>
      </c>
      <c r="D664" s="20"/>
      <c r="E664" s="19"/>
    </row>
    <row r="665" spans="1:5" s="109" customFormat="1" ht="12.75" customHeight="1">
      <c r="A665" s="31" t="s">
        <v>8910</v>
      </c>
      <c r="B665" s="111" t="s">
        <v>1233</v>
      </c>
      <c r="C665" s="110" t="s">
        <v>1230</v>
      </c>
      <c r="D665" s="110"/>
      <c r="E665" s="111"/>
    </row>
    <row r="666" spans="1:5" s="109" customFormat="1" ht="12.75" customHeight="1">
      <c r="A666" s="31" t="s">
        <v>8911</v>
      </c>
      <c r="B666" s="19" t="s">
        <v>1234</v>
      </c>
      <c r="C666" s="20" t="s">
        <v>1235</v>
      </c>
      <c r="D666" s="20"/>
      <c r="E666" s="19"/>
    </row>
    <row r="667" spans="1:5" s="109" customFormat="1" ht="12.75" customHeight="1">
      <c r="A667" s="31" t="s">
        <v>8912</v>
      </c>
      <c r="B667" s="111" t="s">
        <v>1236</v>
      </c>
      <c r="C667" s="110" t="s">
        <v>1237</v>
      </c>
      <c r="D667" s="110"/>
      <c r="E667" s="111"/>
    </row>
    <row r="668" spans="1:5" s="109" customFormat="1" ht="12.75" customHeight="1">
      <c r="A668" s="31" t="s">
        <v>8913</v>
      </c>
      <c r="B668" s="19" t="s">
        <v>1238</v>
      </c>
      <c r="C668" s="20" t="s">
        <v>1237</v>
      </c>
      <c r="D668" s="20"/>
      <c r="E668" s="19"/>
    </row>
    <row r="669" spans="1:5" s="109" customFormat="1" ht="12.75" customHeight="1">
      <c r="A669" s="31" t="s">
        <v>8914</v>
      </c>
      <c r="B669" s="111" t="s">
        <v>1239</v>
      </c>
      <c r="C669" s="110" t="s">
        <v>1237</v>
      </c>
      <c r="D669" s="110"/>
      <c r="E669" s="111"/>
    </row>
    <row r="670" spans="1:5" s="109" customFormat="1" ht="12.75" customHeight="1">
      <c r="A670" s="31" t="s">
        <v>8915</v>
      </c>
      <c r="B670" s="19" t="s">
        <v>1240</v>
      </c>
      <c r="C670" s="20" t="s">
        <v>1241</v>
      </c>
      <c r="D670" s="20"/>
      <c r="E670" s="19"/>
    </row>
    <row r="671" spans="1:5" s="109" customFormat="1" ht="12.75" customHeight="1">
      <c r="A671" s="31" t="s">
        <v>8916</v>
      </c>
      <c r="B671" s="111" t="s">
        <v>1242</v>
      </c>
      <c r="C671" s="110" t="s">
        <v>1235</v>
      </c>
      <c r="D671" s="110"/>
      <c r="E671" s="111"/>
    </row>
    <row r="672" spans="1:5" s="109" customFormat="1" ht="12.75" customHeight="1">
      <c r="A672" s="31" t="s">
        <v>8917</v>
      </c>
      <c r="B672" s="19" t="s">
        <v>1243</v>
      </c>
      <c r="C672" s="20" t="s">
        <v>1244</v>
      </c>
      <c r="D672" s="20"/>
      <c r="E672" s="19"/>
    </row>
    <row r="673" spans="1:5" s="109" customFormat="1" ht="12.75" customHeight="1">
      <c r="A673" s="31" t="s">
        <v>8317</v>
      </c>
      <c r="B673" s="111" t="s">
        <v>1245</v>
      </c>
      <c r="C673" s="110" t="s">
        <v>1246</v>
      </c>
      <c r="D673" s="110"/>
      <c r="E673" s="111"/>
    </row>
    <row r="674" spans="1:5" s="109" customFormat="1" ht="12.75" customHeight="1">
      <c r="A674" s="31" t="s">
        <v>8918</v>
      </c>
      <c r="B674" s="19" t="s">
        <v>1247</v>
      </c>
      <c r="C674" s="20" t="s">
        <v>1248</v>
      </c>
      <c r="D674" s="20"/>
      <c r="E674" s="19"/>
    </row>
    <row r="675" spans="1:5" s="109" customFormat="1" ht="12.75" customHeight="1">
      <c r="A675" s="31" t="s">
        <v>8918</v>
      </c>
      <c r="B675" s="111" t="s">
        <v>1249</v>
      </c>
      <c r="C675" s="110" t="s">
        <v>1248</v>
      </c>
      <c r="D675" s="110"/>
      <c r="E675" s="111"/>
    </row>
    <row r="676" spans="1:5" s="109" customFormat="1" ht="12.75" customHeight="1">
      <c r="A676" s="31" t="s">
        <v>8919</v>
      </c>
      <c r="B676" s="19" t="s">
        <v>1250</v>
      </c>
      <c r="C676" s="20" t="s">
        <v>1251</v>
      </c>
      <c r="D676" s="20"/>
      <c r="E676" s="19"/>
    </row>
    <row r="677" spans="1:5" s="109" customFormat="1" ht="12.75" customHeight="1">
      <c r="A677" s="31" t="s">
        <v>8920</v>
      </c>
      <c r="B677" s="111" t="s">
        <v>1252</v>
      </c>
      <c r="C677" s="110" t="s">
        <v>1251</v>
      </c>
      <c r="D677" s="110"/>
      <c r="E677" s="111"/>
    </row>
    <row r="678" spans="1:5" s="109" customFormat="1" ht="12.75" customHeight="1">
      <c r="A678" s="31" t="s">
        <v>8921</v>
      </c>
      <c r="B678" s="19" t="s">
        <v>1253</v>
      </c>
      <c r="C678" s="20" t="s">
        <v>1254</v>
      </c>
      <c r="D678" s="20"/>
      <c r="E678" s="19"/>
    </row>
    <row r="679" spans="1:5" s="109" customFormat="1" ht="12.75" customHeight="1">
      <c r="A679" s="31" t="s">
        <v>8922</v>
      </c>
      <c r="B679" s="111" t="s">
        <v>1255</v>
      </c>
      <c r="C679" s="110" t="s">
        <v>1256</v>
      </c>
      <c r="D679" s="110"/>
      <c r="E679" s="111"/>
    </row>
    <row r="680" spans="1:5" s="109" customFormat="1" ht="12.75" customHeight="1">
      <c r="A680" s="31" t="s">
        <v>8923</v>
      </c>
      <c r="B680" s="19" t="s">
        <v>1257</v>
      </c>
      <c r="C680" s="20" t="s">
        <v>1258</v>
      </c>
      <c r="D680" s="20"/>
      <c r="E680" s="19"/>
    </row>
    <row r="681" spans="1:5" s="109" customFormat="1" ht="12.75" customHeight="1">
      <c r="A681" s="31" t="s">
        <v>8924</v>
      </c>
      <c r="B681" s="111" t="s">
        <v>1259</v>
      </c>
      <c r="C681" s="110" t="s">
        <v>1260</v>
      </c>
      <c r="D681" s="110"/>
      <c r="E681" s="111"/>
    </row>
    <row r="682" spans="1:5" s="109" customFormat="1" ht="12.75" customHeight="1">
      <c r="A682" s="31" t="s">
        <v>8925</v>
      </c>
      <c r="B682" s="19" t="s">
        <v>1261</v>
      </c>
      <c r="C682" s="20" t="s">
        <v>1262</v>
      </c>
      <c r="D682" s="20"/>
      <c r="E682" s="19"/>
    </row>
    <row r="683" spans="1:5" s="109" customFormat="1" ht="12.75" customHeight="1">
      <c r="A683" s="31" t="s">
        <v>8926</v>
      </c>
      <c r="B683" s="111" t="s">
        <v>1263</v>
      </c>
      <c r="C683" s="110" t="s">
        <v>1262</v>
      </c>
      <c r="D683" s="110"/>
      <c r="E683" s="111"/>
    </row>
    <row r="684" spans="1:5" s="109" customFormat="1" ht="12.75" customHeight="1">
      <c r="A684" s="31" t="s">
        <v>8927</v>
      </c>
      <c r="B684" s="19" t="s">
        <v>1264</v>
      </c>
      <c r="C684" s="20" t="s">
        <v>1262</v>
      </c>
      <c r="D684" s="20"/>
      <c r="E684" s="19"/>
    </row>
    <row r="685" spans="1:5" s="109" customFormat="1" ht="12.75" customHeight="1">
      <c r="A685" s="31" t="s">
        <v>8317</v>
      </c>
      <c r="B685" s="111" t="s">
        <v>1265</v>
      </c>
      <c r="C685" s="110" t="s">
        <v>1266</v>
      </c>
      <c r="D685" s="110"/>
      <c r="E685" s="111"/>
    </row>
    <row r="686" spans="1:5" s="109" customFormat="1" ht="12.75" customHeight="1">
      <c r="A686" s="31" t="s">
        <v>8317</v>
      </c>
      <c r="B686" s="19" t="s">
        <v>1267</v>
      </c>
      <c r="C686" s="20" t="s">
        <v>1266</v>
      </c>
      <c r="D686" s="20"/>
      <c r="E686" s="19"/>
    </row>
    <row r="687" spans="1:5" s="109" customFormat="1" ht="12.75" customHeight="1">
      <c r="A687" s="31" t="s">
        <v>8317</v>
      </c>
      <c r="B687" s="111" t="s">
        <v>1268</v>
      </c>
      <c r="C687" s="110" t="s">
        <v>1266</v>
      </c>
      <c r="D687" s="110"/>
      <c r="E687" s="111"/>
    </row>
    <row r="688" spans="1:5" s="109" customFormat="1" ht="12.75" customHeight="1">
      <c r="A688" s="31" t="s">
        <v>8317</v>
      </c>
      <c r="B688" s="19" t="s">
        <v>1269</v>
      </c>
      <c r="C688" s="20" t="s">
        <v>1266</v>
      </c>
      <c r="D688" s="20"/>
      <c r="E688" s="19"/>
    </row>
    <row r="689" spans="1:5" s="109" customFormat="1" ht="12.75" customHeight="1">
      <c r="A689" s="31" t="s">
        <v>8317</v>
      </c>
      <c r="B689" s="111" t="s">
        <v>1270</v>
      </c>
      <c r="C689" s="110" t="s">
        <v>1266</v>
      </c>
      <c r="D689" s="110"/>
      <c r="E689" s="111"/>
    </row>
    <row r="690" spans="1:5" s="109" customFormat="1" ht="12.75" customHeight="1">
      <c r="A690" s="31" t="s">
        <v>8928</v>
      </c>
      <c r="B690" s="19" t="s">
        <v>1271</v>
      </c>
      <c r="C690" s="20" t="s">
        <v>1266</v>
      </c>
      <c r="D690" s="20"/>
      <c r="E690" s="19"/>
    </row>
    <row r="691" spans="1:5" s="109" customFormat="1" ht="12.75" customHeight="1">
      <c r="A691" s="31" t="s">
        <v>8929</v>
      </c>
      <c r="B691" s="111" t="s">
        <v>1272</v>
      </c>
      <c r="C691" s="110" t="s">
        <v>1273</v>
      </c>
      <c r="D691" s="110"/>
      <c r="E691" s="111"/>
    </row>
    <row r="692" spans="1:5" s="109" customFormat="1" ht="12.75" customHeight="1">
      <c r="A692" s="31" t="s">
        <v>8930</v>
      </c>
      <c r="B692" s="19" t="s">
        <v>1274</v>
      </c>
      <c r="C692" s="20" t="s">
        <v>1275</v>
      </c>
      <c r="D692" s="20"/>
      <c r="E692" s="19"/>
    </row>
    <row r="693" spans="1:5" s="109" customFormat="1" ht="12.75" customHeight="1">
      <c r="A693" s="31" t="s">
        <v>8931</v>
      </c>
      <c r="B693" s="111" t="s">
        <v>1276</v>
      </c>
      <c r="C693" s="110" t="s">
        <v>1277</v>
      </c>
      <c r="D693" s="110"/>
      <c r="E693" s="111"/>
    </row>
    <row r="694" spans="1:5" s="109" customFormat="1" ht="12.75" customHeight="1">
      <c r="A694" s="31" t="s">
        <v>8932</v>
      </c>
      <c r="B694" s="19" t="s">
        <v>1278</v>
      </c>
      <c r="C694" s="20" t="s">
        <v>1279</v>
      </c>
      <c r="D694" s="20"/>
      <c r="E694" s="19"/>
    </row>
    <row r="695" spans="1:5" s="109" customFormat="1" ht="12.75" customHeight="1">
      <c r="A695" s="31" t="s">
        <v>8933</v>
      </c>
      <c r="B695" s="111" t="s">
        <v>1280</v>
      </c>
      <c r="C695" s="110" t="s">
        <v>1281</v>
      </c>
      <c r="D695" s="110"/>
      <c r="E695" s="111"/>
    </row>
    <row r="696" spans="1:5" s="109" customFormat="1" ht="12.75" customHeight="1">
      <c r="A696" s="31" t="s">
        <v>8934</v>
      </c>
      <c r="B696" s="19" t="s">
        <v>1282</v>
      </c>
      <c r="C696" s="20" t="s">
        <v>1283</v>
      </c>
      <c r="D696" s="20"/>
      <c r="E696" s="19"/>
    </row>
    <row r="697" spans="1:5" s="109" customFormat="1" ht="12.75" customHeight="1">
      <c r="A697" s="31" t="s">
        <v>8935</v>
      </c>
      <c r="B697" s="111" t="s">
        <v>1284</v>
      </c>
      <c r="C697" s="110" t="s">
        <v>1285</v>
      </c>
      <c r="D697" s="110"/>
      <c r="E697" s="111"/>
    </row>
    <row r="698" spans="1:5" s="109" customFormat="1" ht="12.75" customHeight="1">
      <c r="A698" s="31" t="s">
        <v>8936</v>
      </c>
      <c r="B698" s="19" t="s">
        <v>1286</v>
      </c>
      <c r="C698" s="20" t="s">
        <v>1285</v>
      </c>
      <c r="D698" s="20"/>
      <c r="E698" s="19"/>
    </row>
    <row r="699" spans="1:5" s="109" customFormat="1" ht="12.75" customHeight="1">
      <c r="A699" s="31" t="s">
        <v>8937</v>
      </c>
      <c r="B699" s="111" t="s">
        <v>1287</v>
      </c>
      <c r="C699" s="110" t="s">
        <v>1285</v>
      </c>
      <c r="D699" s="110"/>
      <c r="E699" s="111"/>
    </row>
    <row r="700" spans="1:5" s="109" customFormat="1" ht="12.75" customHeight="1">
      <c r="A700" s="31" t="s">
        <v>8938</v>
      </c>
      <c r="B700" s="19" t="s">
        <v>1288</v>
      </c>
      <c r="C700" s="20" t="s">
        <v>1285</v>
      </c>
      <c r="D700" s="20"/>
      <c r="E700" s="19"/>
    </row>
    <row r="701" spans="1:5" s="109" customFormat="1" ht="12.75" customHeight="1">
      <c r="A701" s="31" t="s">
        <v>8939</v>
      </c>
      <c r="B701" s="111" t="s">
        <v>1289</v>
      </c>
      <c r="C701" s="110" t="s">
        <v>1285</v>
      </c>
      <c r="D701" s="110"/>
      <c r="E701" s="111"/>
    </row>
    <row r="702" spans="1:5" s="109" customFormat="1" ht="12.75" customHeight="1">
      <c r="A702" s="31" t="s">
        <v>8940</v>
      </c>
      <c r="B702" s="19" t="s">
        <v>1290</v>
      </c>
      <c r="C702" s="20" t="s">
        <v>1291</v>
      </c>
      <c r="D702" s="20"/>
      <c r="E702" s="19"/>
    </row>
    <row r="703" spans="1:5" s="109" customFormat="1" ht="12.75" customHeight="1">
      <c r="A703" s="31" t="s">
        <v>8941</v>
      </c>
      <c r="B703" s="111" t="s">
        <v>1292</v>
      </c>
      <c r="C703" s="110" t="s">
        <v>1293</v>
      </c>
      <c r="D703" s="110"/>
      <c r="E703" s="111"/>
    </row>
    <row r="704" spans="1:5" s="109" customFormat="1" ht="12.75" customHeight="1">
      <c r="A704" s="31" t="s">
        <v>8941</v>
      </c>
      <c r="B704" s="19" t="s">
        <v>1294</v>
      </c>
      <c r="C704" s="20" t="s">
        <v>1293</v>
      </c>
      <c r="D704" s="20"/>
      <c r="E704" s="19"/>
    </row>
    <row r="705" spans="1:5" s="109" customFormat="1" ht="12.75" customHeight="1">
      <c r="A705" s="31" t="s">
        <v>8942</v>
      </c>
      <c r="B705" s="111" t="s">
        <v>1295</v>
      </c>
      <c r="C705" s="110" t="s">
        <v>1293</v>
      </c>
      <c r="D705" s="110"/>
      <c r="E705" s="111"/>
    </row>
    <row r="706" spans="1:5" s="109" customFormat="1" ht="12.75" customHeight="1">
      <c r="A706" s="31" t="s">
        <v>8943</v>
      </c>
      <c r="B706" s="19" t="s">
        <v>1296</v>
      </c>
      <c r="C706" s="20" t="s">
        <v>1293</v>
      </c>
      <c r="D706" s="20"/>
      <c r="E706" s="19"/>
    </row>
    <row r="707" spans="1:5" s="109" customFormat="1" ht="12.75" customHeight="1">
      <c r="A707" s="31" t="s">
        <v>8944</v>
      </c>
      <c r="B707" s="111" t="s">
        <v>1297</v>
      </c>
      <c r="C707" s="110" t="s">
        <v>1293</v>
      </c>
      <c r="D707" s="110"/>
      <c r="E707" s="111"/>
    </row>
    <row r="708" spans="1:5" s="109" customFormat="1" ht="12.75" customHeight="1">
      <c r="A708" s="31" t="s">
        <v>8944</v>
      </c>
      <c r="B708" s="19" t="s">
        <v>1298</v>
      </c>
      <c r="C708" s="20" t="s">
        <v>1293</v>
      </c>
      <c r="D708" s="20"/>
      <c r="E708" s="19"/>
    </row>
    <row r="709" spans="1:5" s="109" customFormat="1" ht="12.75" customHeight="1">
      <c r="A709" s="31" t="s">
        <v>8945</v>
      </c>
      <c r="B709" s="111" t="s">
        <v>1299</v>
      </c>
      <c r="C709" s="110" t="s">
        <v>1300</v>
      </c>
      <c r="D709" s="110"/>
      <c r="E709" s="111"/>
    </row>
    <row r="710" spans="1:5" s="109" customFormat="1" ht="12.75" customHeight="1">
      <c r="A710" s="31" t="s">
        <v>8946</v>
      </c>
      <c r="B710" s="19" t="s">
        <v>1301</v>
      </c>
      <c r="C710" s="20" t="s">
        <v>1300</v>
      </c>
      <c r="D710" s="20"/>
      <c r="E710" s="19"/>
    </row>
    <row r="711" spans="1:5" s="109" customFormat="1" ht="12.75" customHeight="1">
      <c r="A711" s="31" t="s">
        <v>8947</v>
      </c>
      <c r="B711" s="111" t="s">
        <v>1302</v>
      </c>
      <c r="C711" s="110" t="s">
        <v>1300</v>
      </c>
      <c r="D711" s="110"/>
      <c r="E711" s="111"/>
    </row>
    <row r="712" spans="1:5" s="109" customFormat="1" ht="12.75" customHeight="1">
      <c r="A712" s="31" t="s">
        <v>8948</v>
      </c>
      <c r="B712" s="19" t="s">
        <v>1303</v>
      </c>
      <c r="C712" s="20" t="s">
        <v>1300</v>
      </c>
      <c r="D712" s="20"/>
      <c r="E712" s="19"/>
    </row>
    <row r="713" spans="1:5" s="109" customFormat="1" ht="12.75" customHeight="1">
      <c r="A713" s="31" t="s">
        <v>8949</v>
      </c>
      <c r="B713" s="111" t="s">
        <v>1304</v>
      </c>
      <c r="C713" s="110" t="s">
        <v>1305</v>
      </c>
      <c r="D713" s="110"/>
      <c r="E713" s="111"/>
    </row>
    <row r="714" spans="1:5" s="109" customFormat="1" ht="12.75" customHeight="1">
      <c r="A714" s="31" t="s">
        <v>8950</v>
      </c>
      <c r="B714" s="19" t="s">
        <v>1306</v>
      </c>
      <c r="C714" s="20" t="s">
        <v>1307</v>
      </c>
      <c r="D714" s="20"/>
      <c r="E714" s="19"/>
    </row>
    <row r="715" spans="1:5" s="109" customFormat="1" ht="12.75" customHeight="1">
      <c r="A715" s="31" t="s">
        <v>8951</v>
      </c>
      <c r="B715" s="111" t="s">
        <v>1308</v>
      </c>
      <c r="C715" s="110" t="s">
        <v>1307</v>
      </c>
      <c r="D715" s="110"/>
      <c r="E715" s="111"/>
    </row>
    <row r="716" spans="1:5" s="109" customFormat="1" ht="12.75" customHeight="1">
      <c r="A716" s="31" t="s">
        <v>8951</v>
      </c>
      <c r="B716" s="19" t="s">
        <v>1309</v>
      </c>
      <c r="C716" s="20" t="s">
        <v>1307</v>
      </c>
      <c r="D716" s="20"/>
      <c r="E716" s="19"/>
    </row>
    <row r="717" spans="1:5" s="109" customFormat="1" ht="12.75" customHeight="1">
      <c r="A717" s="31" t="s">
        <v>8952</v>
      </c>
      <c r="B717" s="111" t="s">
        <v>1310</v>
      </c>
      <c r="C717" s="110" t="s">
        <v>1307</v>
      </c>
      <c r="D717" s="110"/>
      <c r="E717" s="111"/>
    </row>
    <row r="718" spans="1:5" s="109" customFormat="1" ht="12.75" customHeight="1">
      <c r="A718" s="31" t="s">
        <v>8953</v>
      </c>
      <c r="B718" s="19" t="s">
        <v>1311</v>
      </c>
      <c r="C718" s="20" t="s">
        <v>1307</v>
      </c>
      <c r="D718" s="20"/>
      <c r="E718" s="19"/>
    </row>
    <row r="719" spans="1:5" s="109" customFormat="1" ht="12.75" customHeight="1">
      <c r="A719" s="31" t="s">
        <v>8952</v>
      </c>
      <c r="B719" s="111" t="s">
        <v>1312</v>
      </c>
      <c r="C719" s="110" t="s">
        <v>1307</v>
      </c>
      <c r="D719" s="110"/>
      <c r="E719" s="111"/>
    </row>
    <row r="720" spans="1:5" s="109" customFormat="1" ht="12.75" customHeight="1">
      <c r="A720" s="31" t="s">
        <v>8954</v>
      </c>
      <c r="B720" s="19" t="s">
        <v>1313</v>
      </c>
      <c r="C720" s="20" t="s">
        <v>1314</v>
      </c>
      <c r="D720" s="20"/>
      <c r="E720" s="19"/>
    </row>
    <row r="721" spans="1:5" s="109" customFormat="1" ht="12.75" customHeight="1">
      <c r="A721" s="31" t="s">
        <v>8955</v>
      </c>
      <c r="B721" s="111" t="s">
        <v>1315</v>
      </c>
      <c r="C721" s="110" t="s">
        <v>1316</v>
      </c>
      <c r="D721" s="110"/>
      <c r="E721" s="111"/>
    </row>
    <row r="722" spans="1:5" s="109" customFormat="1" ht="12.75" customHeight="1">
      <c r="A722" s="31" t="s">
        <v>8956</v>
      </c>
      <c r="B722" s="19" t="s">
        <v>1317</v>
      </c>
      <c r="C722" s="20" t="s">
        <v>868</v>
      </c>
      <c r="D722" s="20"/>
      <c r="E722" s="19"/>
    </row>
    <row r="723" spans="1:5" s="109" customFormat="1" ht="12.75" customHeight="1">
      <c r="A723" s="31" t="s">
        <v>8955</v>
      </c>
      <c r="B723" s="111" t="s">
        <v>1318</v>
      </c>
      <c r="C723" s="110" t="s">
        <v>1316</v>
      </c>
      <c r="D723" s="110"/>
      <c r="E723" s="111"/>
    </row>
    <row r="724" spans="1:5" s="109" customFormat="1" ht="12.75" customHeight="1">
      <c r="A724" s="31" t="s">
        <v>8957</v>
      </c>
      <c r="B724" s="19" t="s">
        <v>1319</v>
      </c>
      <c r="C724" s="20" t="s">
        <v>1198</v>
      </c>
      <c r="D724" s="20"/>
      <c r="E724" s="19"/>
    </row>
    <row r="725" spans="1:5" s="109" customFormat="1" ht="12.75" customHeight="1">
      <c r="A725" s="31" t="s">
        <v>8876</v>
      </c>
      <c r="B725" s="111" t="s">
        <v>1320</v>
      </c>
      <c r="C725" s="110" t="s">
        <v>1192</v>
      </c>
      <c r="D725" s="110"/>
      <c r="E725" s="111"/>
    </row>
    <row r="726" spans="1:5" s="109" customFormat="1" ht="12.75" customHeight="1">
      <c r="A726" s="31" t="s">
        <v>8810</v>
      </c>
      <c r="B726" s="19" t="s">
        <v>1321</v>
      </c>
      <c r="C726" s="20" t="s">
        <v>1106</v>
      </c>
      <c r="D726" s="20"/>
      <c r="E726" s="19"/>
    </row>
    <row r="727" spans="1:5" s="109" customFormat="1" ht="12.75" customHeight="1">
      <c r="A727" s="31" t="s">
        <v>8958</v>
      </c>
      <c r="B727" s="111" t="s">
        <v>1322</v>
      </c>
      <c r="C727" s="110" t="s">
        <v>997</v>
      </c>
      <c r="D727" s="110"/>
      <c r="E727" s="111"/>
    </row>
    <row r="728" spans="1:5" s="109" customFormat="1" ht="12.75" customHeight="1">
      <c r="A728" s="31" t="s">
        <v>8959</v>
      </c>
      <c r="B728" s="19" t="s">
        <v>1323</v>
      </c>
      <c r="C728" s="20" t="s">
        <v>1316</v>
      </c>
      <c r="D728" s="20"/>
      <c r="E728" s="19"/>
    </row>
    <row r="729" spans="1:5" s="109" customFormat="1" ht="12.75" customHeight="1">
      <c r="A729" s="31" t="s">
        <v>8958</v>
      </c>
      <c r="B729" s="111" t="s">
        <v>1324</v>
      </c>
      <c r="C729" s="110" t="s">
        <v>997</v>
      </c>
      <c r="D729" s="110"/>
      <c r="E729" s="111"/>
    </row>
    <row r="730" spans="1:5" s="109" customFormat="1" ht="12.75" customHeight="1">
      <c r="A730" s="31" t="s">
        <v>8960</v>
      </c>
      <c r="B730" s="19" t="s">
        <v>1325</v>
      </c>
      <c r="C730" s="20" t="s">
        <v>1326</v>
      </c>
      <c r="D730" s="20"/>
      <c r="E730" s="19"/>
    </row>
    <row r="731" spans="1:5" s="109" customFormat="1" ht="12.75" customHeight="1">
      <c r="A731" s="31" t="s">
        <v>8961</v>
      </c>
      <c r="B731" s="111" t="s">
        <v>1327</v>
      </c>
      <c r="C731" s="110" t="s">
        <v>1326</v>
      </c>
      <c r="D731" s="110"/>
      <c r="E731" s="111"/>
    </row>
    <row r="732" spans="1:5" s="109" customFormat="1" ht="12.75" customHeight="1">
      <c r="A732" s="31" t="s">
        <v>8962</v>
      </c>
      <c r="B732" s="19" t="s">
        <v>1328</v>
      </c>
      <c r="C732" s="20" t="s">
        <v>1190</v>
      </c>
      <c r="D732" s="20"/>
      <c r="E732" s="19"/>
    </row>
    <row r="733" spans="1:5" s="109" customFormat="1" ht="12.75" customHeight="1">
      <c r="A733" s="31" t="s">
        <v>8760</v>
      </c>
      <c r="B733" s="111" t="s">
        <v>1329</v>
      </c>
      <c r="C733" s="110" t="s">
        <v>997</v>
      </c>
      <c r="D733" s="110"/>
      <c r="E733" s="111"/>
    </row>
    <row r="734" spans="1:5" s="109" customFormat="1" ht="12.75" customHeight="1">
      <c r="A734" s="31" t="s">
        <v>8963</v>
      </c>
      <c r="B734" s="19" t="s">
        <v>1330</v>
      </c>
      <c r="C734" s="20" t="s">
        <v>1316</v>
      </c>
      <c r="D734" s="20"/>
      <c r="E734" s="19"/>
    </row>
    <row r="735" spans="1:5" s="109" customFormat="1" ht="12.75" customHeight="1">
      <c r="A735" s="31" t="s">
        <v>8964</v>
      </c>
      <c r="B735" s="111" t="s">
        <v>1331</v>
      </c>
      <c r="C735" s="110" t="s">
        <v>1316</v>
      </c>
      <c r="D735" s="110"/>
      <c r="E735" s="111"/>
    </row>
    <row r="736" spans="1:5" s="109" customFormat="1" ht="12.75" customHeight="1">
      <c r="A736" s="31" t="s">
        <v>8911</v>
      </c>
      <c r="B736" s="19" t="s">
        <v>1332</v>
      </c>
      <c r="C736" s="20" t="s">
        <v>1241</v>
      </c>
      <c r="D736" s="20"/>
      <c r="E736" s="19"/>
    </row>
    <row r="737" spans="1:5" s="109" customFormat="1" ht="12.75" customHeight="1">
      <c r="A737" s="31" t="s">
        <v>8965</v>
      </c>
      <c r="B737" s="111" t="s">
        <v>1333</v>
      </c>
      <c r="C737" s="110" t="s">
        <v>1334</v>
      </c>
      <c r="D737" s="110"/>
      <c r="E737" s="111"/>
    </row>
    <row r="738" spans="1:5" s="109" customFormat="1" ht="12.75" customHeight="1">
      <c r="A738" s="31" t="s">
        <v>8966</v>
      </c>
      <c r="B738" s="19" t="s">
        <v>1335</v>
      </c>
      <c r="C738" s="20" t="s">
        <v>1326</v>
      </c>
      <c r="D738" s="20"/>
      <c r="E738" s="19"/>
    </row>
    <row r="739" spans="1:5" s="109" customFormat="1" ht="12.75" customHeight="1">
      <c r="A739" s="31" t="s">
        <v>8967</v>
      </c>
      <c r="B739" s="111" t="s">
        <v>1336</v>
      </c>
      <c r="C739" s="110" t="s">
        <v>1326</v>
      </c>
      <c r="D739" s="110"/>
      <c r="E739" s="111"/>
    </row>
    <row r="740" spans="1:5" s="109" customFormat="1" ht="12.75" customHeight="1">
      <c r="A740" s="31" t="s">
        <v>8968</v>
      </c>
      <c r="B740" s="19" t="s">
        <v>1337</v>
      </c>
      <c r="C740" s="20" t="s">
        <v>1326</v>
      </c>
      <c r="D740" s="20"/>
      <c r="E740" s="19"/>
    </row>
    <row r="741" spans="1:5" s="109" customFormat="1" ht="12.75" customHeight="1">
      <c r="A741" s="31" t="s">
        <v>8969</v>
      </c>
      <c r="B741" s="111" t="s">
        <v>1338</v>
      </c>
      <c r="C741" s="110" t="s">
        <v>1190</v>
      </c>
      <c r="D741" s="110"/>
      <c r="E741" s="111"/>
    </row>
    <row r="742" spans="1:5" s="109" customFormat="1" ht="12.75" customHeight="1">
      <c r="A742" s="31" t="s">
        <v>8970</v>
      </c>
      <c r="B742" s="19" t="s">
        <v>1339</v>
      </c>
      <c r="C742" s="20" t="s">
        <v>1326</v>
      </c>
      <c r="D742" s="20"/>
      <c r="E742" s="19"/>
    </row>
    <row r="743" spans="1:5" s="109" customFormat="1" ht="12.75" customHeight="1">
      <c r="A743" s="31" t="s">
        <v>8971</v>
      </c>
      <c r="B743" s="111" t="s">
        <v>1340</v>
      </c>
      <c r="C743" s="110" t="s">
        <v>1198</v>
      </c>
      <c r="D743" s="110"/>
      <c r="E743" s="111"/>
    </row>
    <row r="744" spans="1:5" s="109" customFormat="1" ht="12.75" customHeight="1">
      <c r="A744" s="31" t="s">
        <v>8972</v>
      </c>
      <c r="B744" s="19" t="s">
        <v>1341</v>
      </c>
      <c r="C744" s="20" t="s">
        <v>1326</v>
      </c>
      <c r="D744" s="20"/>
      <c r="E744" s="19"/>
    </row>
    <row r="745" spans="1:5" s="109" customFormat="1" ht="12.75" customHeight="1">
      <c r="A745" s="31" t="s">
        <v>8973</v>
      </c>
      <c r="B745" s="111" t="s">
        <v>1342</v>
      </c>
      <c r="C745" s="110" t="s">
        <v>1326</v>
      </c>
      <c r="D745" s="110"/>
      <c r="E745" s="111"/>
    </row>
    <row r="746" spans="1:5" s="109" customFormat="1" ht="12.75" customHeight="1">
      <c r="A746" s="31" t="s">
        <v>8974</v>
      </c>
      <c r="B746" s="19" t="s">
        <v>1343</v>
      </c>
      <c r="C746" s="20" t="s">
        <v>1344</v>
      </c>
      <c r="D746" s="20"/>
      <c r="E746" s="19"/>
    </row>
    <row r="747" spans="1:5" s="109" customFormat="1" ht="12.75" customHeight="1">
      <c r="A747" s="31" t="s">
        <v>8975</v>
      </c>
      <c r="B747" s="111" t="s">
        <v>1345</v>
      </c>
      <c r="C747" s="110" t="s">
        <v>1344</v>
      </c>
      <c r="D747" s="110"/>
      <c r="E747" s="111"/>
    </row>
    <row r="748" spans="1:5" s="109" customFormat="1" ht="12.75" customHeight="1">
      <c r="A748" s="31" t="s">
        <v>8976</v>
      </c>
      <c r="B748" s="19" t="s">
        <v>1346</v>
      </c>
      <c r="C748" s="20" t="s">
        <v>1198</v>
      </c>
      <c r="D748" s="20"/>
      <c r="E748" s="19"/>
    </row>
    <row r="749" spans="1:5" s="109" customFormat="1" ht="12.75" customHeight="1">
      <c r="A749" s="31" t="s">
        <v>8977</v>
      </c>
      <c r="B749" s="111" t="s">
        <v>1347</v>
      </c>
      <c r="C749" s="110" t="s">
        <v>1326</v>
      </c>
      <c r="D749" s="110"/>
      <c r="E749" s="111"/>
    </row>
    <row r="750" spans="1:5" s="109" customFormat="1" ht="12.75" customHeight="1">
      <c r="A750" s="31" t="s">
        <v>8978</v>
      </c>
      <c r="B750" s="19" t="s">
        <v>1348</v>
      </c>
      <c r="C750" s="20" t="s">
        <v>1326</v>
      </c>
      <c r="D750" s="20"/>
      <c r="E750" s="19"/>
    </row>
    <row r="751" spans="1:5" s="109" customFormat="1" ht="12.75" customHeight="1">
      <c r="A751" s="31" t="s">
        <v>8979</v>
      </c>
      <c r="B751" s="111" t="s">
        <v>1349</v>
      </c>
      <c r="C751" s="110" t="s">
        <v>1350</v>
      </c>
      <c r="D751" s="110"/>
      <c r="E751" s="111"/>
    </row>
    <row r="752" spans="1:5" s="109" customFormat="1" ht="12.75" customHeight="1">
      <c r="A752" s="31" t="s">
        <v>8980</v>
      </c>
      <c r="B752" s="19" t="s">
        <v>1351</v>
      </c>
      <c r="C752" s="20" t="s">
        <v>1316</v>
      </c>
      <c r="D752" s="20"/>
      <c r="E752" s="19"/>
    </row>
    <row r="753" spans="1:5" s="109" customFormat="1" ht="12.75" customHeight="1">
      <c r="A753" s="31" t="s">
        <v>8981</v>
      </c>
      <c r="B753" s="111" t="s">
        <v>1352</v>
      </c>
      <c r="C753" s="110" t="s">
        <v>822</v>
      </c>
      <c r="D753" s="110"/>
      <c r="E753" s="111"/>
    </row>
    <row r="754" spans="1:5" s="109" customFormat="1" ht="12.75" customHeight="1">
      <c r="A754" s="31" t="s">
        <v>8982</v>
      </c>
      <c r="B754" s="19" t="s">
        <v>1353</v>
      </c>
      <c r="C754" s="20" t="s">
        <v>1354</v>
      </c>
      <c r="D754" s="20"/>
      <c r="E754" s="19"/>
    </row>
    <row r="755" spans="1:5" s="109" customFormat="1" ht="12.75" customHeight="1">
      <c r="A755" s="31" t="s">
        <v>8983</v>
      </c>
      <c r="B755" s="111" t="s">
        <v>1355</v>
      </c>
      <c r="C755" s="110" t="s">
        <v>1198</v>
      </c>
      <c r="D755" s="110"/>
      <c r="E755" s="111"/>
    </row>
    <row r="756" spans="1:5" s="109" customFormat="1" ht="12.75" customHeight="1">
      <c r="A756" s="31" t="s">
        <v>8984</v>
      </c>
      <c r="B756" s="19" t="s">
        <v>1356</v>
      </c>
      <c r="C756" s="20" t="s">
        <v>1357</v>
      </c>
      <c r="D756" s="20"/>
      <c r="E756" s="19"/>
    </row>
    <row r="757" spans="1:5" s="109" customFormat="1" ht="12.75" customHeight="1">
      <c r="A757" s="31" t="s">
        <v>8803</v>
      </c>
      <c r="B757" s="111" t="s">
        <v>1358</v>
      </c>
      <c r="C757" s="110" t="s">
        <v>1074</v>
      </c>
      <c r="D757" s="110"/>
      <c r="E757" s="111"/>
    </row>
    <row r="758" spans="1:5" s="109" customFormat="1" ht="12.75" customHeight="1">
      <c r="A758" s="31" t="s">
        <v>8985</v>
      </c>
      <c r="B758" s="19" t="s">
        <v>1359</v>
      </c>
      <c r="C758" s="20" t="s">
        <v>1326</v>
      </c>
      <c r="D758" s="20"/>
      <c r="E758" s="19"/>
    </row>
    <row r="759" spans="1:5" s="109" customFormat="1" ht="12.75" customHeight="1">
      <c r="A759" s="31" t="s">
        <v>8986</v>
      </c>
      <c r="B759" s="111" t="s">
        <v>1360</v>
      </c>
      <c r="C759" s="110" t="s">
        <v>1326</v>
      </c>
      <c r="D759" s="110"/>
      <c r="E759" s="111"/>
    </row>
    <row r="760" spans="1:5" s="109" customFormat="1" ht="12.75" customHeight="1">
      <c r="A760" s="31" t="s">
        <v>8987</v>
      </c>
      <c r="B760" s="19" t="s">
        <v>1361</v>
      </c>
      <c r="C760" s="20" t="s">
        <v>1362</v>
      </c>
      <c r="D760" s="20"/>
      <c r="E760" s="19"/>
    </row>
    <row r="761" spans="1:5" s="109" customFormat="1" ht="12.75" customHeight="1">
      <c r="A761" s="31" t="s">
        <v>8345</v>
      </c>
      <c r="B761" s="111" t="s">
        <v>1363</v>
      </c>
      <c r="C761" s="110" t="s">
        <v>1364</v>
      </c>
      <c r="D761" s="110"/>
      <c r="E761" s="111"/>
    </row>
    <row r="762" spans="1:5" s="109" customFormat="1" ht="12.75" customHeight="1">
      <c r="A762" s="31" t="s">
        <v>8988</v>
      </c>
      <c r="B762" s="19" t="s">
        <v>1365</v>
      </c>
      <c r="C762" s="20" t="s">
        <v>1198</v>
      </c>
      <c r="D762" s="20"/>
      <c r="E762" s="19"/>
    </row>
    <row r="763" spans="1:5" s="109" customFormat="1" ht="12.75" customHeight="1">
      <c r="A763" s="31" t="s">
        <v>8657</v>
      </c>
      <c r="B763" s="111" t="s">
        <v>1366</v>
      </c>
      <c r="C763" s="110" t="s">
        <v>861</v>
      </c>
      <c r="D763" s="110"/>
      <c r="E763" s="111"/>
    </row>
    <row r="764" spans="1:5" s="109" customFormat="1" ht="12.75" customHeight="1">
      <c r="A764" s="31" t="s">
        <v>8989</v>
      </c>
      <c r="B764" s="19" t="s">
        <v>1367</v>
      </c>
      <c r="C764" s="20" t="s">
        <v>1368</v>
      </c>
      <c r="D764" s="20"/>
      <c r="E764" s="19"/>
    </row>
    <row r="765" spans="1:5" s="109" customFormat="1" ht="12.75" customHeight="1">
      <c r="A765" s="31" t="s">
        <v>8716</v>
      </c>
      <c r="B765" s="111" t="s">
        <v>1369</v>
      </c>
      <c r="C765" s="110" t="s">
        <v>926</v>
      </c>
      <c r="D765" s="110"/>
      <c r="E765" s="111"/>
    </row>
    <row r="766" spans="1:5" s="109" customFormat="1" ht="12.75" customHeight="1">
      <c r="A766" s="31" t="s">
        <v>8990</v>
      </c>
      <c r="B766" s="19" t="s">
        <v>1370</v>
      </c>
      <c r="C766" s="20" t="s">
        <v>1198</v>
      </c>
      <c r="D766" s="20"/>
      <c r="E766" s="19"/>
    </row>
    <row r="767" spans="1:5" s="109" customFormat="1" ht="12.75" customHeight="1">
      <c r="A767" s="31" t="s">
        <v>8991</v>
      </c>
      <c r="B767" s="111" t="s">
        <v>1371</v>
      </c>
      <c r="C767" s="110" t="s">
        <v>1372</v>
      </c>
      <c r="D767" s="110"/>
      <c r="E767" s="111"/>
    </row>
    <row r="768" spans="1:5" s="109" customFormat="1" ht="12.75" customHeight="1">
      <c r="A768" s="31" t="s">
        <v>8882</v>
      </c>
      <c r="B768" s="19" t="s">
        <v>1373</v>
      </c>
      <c r="C768" s="20" t="s">
        <v>1190</v>
      </c>
      <c r="D768" s="20"/>
      <c r="E768" s="19"/>
    </row>
    <row r="769" spans="1:5" s="109" customFormat="1" ht="12.75" customHeight="1">
      <c r="A769" s="31" t="s">
        <v>8992</v>
      </c>
      <c r="B769" s="111" t="s">
        <v>1374</v>
      </c>
      <c r="C769" s="110" t="s">
        <v>1375</v>
      </c>
      <c r="D769" s="110"/>
      <c r="E769" s="111"/>
    </row>
    <row r="770" spans="1:5" s="109" customFormat="1" ht="12.75" customHeight="1">
      <c r="A770" s="31" t="s">
        <v>8993</v>
      </c>
      <c r="B770" s="19" t="s">
        <v>1376</v>
      </c>
      <c r="C770" s="20" t="s">
        <v>1316</v>
      </c>
      <c r="D770" s="20"/>
      <c r="E770" s="19"/>
    </row>
    <row r="771" spans="1:5" s="109" customFormat="1" ht="12.75" customHeight="1">
      <c r="A771" s="31" t="s">
        <v>8955</v>
      </c>
      <c r="B771" s="111" t="s">
        <v>1377</v>
      </c>
      <c r="C771" s="110" t="s">
        <v>1316</v>
      </c>
      <c r="D771" s="110"/>
      <c r="E771" s="111"/>
    </row>
    <row r="772" spans="1:5" s="109" customFormat="1" ht="12.75" customHeight="1">
      <c r="A772" s="31" t="s">
        <v>8994</v>
      </c>
      <c r="B772" s="19" t="s">
        <v>1378</v>
      </c>
      <c r="C772" s="20" t="s">
        <v>1316</v>
      </c>
      <c r="D772" s="20"/>
      <c r="E772" s="19"/>
    </row>
    <row r="773" spans="1:5" s="109" customFormat="1" ht="12.75" customHeight="1">
      <c r="A773" s="31" t="s">
        <v>8995</v>
      </c>
      <c r="B773" s="111" t="s">
        <v>1379</v>
      </c>
      <c r="C773" s="110" t="s">
        <v>1380</v>
      </c>
      <c r="D773" s="110"/>
      <c r="E773" s="111"/>
    </row>
    <row r="774" spans="1:5" s="109" customFormat="1" ht="12.75" customHeight="1">
      <c r="A774" s="31" t="s">
        <v>8996</v>
      </c>
      <c r="B774" s="19" t="s">
        <v>1381</v>
      </c>
      <c r="C774" s="20" t="s">
        <v>997</v>
      </c>
      <c r="D774" s="20"/>
      <c r="E774" s="19"/>
    </row>
    <row r="775" spans="1:5" s="109" customFormat="1" ht="12.75" customHeight="1">
      <c r="A775" s="31" t="s">
        <v>8997</v>
      </c>
      <c r="B775" s="111" t="s">
        <v>1382</v>
      </c>
      <c r="C775" s="110" t="s">
        <v>1316</v>
      </c>
      <c r="D775" s="110"/>
      <c r="E775" s="111"/>
    </row>
    <row r="776" spans="1:5" s="109" customFormat="1" ht="12.75" customHeight="1">
      <c r="A776" s="31" t="s">
        <v>8998</v>
      </c>
      <c r="B776" s="19" t="s">
        <v>1383</v>
      </c>
      <c r="C776" s="20" t="s">
        <v>1380</v>
      </c>
      <c r="D776" s="20"/>
      <c r="E776" s="19"/>
    </row>
    <row r="777" spans="1:5" s="109" customFormat="1" ht="12.75" customHeight="1">
      <c r="A777" s="31" t="s">
        <v>8999</v>
      </c>
      <c r="B777" s="111" t="s">
        <v>1384</v>
      </c>
      <c r="C777" s="110" t="s">
        <v>1192</v>
      </c>
      <c r="D777" s="110"/>
      <c r="E777" s="111"/>
    </row>
    <row r="778" spans="1:5" s="109" customFormat="1" ht="12.75" customHeight="1">
      <c r="A778" s="31" t="s">
        <v>9000</v>
      </c>
      <c r="B778" s="19" t="s">
        <v>1385</v>
      </c>
      <c r="C778" s="20" t="s">
        <v>1106</v>
      </c>
      <c r="D778" s="20"/>
      <c r="E778" s="19"/>
    </row>
    <row r="779" spans="1:5" s="109" customFormat="1" ht="12.75" customHeight="1">
      <c r="A779" s="31" t="s">
        <v>9001</v>
      </c>
      <c r="B779" s="111" t="s">
        <v>1386</v>
      </c>
      <c r="C779" s="110" t="s">
        <v>1387</v>
      </c>
      <c r="D779" s="110"/>
      <c r="E779" s="111"/>
    </row>
    <row r="780" spans="1:5" s="109" customFormat="1" ht="12.75" customHeight="1">
      <c r="A780" s="31" t="s">
        <v>8760</v>
      </c>
      <c r="B780" s="19" t="s">
        <v>1388</v>
      </c>
      <c r="C780" s="20" t="s">
        <v>997</v>
      </c>
      <c r="D780" s="20"/>
      <c r="E780" s="19"/>
    </row>
    <row r="781" spans="1:5" s="109" customFormat="1" ht="12.75" customHeight="1">
      <c r="A781" s="31" t="s">
        <v>9002</v>
      </c>
      <c r="B781" s="111" t="s">
        <v>1389</v>
      </c>
      <c r="C781" s="110" t="s">
        <v>1326</v>
      </c>
      <c r="D781" s="110"/>
      <c r="E781" s="111"/>
    </row>
    <row r="782" spans="1:5" s="109" customFormat="1" ht="12.75" customHeight="1">
      <c r="A782" s="31" t="s">
        <v>9003</v>
      </c>
      <c r="B782" s="19" t="s">
        <v>1390</v>
      </c>
      <c r="C782" s="20" t="s">
        <v>1106</v>
      </c>
      <c r="D782" s="20"/>
      <c r="E782" s="19"/>
    </row>
    <row r="783" spans="1:5" s="109" customFormat="1" ht="12.75" customHeight="1">
      <c r="A783" s="31" t="s">
        <v>9004</v>
      </c>
      <c r="B783" s="111" t="s">
        <v>1391</v>
      </c>
      <c r="C783" s="110" t="s">
        <v>1198</v>
      </c>
      <c r="D783" s="110"/>
      <c r="E783" s="111"/>
    </row>
    <row r="784" spans="1:5" s="109" customFormat="1" ht="12.75" customHeight="1">
      <c r="A784" s="31" t="s">
        <v>9005</v>
      </c>
      <c r="B784" s="19" t="s">
        <v>1392</v>
      </c>
      <c r="C784" s="20" t="s">
        <v>1106</v>
      </c>
      <c r="D784" s="20"/>
      <c r="E784" s="19"/>
    </row>
    <row r="785" spans="1:5" s="109" customFormat="1" ht="12.75" customHeight="1">
      <c r="A785" s="31" t="s">
        <v>9006</v>
      </c>
      <c r="B785" s="111" t="s">
        <v>1393</v>
      </c>
      <c r="C785" s="110" t="s">
        <v>1326</v>
      </c>
      <c r="D785" s="110"/>
      <c r="E785" s="111"/>
    </row>
    <row r="786" spans="1:5" s="109" customFormat="1" ht="12.75" customHeight="1">
      <c r="A786" s="31" t="s">
        <v>9007</v>
      </c>
      <c r="B786" s="19" t="s">
        <v>1394</v>
      </c>
      <c r="C786" s="20" t="s">
        <v>1198</v>
      </c>
      <c r="D786" s="20"/>
      <c r="E786" s="19"/>
    </row>
    <row r="787" spans="1:5" s="109" customFormat="1" ht="12.75" customHeight="1">
      <c r="A787" s="31" t="s">
        <v>9008</v>
      </c>
      <c r="B787" s="111" t="s">
        <v>1395</v>
      </c>
      <c r="C787" s="110" t="s">
        <v>1192</v>
      </c>
      <c r="D787" s="110"/>
      <c r="E787" s="111"/>
    </row>
    <row r="788" spans="1:5" s="109" customFormat="1" ht="12.75" customHeight="1">
      <c r="A788" s="31" t="s">
        <v>9009</v>
      </c>
      <c r="B788" s="19" t="s">
        <v>1396</v>
      </c>
      <c r="C788" s="20" t="s">
        <v>1198</v>
      </c>
      <c r="D788" s="20"/>
      <c r="E788" s="19"/>
    </row>
    <row r="789" spans="1:5" s="109" customFormat="1" ht="12.75" customHeight="1">
      <c r="A789" s="31" t="s">
        <v>9010</v>
      </c>
      <c r="B789" s="111" t="s">
        <v>1397</v>
      </c>
      <c r="C789" s="110" t="s">
        <v>1192</v>
      </c>
      <c r="D789" s="110"/>
      <c r="E789" s="111"/>
    </row>
    <row r="790" spans="1:5" s="109" customFormat="1" ht="12.75" customHeight="1">
      <c r="A790" s="31" t="s">
        <v>9011</v>
      </c>
      <c r="B790" s="19" t="s">
        <v>1398</v>
      </c>
      <c r="C790" s="20" t="s">
        <v>1106</v>
      </c>
      <c r="D790" s="20"/>
      <c r="E790" s="19"/>
    </row>
    <row r="791" spans="1:5" s="109" customFormat="1" ht="12.75" customHeight="1">
      <c r="A791" s="31" t="s">
        <v>9012</v>
      </c>
      <c r="B791" s="111" t="s">
        <v>1399</v>
      </c>
      <c r="C791" s="110" t="s">
        <v>1400</v>
      </c>
      <c r="D791" s="110"/>
      <c r="E791" s="111"/>
    </row>
    <row r="792" spans="1:5" s="109" customFormat="1" ht="12.75" customHeight="1">
      <c r="A792" s="31" t="s">
        <v>9013</v>
      </c>
      <c r="B792" s="19" t="s">
        <v>1401</v>
      </c>
      <c r="C792" s="20" t="s">
        <v>1198</v>
      </c>
      <c r="D792" s="20"/>
      <c r="E792" s="19"/>
    </row>
    <row r="793" spans="1:5" s="109" customFormat="1" ht="12.75" customHeight="1">
      <c r="A793" s="31" t="s">
        <v>8876</v>
      </c>
      <c r="B793" s="111" t="s">
        <v>1402</v>
      </c>
      <c r="C793" s="110" t="s">
        <v>1192</v>
      </c>
      <c r="D793" s="110"/>
      <c r="E793" s="111"/>
    </row>
    <row r="794" spans="1:5" s="109" customFormat="1" ht="12.75" customHeight="1">
      <c r="A794" s="31" t="s">
        <v>9014</v>
      </c>
      <c r="B794" s="19" t="s">
        <v>1403</v>
      </c>
      <c r="C794" s="20" t="s">
        <v>1198</v>
      </c>
      <c r="D794" s="20"/>
      <c r="E794" s="19"/>
    </row>
    <row r="795" spans="1:5" s="109" customFormat="1" ht="12.75" customHeight="1">
      <c r="A795" s="31" t="s">
        <v>8999</v>
      </c>
      <c r="B795" s="111" t="s">
        <v>1404</v>
      </c>
      <c r="C795" s="110" t="s">
        <v>1192</v>
      </c>
      <c r="D795" s="110"/>
      <c r="E795" s="111"/>
    </row>
    <row r="796" spans="1:5" s="109" customFormat="1" ht="12.75" customHeight="1">
      <c r="A796" s="31" t="s">
        <v>9015</v>
      </c>
      <c r="B796" s="19" t="s">
        <v>1405</v>
      </c>
      <c r="C796" s="20" t="s">
        <v>1106</v>
      </c>
      <c r="D796" s="20"/>
      <c r="E796" s="19"/>
    </row>
    <row r="797" spans="1:5" s="109" customFormat="1" ht="12.75" customHeight="1">
      <c r="A797" s="31" t="s">
        <v>9016</v>
      </c>
      <c r="B797" s="111" t="s">
        <v>1406</v>
      </c>
      <c r="C797" s="110" t="s">
        <v>1334</v>
      </c>
      <c r="D797" s="110"/>
      <c r="E797" s="111"/>
    </row>
    <row r="798" spans="1:5" s="109" customFormat="1" ht="12.75" customHeight="1">
      <c r="A798" s="31" t="s">
        <v>9017</v>
      </c>
      <c r="B798" s="19" t="s">
        <v>1407</v>
      </c>
      <c r="C798" s="20" t="s">
        <v>1190</v>
      </c>
      <c r="D798" s="20"/>
      <c r="E798" s="19"/>
    </row>
    <row r="799" spans="1:5" s="109" customFormat="1" ht="12.75" customHeight="1">
      <c r="A799" s="31" t="s">
        <v>9018</v>
      </c>
      <c r="B799" s="111" t="s">
        <v>1408</v>
      </c>
      <c r="C799" s="110" t="s">
        <v>1409</v>
      </c>
      <c r="D799" s="110"/>
      <c r="E799" s="111"/>
    </row>
    <row r="800" spans="1:5" s="109" customFormat="1" ht="12.75" customHeight="1">
      <c r="A800" s="31" t="s">
        <v>9019</v>
      </c>
      <c r="B800" s="19" t="s">
        <v>1410</v>
      </c>
      <c r="C800" s="20" t="s">
        <v>1326</v>
      </c>
      <c r="D800" s="20"/>
      <c r="E800" s="19"/>
    </row>
    <row r="801" spans="1:5" s="109" customFormat="1" ht="12.75" customHeight="1">
      <c r="A801" s="31" t="s">
        <v>9020</v>
      </c>
      <c r="B801" s="111" t="s">
        <v>1411</v>
      </c>
      <c r="C801" s="110" t="s">
        <v>1326</v>
      </c>
      <c r="D801" s="110"/>
      <c r="E801" s="111"/>
    </row>
    <row r="802" spans="1:5" s="109" customFormat="1" ht="12.75" customHeight="1">
      <c r="A802" s="31" t="s">
        <v>9021</v>
      </c>
      <c r="B802" s="19" t="s">
        <v>1412</v>
      </c>
      <c r="C802" s="20" t="s">
        <v>1326</v>
      </c>
      <c r="D802" s="20"/>
      <c r="E802" s="19"/>
    </row>
    <row r="803" spans="1:5" s="109" customFormat="1" ht="12.75" customHeight="1">
      <c r="A803" s="31" t="s">
        <v>9022</v>
      </c>
      <c r="B803" s="111" t="s">
        <v>1413</v>
      </c>
      <c r="C803" s="110" t="s">
        <v>1190</v>
      </c>
      <c r="D803" s="110"/>
      <c r="E803" s="111"/>
    </row>
    <row r="804" spans="1:5" s="109" customFormat="1" ht="12.75" customHeight="1">
      <c r="A804" s="31" t="s">
        <v>9023</v>
      </c>
      <c r="B804" s="19" t="s">
        <v>1414</v>
      </c>
      <c r="C804" s="20" t="s">
        <v>1344</v>
      </c>
      <c r="D804" s="20"/>
      <c r="E804" s="19"/>
    </row>
    <row r="805" spans="1:5" s="109" customFormat="1" ht="12.75" customHeight="1">
      <c r="A805" s="31" t="s">
        <v>9024</v>
      </c>
      <c r="B805" s="111" t="s">
        <v>1415</v>
      </c>
      <c r="C805" s="110" t="s">
        <v>822</v>
      </c>
      <c r="D805" s="110"/>
      <c r="E805" s="111"/>
    </row>
    <row r="806" spans="1:5" s="109" customFormat="1" ht="12.75" customHeight="1">
      <c r="A806" s="31" t="s">
        <v>9025</v>
      </c>
      <c r="B806" s="19" t="s">
        <v>1416</v>
      </c>
      <c r="C806" s="20" t="s">
        <v>1190</v>
      </c>
      <c r="D806" s="20"/>
      <c r="E806" s="19"/>
    </row>
    <row r="807" spans="1:5" s="109" customFormat="1" ht="12.75" customHeight="1">
      <c r="A807" s="31" t="s">
        <v>9026</v>
      </c>
      <c r="B807" s="111" t="s">
        <v>1417</v>
      </c>
      <c r="C807" s="110" t="s">
        <v>1344</v>
      </c>
      <c r="D807" s="110"/>
      <c r="E807" s="111"/>
    </row>
    <row r="808" spans="1:5" s="109" customFormat="1" ht="12.75" customHeight="1">
      <c r="A808" s="31" t="s">
        <v>9027</v>
      </c>
      <c r="B808" s="19" t="s">
        <v>1418</v>
      </c>
      <c r="C808" s="20" t="s">
        <v>1354</v>
      </c>
      <c r="D808" s="20"/>
      <c r="E808" s="19"/>
    </row>
    <row r="809" spans="1:5" s="109" customFormat="1" ht="12.75" customHeight="1">
      <c r="A809" s="31" t="s">
        <v>9028</v>
      </c>
      <c r="B809" s="111" t="s">
        <v>1419</v>
      </c>
      <c r="C809" s="110" t="s">
        <v>1420</v>
      </c>
      <c r="D809" s="110"/>
      <c r="E809" s="111"/>
    </row>
    <row r="810" spans="1:5" s="109" customFormat="1" ht="12.75" customHeight="1">
      <c r="A810" s="31" t="s">
        <v>9001</v>
      </c>
      <c r="B810" s="19" t="s">
        <v>1421</v>
      </c>
      <c r="C810" s="20" t="s">
        <v>1387</v>
      </c>
      <c r="D810" s="20"/>
      <c r="E810" s="19"/>
    </row>
    <row r="811" spans="1:5" s="109" customFormat="1" ht="12.75" customHeight="1">
      <c r="A811" s="31" t="s">
        <v>9029</v>
      </c>
      <c r="B811" s="111" t="s">
        <v>1422</v>
      </c>
      <c r="C811" s="110" t="s">
        <v>1368</v>
      </c>
      <c r="D811" s="110"/>
      <c r="E811" s="111"/>
    </row>
    <row r="812" spans="1:5" s="109" customFormat="1" ht="12.75" customHeight="1">
      <c r="A812" s="31" t="s">
        <v>9030</v>
      </c>
      <c r="B812" s="19" t="s">
        <v>1423</v>
      </c>
      <c r="C812" s="20" t="s">
        <v>1420</v>
      </c>
      <c r="D812" s="20"/>
      <c r="E812" s="19"/>
    </row>
    <row r="813" spans="1:5" s="109" customFormat="1" ht="12.75" customHeight="1">
      <c r="A813" s="31" t="s">
        <v>9031</v>
      </c>
      <c r="B813" s="111" t="s">
        <v>1424</v>
      </c>
      <c r="C813" s="110" t="s">
        <v>1380</v>
      </c>
      <c r="D813" s="110"/>
      <c r="E813" s="111"/>
    </row>
    <row r="814" spans="1:5" s="109" customFormat="1" ht="12.75" customHeight="1">
      <c r="A814" s="31" t="s">
        <v>9032</v>
      </c>
      <c r="B814" s="19" t="s">
        <v>1425</v>
      </c>
      <c r="C814" s="20" t="s">
        <v>1190</v>
      </c>
      <c r="D814" s="20"/>
      <c r="E814" s="19"/>
    </row>
    <row r="815" spans="1:5" s="109" customFormat="1" ht="12.75" customHeight="1">
      <c r="A815" s="31" t="s">
        <v>9033</v>
      </c>
      <c r="B815" s="111" t="s">
        <v>1426</v>
      </c>
      <c r="C815" s="110" t="s">
        <v>1427</v>
      </c>
      <c r="D815" s="110"/>
      <c r="E815" s="111"/>
    </row>
    <row r="816" spans="1:5" s="109" customFormat="1" ht="12.75" customHeight="1">
      <c r="A816" s="31" t="s">
        <v>9034</v>
      </c>
      <c r="B816" s="19" t="s">
        <v>1428</v>
      </c>
      <c r="C816" s="20" t="s">
        <v>1074</v>
      </c>
      <c r="D816" s="20"/>
      <c r="E816" s="19"/>
    </row>
    <row r="817" spans="1:5" s="109" customFormat="1" ht="12.75" customHeight="1">
      <c r="A817" s="31" t="s">
        <v>9035</v>
      </c>
      <c r="B817" s="111" t="s">
        <v>1429</v>
      </c>
      <c r="C817" s="110" t="s">
        <v>1430</v>
      </c>
      <c r="D817" s="110"/>
      <c r="E817" s="111"/>
    </row>
    <row r="818" spans="1:5" s="109" customFormat="1" ht="12.75" customHeight="1">
      <c r="A818" s="31" t="s">
        <v>9036</v>
      </c>
      <c r="B818" s="19" t="s">
        <v>1431</v>
      </c>
      <c r="C818" s="20" t="s">
        <v>1380</v>
      </c>
      <c r="D818" s="20"/>
      <c r="E818" s="19"/>
    </row>
    <row r="819" spans="1:5" s="109" customFormat="1" ht="12.75" customHeight="1">
      <c r="A819" s="31" t="s">
        <v>8962</v>
      </c>
      <c r="B819" s="111" t="s">
        <v>1432</v>
      </c>
      <c r="C819" s="110" t="s">
        <v>1190</v>
      </c>
      <c r="D819" s="110"/>
      <c r="E819" s="111"/>
    </row>
    <row r="820" spans="1:5" s="109" customFormat="1" ht="12.75" customHeight="1">
      <c r="A820" s="31" t="s">
        <v>9037</v>
      </c>
      <c r="B820" s="19" t="s">
        <v>1433</v>
      </c>
      <c r="C820" s="20" t="s">
        <v>1387</v>
      </c>
      <c r="D820" s="20"/>
      <c r="E820" s="19"/>
    </row>
    <row r="821" spans="1:5" s="109" customFormat="1" ht="12.75" customHeight="1">
      <c r="A821" s="31" t="s">
        <v>9038</v>
      </c>
      <c r="B821" s="111" t="s">
        <v>1434</v>
      </c>
      <c r="C821" s="110" t="s">
        <v>1375</v>
      </c>
      <c r="D821" s="110"/>
      <c r="E821" s="111"/>
    </row>
    <row r="822" spans="1:5" s="109" customFormat="1" ht="12.75" customHeight="1">
      <c r="A822" s="31" t="s">
        <v>9039</v>
      </c>
      <c r="B822" s="19" t="s">
        <v>1435</v>
      </c>
      <c r="C822" s="20" t="s">
        <v>1375</v>
      </c>
      <c r="D822" s="20"/>
      <c r="E822" s="19"/>
    </row>
    <row r="823" spans="1:5" s="109" customFormat="1" ht="12.75" customHeight="1">
      <c r="A823" s="31" t="s">
        <v>9040</v>
      </c>
      <c r="B823" s="111" t="s">
        <v>1436</v>
      </c>
      <c r="C823" s="110" t="s">
        <v>1326</v>
      </c>
      <c r="D823" s="110"/>
      <c r="E823" s="111"/>
    </row>
    <row r="824" spans="1:5" s="109" customFormat="1" ht="12.75" customHeight="1">
      <c r="A824" s="31" t="s">
        <v>9041</v>
      </c>
      <c r="B824" s="19" t="s">
        <v>1437</v>
      </c>
      <c r="C824" s="20" t="s">
        <v>1380</v>
      </c>
      <c r="D824" s="20"/>
      <c r="E824" s="19"/>
    </row>
    <row r="825" spans="1:5" s="109" customFormat="1" ht="12.75" customHeight="1">
      <c r="A825" s="31" t="s">
        <v>9042</v>
      </c>
      <c r="B825" s="111" t="s">
        <v>1438</v>
      </c>
      <c r="C825" s="110" t="s">
        <v>954</v>
      </c>
      <c r="D825" s="110"/>
      <c r="E825" s="111"/>
    </row>
    <row r="826" spans="1:5" s="109" customFormat="1" ht="12.75" customHeight="1">
      <c r="A826" s="31" t="s">
        <v>9043</v>
      </c>
      <c r="B826" s="19" t="s">
        <v>1439</v>
      </c>
      <c r="C826" s="20" t="s">
        <v>1074</v>
      </c>
      <c r="D826" s="20"/>
      <c r="E826" s="19"/>
    </row>
    <row r="827" spans="1:5" s="109" customFormat="1" ht="12.75" customHeight="1">
      <c r="A827" s="31" t="s">
        <v>9044</v>
      </c>
      <c r="B827" s="111" t="s">
        <v>1440</v>
      </c>
      <c r="C827" s="110" t="s">
        <v>1441</v>
      </c>
      <c r="D827" s="110"/>
      <c r="E827" s="111"/>
    </row>
    <row r="828" spans="1:5" s="109" customFormat="1" ht="12.75" customHeight="1">
      <c r="A828" s="31" t="s">
        <v>9045</v>
      </c>
      <c r="B828" s="19" t="s">
        <v>1442</v>
      </c>
      <c r="C828" s="20" t="s">
        <v>1190</v>
      </c>
      <c r="D828" s="20"/>
      <c r="E828" s="19"/>
    </row>
    <row r="829" spans="1:5" s="109" customFormat="1" ht="12.75" customHeight="1">
      <c r="A829" s="31" t="s">
        <v>9012</v>
      </c>
      <c r="B829" s="111" t="s">
        <v>1443</v>
      </c>
      <c r="C829" s="110" t="s">
        <v>1400</v>
      </c>
      <c r="D829" s="110"/>
      <c r="E829" s="111"/>
    </row>
    <row r="830" spans="1:5" s="109" customFormat="1" ht="12.75" customHeight="1">
      <c r="A830" s="31" t="s">
        <v>9046</v>
      </c>
      <c r="B830" s="19" t="s">
        <v>1444</v>
      </c>
      <c r="C830" s="20" t="s">
        <v>1445</v>
      </c>
      <c r="D830" s="20"/>
      <c r="E830" s="19"/>
    </row>
    <row r="831" spans="1:5" s="109" customFormat="1" ht="12.75" customHeight="1">
      <c r="A831" s="31" t="s">
        <v>9047</v>
      </c>
      <c r="B831" s="111" t="s">
        <v>1446</v>
      </c>
      <c r="C831" s="110" t="s">
        <v>1447</v>
      </c>
      <c r="D831" s="110"/>
      <c r="E831" s="111"/>
    </row>
    <row r="832" spans="1:5" s="109" customFormat="1" ht="12.75" customHeight="1">
      <c r="A832" s="31" t="s">
        <v>9048</v>
      </c>
      <c r="B832" s="19" t="s">
        <v>1448</v>
      </c>
      <c r="C832" s="20" t="s">
        <v>1034</v>
      </c>
      <c r="D832" s="20"/>
      <c r="E832" s="19"/>
    </row>
    <row r="833" spans="1:5" s="109" customFormat="1" ht="12.75" customHeight="1">
      <c r="A833" s="31" t="s">
        <v>9049</v>
      </c>
      <c r="B833" s="111" t="s">
        <v>1449</v>
      </c>
      <c r="C833" s="110" t="s">
        <v>954</v>
      </c>
      <c r="D833" s="110"/>
      <c r="E833" s="111"/>
    </row>
    <row r="834" spans="1:5" s="109" customFormat="1" ht="12.75" customHeight="1">
      <c r="A834" s="31" t="s">
        <v>9050</v>
      </c>
      <c r="B834" s="19" t="s">
        <v>1450</v>
      </c>
      <c r="C834" s="20" t="s">
        <v>1430</v>
      </c>
      <c r="D834" s="20"/>
      <c r="E834" s="19"/>
    </row>
    <row r="835" spans="1:5" s="109" customFormat="1" ht="12.75" customHeight="1">
      <c r="A835" s="31" t="s">
        <v>9051</v>
      </c>
      <c r="B835" s="111" t="s">
        <v>1451</v>
      </c>
      <c r="C835" s="110" t="s">
        <v>954</v>
      </c>
      <c r="D835" s="110"/>
      <c r="E835" s="111"/>
    </row>
    <row r="836" spans="1:5" s="109" customFormat="1" ht="12.75" customHeight="1">
      <c r="A836" s="31" t="s">
        <v>9052</v>
      </c>
      <c r="B836" s="19" t="s">
        <v>1452</v>
      </c>
      <c r="C836" s="20" t="s">
        <v>954</v>
      </c>
      <c r="D836" s="20"/>
      <c r="E836" s="19"/>
    </row>
    <row r="837" spans="1:5" s="109" customFormat="1" ht="12.75" customHeight="1">
      <c r="A837" s="31" t="s">
        <v>9053</v>
      </c>
      <c r="B837" s="111" t="s">
        <v>1453</v>
      </c>
      <c r="C837" s="110" t="s">
        <v>1380</v>
      </c>
      <c r="D837" s="110"/>
      <c r="E837" s="111"/>
    </row>
    <row r="838" spans="1:5" s="109" customFormat="1" ht="12.75" customHeight="1">
      <c r="A838" s="31" t="s">
        <v>8657</v>
      </c>
      <c r="B838" s="19" t="s">
        <v>1454</v>
      </c>
      <c r="C838" s="20" t="s">
        <v>861</v>
      </c>
      <c r="D838" s="20"/>
      <c r="E838" s="19"/>
    </row>
    <row r="839" spans="1:5" s="109" customFormat="1" ht="12.75" customHeight="1">
      <c r="A839" s="31" t="s">
        <v>9054</v>
      </c>
      <c r="B839" s="111" t="s">
        <v>1455</v>
      </c>
      <c r="C839" s="110" t="s">
        <v>1430</v>
      </c>
      <c r="D839" s="110"/>
      <c r="E839" s="111"/>
    </row>
    <row r="840" spans="1:5" s="109" customFormat="1" ht="12.75" customHeight="1">
      <c r="A840" s="31" t="s">
        <v>9055</v>
      </c>
      <c r="B840" s="19" t="s">
        <v>1456</v>
      </c>
      <c r="C840" s="20" t="s">
        <v>1375</v>
      </c>
      <c r="D840" s="20"/>
      <c r="E840" s="19"/>
    </row>
    <row r="841" spans="1:5" s="109" customFormat="1" ht="12.75" customHeight="1">
      <c r="A841" s="31" t="s">
        <v>9056</v>
      </c>
      <c r="B841" s="111" t="s">
        <v>1457</v>
      </c>
      <c r="C841" s="110" t="s">
        <v>1375</v>
      </c>
      <c r="D841" s="110"/>
      <c r="E841" s="111"/>
    </row>
    <row r="842" spans="1:5" s="109" customFormat="1" ht="12.75" customHeight="1">
      <c r="A842" s="31" t="s">
        <v>9057</v>
      </c>
      <c r="B842" s="19" t="s">
        <v>1458</v>
      </c>
      <c r="C842" s="20" t="s">
        <v>954</v>
      </c>
      <c r="D842" s="20"/>
      <c r="E842" s="19"/>
    </row>
    <row r="843" spans="1:5" s="109" customFormat="1" ht="12.75" customHeight="1">
      <c r="A843" s="31" t="s">
        <v>9058</v>
      </c>
      <c r="B843" s="111" t="s">
        <v>1459</v>
      </c>
      <c r="C843" s="110" t="s">
        <v>1420</v>
      </c>
      <c r="D843" s="110"/>
      <c r="E843" s="111"/>
    </row>
    <row r="844" spans="1:5" s="109" customFormat="1" ht="12.75" customHeight="1">
      <c r="A844" s="31" t="s">
        <v>9059</v>
      </c>
      <c r="B844" s="19" t="s">
        <v>1460</v>
      </c>
      <c r="C844" s="20" t="s">
        <v>1461</v>
      </c>
      <c r="D844" s="20"/>
      <c r="E844" s="19"/>
    </row>
    <row r="845" spans="1:5" s="109" customFormat="1" ht="12.75" customHeight="1">
      <c r="A845" s="31" t="s">
        <v>9060</v>
      </c>
      <c r="B845" s="111" t="s">
        <v>1462</v>
      </c>
      <c r="C845" s="110" t="s">
        <v>954</v>
      </c>
      <c r="D845" s="110"/>
      <c r="E845" s="111"/>
    </row>
    <row r="846" spans="1:5" s="109" customFormat="1" ht="12.75" customHeight="1">
      <c r="A846" s="31" t="s">
        <v>9061</v>
      </c>
      <c r="B846" s="19" t="s">
        <v>1463</v>
      </c>
      <c r="C846" s="20" t="s">
        <v>954</v>
      </c>
      <c r="D846" s="20"/>
      <c r="E846" s="19"/>
    </row>
    <row r="847" spans="1:5" s="109" customFormat="1" ht="12.75" customHeight="1">
      <c r="A847" s="31" t="s">
        <v>9062</v>
      </c>
      <c r="B847" s="111" t="s">
        <v>1464</v>
      </c>
      <c r="C847" s="110" t="s">
        <v>954</v>
      </c>
      <c r="D847" s="110"/>
      <c r="E847" s="111"/>
    </row>
    <row r="848" spans="1:5" s="109" customFormat="1" ht="12.75" customHeight="1">
      <c r="A848" s="31" t="s">
        <v>9063</v>
      </c>
      <c r="B848" s="19" t="s">
        <v>1465</v>
      </c>
      <c r="C848" s="20" t="s">
        <v>954</v>
      </c>
      <c r="D848" s="20"/>
      <c r="E848" s="19"/>
    </row>
    <row r="849" spans="1:5" s="109" customFormat="1" ht="12.75" customHeight="1">
      <c r="A849" s="31" t="s">
        <v>9064</v>
      </c>
      <c r="B849" s="111" t="s">
        <v>1466</v>
      </c>
      <c r="C849" s="110" t="s">
        <v>954</v>
      </c>
      <c r="D849" s="110"/>
      <c r="E849" s="111"/>
    </row>
    <row r="850" spans="1:5" s="109" customFormat="1" ht="12.75" customHeight="1">
      <c r="A850" s="31" t="s">
        <v>9065</v>
      </c>
      <c r="B850" s="19" t="s">
        <v>1467</v>
      </c>
      <c r="C850" s="20" t="s">
        <v>1468</v>
      </c>
      <c r="D850" s="20"/>
      <c r="E850" s="19"/>
    </row>
    <row r="851" spans="1:5" s="109" customFormat="1" ht="12.75" customHeight="1">
      <c r="A851" s="31" t="s">
        <v>9066</v>
      </c>
      <c r="B851" s="111" t="s">
        <v>1469</v>
      </c>
      <c r="C851" s="110" t="s">
        <v>1470</v>
      </c>
      <c r="D851" s="110"/>
      <c r="E851" s="111"/>
    </row>
    <row r="852" spans="1:5" s="109" customFormat="1" ht="12.75" customHeight="1">
      <c r="A852" s="31" t="s">
        <v>9067</v>
      </c>
      <c r="B852" s="19" t="s">
        <v>1471</v>
      </c>
      <c r="C852" s="20" t="s">
        <v>954</v>
      </c>
      <c r="D852" s="20"/>
      <c r="E852" s="19"/>
    </row>
    <row r="853" spans="1:5" s="109" customFormat="1" ht="12.75" customHeight="1">
      <c r="A853" s="31" t="s">
        <v>9068</v>
      </c>
      <c r="B853" s="111" t="s">
        <v>1472</v>
      </c>
      <c r="C853" s="110" t="s">
        <v>954</v>
      </c>
      <c r="D853" s="110"/>
      <c r="E853" s="111"/>
    </row>
    <row r="854" spans="1:5" s="109" customFormat="1" ht="12.75" customHeight="1">
      <c r="A854" s="31" t="s">
        <v>9069</v>
      </c>
      <c r="B854" s="19" t="s">
        <v>1473</v>
      </c>
      <c r="C854" s="20" t="s">
        <v>1474</v>
      </c>
      <c r="D854" s="20"/>
      <c r="E854" s="19"/>
    </row>
    <row r="855" spans="1:5" s="109" customFormat="1" ht="12.75" customHeight="1">
      <c r="A855" s="31" t="s">
        <v>9070</v>
      </c>
      <c r="B855" s="111" t="s">
        <v>1475</v>
      </c>
      <c r="C855" s="110" t="s">
        <v>954</v>
      </c>
      <c r="D855" s="110"/>
      <c r="E855" s="111"/>
    </row>
    <row r="856" spans="1:5" s="109" customFormat="1" ht="12.75" customHeight="1">
      <c r="A856" s="31" t="s">
        <v>8895</v>
      </c>
      <c r="B856" s="19" t="s">
        <v>1476</v>
      </c>
      <c r="C856" s="20" t="s">
        <v>1001</v>
      </c>
      <c r="D856" s="20"/>
      <c r="E856" s="19"/>
    </row>
    <row r="857" spans="1:5" s="109" customFormat="1" ht="12.75" customHeight="1">
      <c r="A857" s="31" t="s">
        <v>9071</v>
      </c>
      <c r="B857" s="111" t="s">
        <v>1477</v>
      </c>
      <c r="C857" s="110" t="s">
        <v>1478</v>
      </c>
      <c r="D857" s="110"/>
      <c r="E857" s="111"/>
    </row>
    <row r="858" spans="1:5" s="109" customFormat="1" ht="12.75" customHeight="1">
      <c r="A858" s="31" t="s">
        <v>9072</v>
      </c>
      <c r="B858" s="19" t="s">
        <v>1479</v>
      </c>
      <c r="C858" s="20" t="s">
        <v>954</v>
      </c>
      <c r="D858" s="20"/>
      <c r="E858" s="19"/>
    </row>
    <row r="859" spans="1:5" s="109" customFormat="1" ht="12.75" customHeight="1">
      <c r="A859" s="31" t="s">
        <v>9073</v>
      </c>
      <c r="B859" s="111" t="s">
        <v>1480</v>
      </c>
      <c r="C859" s="110" t="s">
        <v>1474</v>
      </c>
      <c r="D859" s="110"/>
      <c r="E859" s="111"/>
    </row>
    <row r="860" spans="1:5" s="109" customFormat="1" ht="12.75" customHeight="1">
      <c r="A860" s="31" t="s">
        <v>9074</v>
      </c>
      <c r="B860" s="19" t="s">
        <v>1481</v>
      </c>
      <c r="C860" s="20" t="s">
        <v>1380</v>
      </c>
      <c r="D860" s="20"/>
      <c r="E860" s="19"/>
    </row>
    <row r="861" spans="1:5" s="109" customFormat="1" ht="12.75" customHeight="1">
      <c r="A861" s="31" t="s">
        <v>8640</v>
      </c>
      <c r="B861" s="111" t="s">
        <v>1482</v>
      </c>
      <c r="C861" s="110" t="s">
        <v>848</v>
      </c>
      <c r="D861" s="110"/>
      <c r="E861" s="111"/>
    </row>
    <row r="862" spans="1:5" s="109" customFormat="1" ht="12.75" customHeight="1">
      <c r="A862" s="31" t="s">
        <v>9075</v>
      </c>
      <c r="B862" s="19" t="s">
        <v>1483</v>
      </c>
      <c r="C862" s="20" t="s">
        <v>954</v>
      </c>
      <c r="D862" s="20"/>
      <c r="E862" s="19"/>
    </row>
    <row r="863" spans="1:5" s="109" customFormat="1" ht="12.75" customHeight="1">
      <c r="A863" s="31" t="s">
        <v>9076</v>
      </c>
      <c r="B863" s="111" t="s">
        <v>1484</v>
      </c>
      <c r="C863" s="110" t="s">
        <v>954</v>
      </c>
      <c r="D863" s="110"/>
      <c r="E863" s="111"/>
    </row>
    <row r="864" spans="1:5" s="109" customFormat="1" ht="12.75" customHeight="1">
      <c r="A864" s="31" t="s">
        <v>9077</v>
      </c>
      <c r="B864" s="19" t="s">
        <v>1485</v>
      </c>
      <c r="C864" s="20" t="s">
        <v>1241</v>
      </c>
      <c r="D864" s="20"/>
      <c r="E864" s="19"/>
    </row>
    <row r="865" spans="1:5" s="109" customFormat="1" ht="12.75" customHeight="1">
      <c r="A865" s="31" t="s">
        <v>8911</v>
      </c>
      <c r="B865" s="111" t="s">
        <v>1486</v>
      </c>
      <c r="C865" s="110" t="s">
        <v>1241</v>
      </c>
      <c r="D865" s="110"/>
      <c r="E865" s="111"/>
    </row>
    <row r="866" spans="1:5" s="109" customFormat="1" ht="12.75" customHeight="1">
      <c r="A866" s="31" t="s">
        <v>9078</v>
      </c>
      <c r="B866" s="19" t="s">
        <v>1487</v>
      </c>
      <c r="C866" s="20" t="s">
        <v>1117</v>
      </c>
      <c r="D866" s="20"/>
      <c r="E866" s="19"/>
    </row>
    <row r="867" spans="1:5" s="109" customFormat="1" ht="12.75" customHeight="1">
      <c r="A867" s="31" t="s">
        <v>9079</v>
      </c>
      <c r="B867" s="111" t="s">
        <v>1488</v>
      </c>
      <c r="C867" s="110" t="s">
        <v>1052</v>
      </c>
      <c r="D867" s="110"/>
      <c r="E867" s="111"/>
    </row>
    <row r="868" spans="1:5" s="109" customFormat="1" ht="12.75" customHeight="1">
      <c r="A868" s="31" t="s">
        <v>9080</v>
      </c>
      <c r="B868" s="19" t="s">
        <v>1489</v>
      </c>
      <c r="C868" s="20" t="s">
        <v>1091</v>
      </c>
      <c r="D868" s="20"/>
      <c r="E868" s="19"/>
    </row>
    <row r="869" spans="1:5" s="109" customFormat="1" ht="12.75" customHeight="1">
      <c r="A869" s="31" t="s">
        <v>9081</v>
      </c>
      <c r="B869" s="111" t="s">
        <v>1490</v>
      </c>
      <c r="C869" s="110" t="s">
        <v>954</v>
      </c>
      <c r="D869" s="110"/>
      <c r="E869" s="111"/>
    </row>
    <row r="870" spans="1:5" s="109" customFormat="1" ht="12.75" customHeight="1">
      <c r="A870" s="31" t="s">
        <v>9070</v>
      </c>
      <c r="B870" s="19" t="s">
        <v>1491</v>
      </c>
      <c r="C870" s="20" t="s">
        <v>954</v>
      </c>
      <c r="D870" s="20"/>
      <c r="E870" s="19"/>
    </row>
    <row r="871" spans="1:5" s="109" customFormat="1" ht="12.75" customHeight="1">
      <c r="A871" s="31" t="s">
        <v>9055</v>
      </c>
      <c r="B871" s="111" t="s">
        <v>1492</v>
      </c>
      <c r="C871" s="110" t="s">
        <v>1375</v>
      </c>
      <c r="D871" s="110"/>
      <c r="E871" s="111"/>
    </row>
    <row r="872" spans="1:5" s="109" customFormat="1" ht="12.75" customHeight="1">
      <c r="A872" s="31" t="s">
        <v>9058</v>
      </c>
      <c r="B872" s="19" t="s">
        <v>1493</v>
      </c>
      <c r="C872" s="20" t="s">
        <v>1420</v>
      </c>
      <c r="D872" s="20"/>
      <c r="E872" s="19"/>
    </row>
    <row r="873" spans="1:5" s="109" customFormat="1" ht="12.75" customHeight="1">
      <c r="A873" s="31" t="s">
        <v>9030</v>
      </c>
      <c r="B873" s="111" t="s">
        <v>1494</v>
      </c>
      <c r="C873" s="110" t="s">
        <v>1420</v>
      </c>
      <c r="D873" s="110"/>
      <c r="E873" s="111"/>
    </row>
    <row r="874" spans="1:5" s="109" customFormat="1" ht="12.75" customHeight="1">
      <c r="A874" s="31" t="s">
        <v>9082</v>
      </c>
      <c r="B874" s="19" t="s">
        <v>1495</v>
      </c>
      <c r="C874" s="20" t="s">
        <v>1496</v>
      </c>
      <c r="D874" s="20"/>
      <c r="E874" s="19"/>
    </row>
    <row r="875" spans="1:5" s="109" customFormat="1" ht="12.75" customHeight="1">
      <c r="A875" s="31" t="s">
        <v>9083</v>
      </c>
      <c r="B875" s="111" t="s">
        <v>1497</v>
      </c>
      <c r="C875" s="110" t="s">
        <v>1496</v>
      </c>
      <c r="D875" s="110"/>
      <c r="E875" s="111"/>
    </row>
    <row r="876" spans="1:5" s="109" customFormat="1" ht="12.75" customHeight="1">
      <c r="A876" s="31" t="s">
        <v>8974</v>
      </c>
      <c r="B876" s="19" t="s">
        <v>1498</v>
      </c>
      <c r="C876" s="20" t="s">
        <v>1344</v>
      </c>
      <c r="D876" s="20"/>
      <c r="E876" s="19"/>
    </row>
    <row r="877" spans="1:5" s="109" customFormat="1" ht="12.75" customHeight="1">
      <c r="A877" s="31" t="s">
        <v>9084</v>
      </c>
      <c r="B877" s="111" t="s">
        <v>1499</v>
      </c>
      <c r="C877" s="110" t="s">
        <v>1380</v>
      </c>
      <c r="D877" s="110"/>
      <c r="E877" s="111"/>
    </row>
    <row r="878" spans="1:5" s="109" customFormat="1" ht="12.75" customHeight="1">
      <c r="A878" s="31" t="s">
        <v>9085</v>
      </c>
      <c r="B878" s="19" t="s">
        <v>1500</v>
      </c>
      <c r="C878" s="20" t="s">
        <v>1501</v>
      </c>
      <c r="D878" s="20"/>
      <c r="E878" s="19"/>
    </row>
    <row r="879" spans="1:5" s="109" customFormat="1" ht="12.75" customHeight="1">
      <c r="A879" s="31" t="s">
        <v>8848</v>
      </c>
      <c r="B879" s="111" t="s">
        <v>1502</v>
      </c>
      <c r="C879" s="110" t="s">
        <v>1160</v>
      </c>
      <c r="D879" s="110"/>
      <c r="E879" s="111"/>
    </row>
    <row r="880" spans="1:5" s="109" customFormat="1" ht="12.75" customHeight="1">
      <c r="A880" s="31" t="s">
        <v>9086</v>
      </c>
      <c r="B880" s="19" t="s">
        <v>1503</v>
      </c>
      <c r="C880" s="20" t="s">
        <v>1504</v>
      </c>
      <c r="D880" s="20"/>
      <c r="E880" s="19"/>
    </row>
    <row r="881" spans="1:5" s="109" customFormat="1" ht="12.75" customHeight="1">
      <c r="A881" s="31" t="s">
        <v>9087</v>
      </c>
      <c r="B881" s="111" t="s">
        <v>1505</v>
      </c>
      <c r="C881" s="110" t="s">
        <v>1506</v>
      </c>
      <c r="D881" s="110"/>
      <c r="E881" s="111"/>
    </row>
    <row r="882" spans="1:5" s="109" customFormat="1" ht="12.75" customHeight="1">
      <c r="A882" s="31" t="s">
        <v>9088</v>
      </c>
      <c r="B882" s="19" t="s">
        <v>1507</v>
      </c>
      <c r="C882" s="20" t="s">
        <v>1420</v>
      </c>
      <c r="D882" s="20"/>
      <c r="E882" s="19"/>
    </row>
    <row r="883" spans="1:5" s="109" customFormat="1" ht="12.75" customHeight="1">
      <c r="A883" s="31" t="s">
        <v>9089</v>
      </c>
      <c r="B883" s="111" t="s">
        <v>1508</v>
      </c>
      <c r="C883" s="110" t="s">
        <v>1326</v>
      </c>
      <c r="D883" s="110"/>
      <c r="E883" s="111"/>
    </row>
    <row r="884" spans="1:5" s="109" customFormat="1" ht="12.75" customHeight="1">
      <c r="A884" s="31" t="s">
        <v>9090</v>
      </c>
      <c r="B884" s="19" t="s">
        <v>1509</v>
      </c>
      <c r="C884" s="20" t="s">
        <v>1326</v>
      </c>
      <c r="D884" s="20"/>
      <c r="E884" s="19"/>
    </row>
    <row r="885" spans="1:5" s="109" customFormat="1" ht="12.75" customHeight="1">
      <c r="A885" s="31" t="s">
        <v>9091</v>
      </c>
      <c r="B885" s="111" t="s">
        <v>1510</v>
      </c>
      <c r="C885" s="110" t="s">
        <v>1511</v>
      </c>
      <c r="D885" s="110"/>
      <c r="E885" s="111"/>
    </row>
    <row r="886" spans="1:5" s="109" customFormat="1" ht="12.75" customHeight="1">
      <c r="A886" s="31" t="s">
        <v>9092</v>
      </c>
      <c r="B886" s="19" t="s">
        <v>1512</v>
      </c>
      <c r="C886" s="20" t="s">
        <v>1326</v>
      </c>
      <c r="D886" s="20"/>
      <c r="E886" s="19"/>
    </row>
    <row r="887" spans="1:5" s="109" customFormat="1" ht="12.75" customHeight="1">
      <c r="A887" s="31" t="s">
        <v>9093</v>
      </c>
      <c r="B887" s="111" t="s">
        <v>1513</v>
      </c>
      <c r="C887" s="110" t="s">
        <v>951</v>
      </c>
      <c r="D887" s="110"/>
      <c r="E887" s="111"/>
    </row>
    <row r="888" spans="1:5" s="109" customFormat="1" ht="12.75" customHeight="1">
      <c r="A888" s="31" t="s">
        <v>8873</v>
      </c>
      <c r="B888" s="19" t="s">
        <v>1514</v>
      </c>
      <c r="C888" s="20" t="s">
        <v>1178</v>
      </c>
      <c r="D888" s="20"/>
      <c r="E888" s="19"/>
    </row>
    <row r="889" spans="1:5" s="109" customFormat="1" ht="12.75" customHeight="1">
      <c r="A889" s="31" t="s">
        <v>9094</v>
      </c>
      <c r="B889" s="111" t="s">
        <v>1515</v>
      </c>
      <c r="C889" s="110" t="s">
        <v>1226</v>
      </c>
      <c r="D889" s="110"/>
      <c r="E889" s="111"/>
    </row>
    <row r="890" spans="1:5" s="109" customFormat="1" ht="12.75" customHeight="1">
      <c r="A890" s="31" t="s">
        <v>9095</v>
      </c>
      <c r="B890" s="19" t="s">
        <v>1516</v>
      </c>
      <c r="C890" s="20" t="s">
        <v>1344</v>
      </c>
      <c r="D890" s="20"/>
      <c r="E890" s="19"/>
    </row>
    <row r="891" spans="1:5" s="109" customFormat="1" ht="12.75" customHeight="1">
      <c r="A891" s="31" t="s">
        <v>8904</v>
      </c>
      <c r="B891" s="111" t="s">
        <v>1517</v>
      </c>
      <c r="C891" s="110" t="s">
        <v>1226</v>
      </c>
      <c r="D891" s="110"/>
      <c r="E891" s="111"/>
    </row>
    <row r="892" spans="1:5" s="109" customFormat="1" ht="12.75" customHeight="1">
      <c r="A892" s="31" t="s">
        <v>8730</v>
      </c>
      <c r="B892" s="19" t="s">
        <v>1518</v>
      </c>
      <c r="C892" s="20" t="s">
        <v>951</v>
      </c>
      <c r="D892" s="20"/>
      <c r="E892" s="19"/>
    </row>
    <row r="893" spans="1:5" s="109" customFormat="1" ht="12.75" customHeight="1">
      <c r="A893" s="31" t="s">
        <v>9096</v>
      </c>
      <c r="B893" s="111" t="s">
        <v>1519</v>
      </c>
      <c r="C893" s="110" t="s">
        <v>954</v>
      </c>
      <c r="D893" s="110"/>
      <c r="E893" s="111"/>
    </row>
    <row r="894" spans="1:5" s="109" customFormat="1" ht="12.75" customHeight="1">
      <c r="A894" s="31" t="s">
        <v>9082</v>
      </c>
      <c r="B894" s="19" t="s">
        <v>1520</v>
      </c>
      <c r="C894" s="20" t="s">
        <v>1496</v>
      </c>
      <c r="D894" s="20"/>
      <c r="E894" s="19"/>
    </row>
    <row r="895" spans="1:5" s="109" customFormat="1" ht="12.75" customHeight="1">
      <c r="A895" s="31" t="s">
        <v>9097</v>
      </c>
      <c r="B895" s="111" t="s">
        <v>1521</v>
      </c>
      <c r="C895" s="110" t="s">
        <v>1522</v>
      </c>
      <c r="D895" s="110"/>
      <c r="E895" s="111"/>
    </row>
    <row r="896" spans="1:5" s="109" customFormat="1" ht="12.75" customHeight="1">
      <c r="A896" s="31" t="s">
        <v>9098</v>
      </c>
      <c r="B896" s="19" t="s">
        <v>1523</v>
      </c>
      <c r="C896" s="20" t="s">
        <v>1178</v>
      </c>
      <c r="D896" s="20"/>
      <c r="E896" s="19"/>
    </row>
    <row r="897" spans="1:5" s="109" customFormat="1" ht="12.75" customHeight="1">
      <c r="A897" s="31" t="s">
        <v>9099</v>
      </c>
      <c r="B897" s="111" t="s">
        <v>1524</v>
      </c>
      <c r="C897" s="110" t="s">
        <v>1525</v>
      </c>
      <c r="D897" s="110"/>
      <c r="E897" s="111"/>
    </row>
    <row r="898" spans="1:5" s="109" customFormat="1" ht="12.75" customHeight="1">
      <c r="A898" s="31" t="s">
        <v>9100</v>
      </c>
      <c r="B898" s="19" t="s">
        <v>1526</v>
      </c>
      <c r="C898" s="20" t="s">
        <v>1178</v>
      </c>
      <c r="D898" s="20"/>
      <c r="E898" s="19"/>
    </row>
    <row r="899" spans="1:5" s="109" customFormat="1" ht="12.75" customHeight="1">
      <c r="A899" s="31" t="s">
        <v>9101</v>
      </c>
      <c r="B899" s="111" t="s">
        <v>1527</v>
      </c>
      <c r="C899" s="110" t="s">
        <v>1380</v>
      </c>
      <c r="D899" s="110"/>
      <c r="E899" s="111"/>
    </row>
    <row r="900" spans="1:5" s="109" customFormat="1" ht="12.75" customHeight="1">
      <c r="A900" s="31" t="s">
        <v>9102</v>
      </c>
      <c r="B900" s="19" t="s">
        <v>1528</v>
      </c>
      <c r="C900" s="20" t="s">
        <v>1529</v>
      </c>
      <c r="D900" s="20"/>
      <c r="E900" s="19"/>
    </row>
    <row r="901" spans="1:5" s="109" customFormat="1" ht="12.75" customHeight="1">
      <c r="A901" s="31" t="s">
        <v>9103</v>
      </c>
      <c r="B901" s="111" t="s">
        <v>1530</v>
      </c>
      <c r="C901" s="110" t="s">
        <v>1529</v>
      </c>
      <c r="D901" s="110"/>
      <c r="E901" s="111"/>
    </row>
    <row r="902" spans="1:5" s="109" customFormat="1" ht="12.75" customHeight="1">
      <c r="A902" s="31" t="s">
        <v>9104</v>
      </c>
      <c r="B902" s="19" t="s">
        <v>1531</v>
      </c>
      <c r="C902" s="20" t="s">
        <v>1380</v>
      </c>
      <c r="D902" s="20"/>
      <c r="E902" s="19"/>
    </row>
    <row r="903" spans="1:5" s="109" customFormat="1" ht="12.75" customHeight="1">
      <c r="A903" s="31" t="s">
        <v>9105</v>
      </c>
      <c r="B903" s="111" t="s">
        <v>1532</v>
      </c>
      <c r="C903" s="110" t="s">
        <v>1533</v>
      </c>
      <c r="D903" s="110"/>
      <c r="E903" s="111"/>
    </row>
    <row r="904" spans="1:5" s="109" customFormat="1" ht="12.75" customHeight="1">
      <c r="A904" s="31" t="s">
        <v>8619</v>
      </c>
      <c r="B904" s="19" t="s">
        <v>1534</v>
      </c>
      <c r="C904" s="20" t="s">
        <v>791</v>
      </c>
      <c r="D904" s="20"/>
      <c r="E904" s="19"/>
    </row>
    <row r="905" spans="1:5" s="109" customFormat="1" ht="12.75" customHeight="1">
      <c r="A905" s="31" t="s">
        <v>9106</v>
      </c>
      <c r="B905" s="111" t="s">
        <v>1535</v>
      </c>
      <c r="C905" s="110" t="s">
        <v>1120</v>
      </c>
      <c r="D905" s="110"/>
      <c r="E905" s="111"/>
    </row>
    <row r="906" spans="1:5" s="109" customFormat="1" ht="12.75" customHeight="1">
      <c r="A906" s="31" t="s">
        <v>9107</v>
      </c>
      <c r="B906" s="19" t="s">
        <v>1536</v>
      </c>
      <c r="C906" s="20" t="s">
        <v>1326</v>
      </c>
      <c r="D906" s="20"/>
      <c r="E906" s="19"/>
    </row>
    <row r="907" spans="1:5" s="109" customFormat="1" ht="12.75" customHeight="1">
      <c r="A907" s="31" t="s">
        <v>9108</v>
      </c>
      <c r="B907" s="111" t="s">
        <v>1537</v>
      </c>
      <c r="C907" s="110" t="s">
        <v>1496</v>
      </c>
      <c r="D907" s="110"/>
      <c r="E907" s="111"/>
    </row>
    <row r="908" spans="1:5" s="109" customFormat="1" ht="12.75" customHeight="1">
      <c r="A908" s="31" t="s">
        <v>9109</v>
      </c>
      <c r="B908" s="19" t="s">
        <v>1538</v>
      </c>
      <c r="C908" s="20" t="s">
        <v>1190</v>
      </c>
      <c r="D908" s="20"/>
      <c r="E908" s="19"/>
    </row>
    <row r="909" spans="1:5" s="109" customFormat="1" ht="12.75" customHeight="1">
      <c r="A909" s="31" t="s">
        <v>9110</v>
      </c>
      <c r="B909" s="111" t="s">
        <v>1539</v>
      </c>
      <c r="C909" s="110" t="s">
        <v>1540</v>
      </c>
      <c r="D909" s="110"/>
      <c r="E909" s="111"/>
    </row>
    <row r="910" spans="1:5" s="109" customFormat="1" ht="12.75" customHeight="1">
      <c r="A910" s="31" t="s">
        <v>9111</v>
      </c>
      <c r="B910" s="19" t="s">
        <v>1541</v>
      </c>
      <c r="C910" s="20" t="s">
        <v>1542</v>
      </c>
      <c r="D910" s="20"/>
      <c r="E910" s="19"/>
    </row>
    <row r="911" spans="1:5" s="109" customFormat="1" ht="12.75" customHeight="1">
      <c r="A911" s="31" t="s">
        <v>9112</v>
      </c>
      <c r="B911" s="111" t="s">
        <v>1543</v>
      </c>
      <c r="C911" s="110" t="s">
        <v>1344</v>
      </c>
      <c r="D911" s="110"/>
      <c r="E911" s="111"/>
    </row>
    <row r="912" spans="1:5" s="109" customFormat="1" ht="12.75" customHeight="1">
      <c r="A912" s="31" t="s">
        <v>8365</v>
      </c>
      <c r="B912" s="19" t="s">
        <v>1544</v>
      </c>
      <c r="C912" s="20" t="s">
        <v>1256</v>
      </c>
      <c r="D912" s="20"/>
      <c r="E912" s="19"/>
    </row>
    <row r="913" spans="1:5" s="109" customFormat="1" ht="12.75" customHeight="1">
      <c r="A913" s="31" t="s">
        <v>8828</v>
      </c>
      <c r="B913" s="111" t="s">
        <v>1545</v>
      </c>
      <c r="C913" s="110" t="s">
        <v>1120</v>
      </c>
      <c r="D913" s="110"/>
      <c r="E913" s="111"/>
    </row>
    <row r="914" spans="1:5" s="109" customFormat="1" ht="12.75" customHeight="1">
      <c r="A914" s="31" t="s">
        <v>9085</v>
      </c>
      <c r="B914" s="19" t="s">
        <v>1546</v>
      </c>
      <c r="C914" s="20" t="s">
        <v>1501</v>
      </c>
      <c r="D914" s="20"/>
      <c r="E914" s="19"/>
    </row>
    <row r="915" spans="1:5" s="109" customFormat="1" ht="12.75" customHeight="1">
      <c r="A915" s="31" t="s">
        <v>9113</v>
      </c>
      <c r="B915" s="111" t="s">
        <v>1547</v>
      </c>
      <c r="C915" s="110" t="s">
        <v>1533</v>
      </c>
      <c r="D915" s="110"/>
      <c r="E915" s="111"/>
    </row>
    <row r="916" spans="1:5" s="109" customFormat="1" ht="12.75" customHeight="1">
      <c r="A916" s="31" t="s">
        <v>9050</v>
      </c>
      <c r="B916" s="19" t="s">
        <v>1548</v>
      </c>
      <c r="C916" s="20" t="s">
        <v>1430</v>
      </c>
      <c r="D916" s="20"/>
      <c r="E916" s="19"/>
    </row>
    <row r="917" spans="1:5" s="109" customFormat="1" ht="12.75" customHeight="1">
      <c r="A917" s="31" t="s">
        <v>9114</v>
      </c>
      <c r="B917" s="111" t="s">
        <v>1549</v>
      </c>
      <c r="C917" s="110" t="s">
        <v>1474</v>
      </c>
      <c r="D917" s="110"/>
      <c r="E917" s="111"/>
    </row>
    <row r="918" spans="1:5" s="109" customFormat="1" ht="12.75" customHeight="1">
      <c r="A918" s="31" t="s">
        <v>9115</v>
      </c>
      <c r="B918" s="19" t="s">
        <v>1550</v>
      </c>
      <c r="C918" s="20" t="s">
        <v>951</v>
      </c>
      <c r="D918" s="20"/>
      <c r="E918" s="19"/>
    </row>
    <row r="919" spans="1:5" s="109" customFormat="1" ht="12.75" customHeight="1">
      <c r="A919" s="31" t="s">
        <v>9116</v>
      </c>
      <c r="B919" s="111" t="s">
        <v>1551</v>
      </c>
      <c r="C919" s="110" t="s">
        <v>942</v>
      </c>
      <c r="D919" s="110"/>
      <c r="E919" s="111"/>
    </row>
    <row r="920" spans="1:5" s="109" customFormat="1" ht="12.75" customHeight="1">
      <c r="A920" s="31" t="s">
        <v>8381</v>
      </c>
      <c r="B920" s="19" t="s">
        <v>1552</v>
      </c>
      <c r="C920" s="20" t="s">
        <v>1553</v>
      </c>
      <c r="D920" s="20"/>
      <c r="E920" s="19"/>
    </row>
    <row r="921" spans="1:5" s="109" customFormat="1" ht="12.75" customHeight="1">
      <c r="A921" s="31" t="s">
        <v>9117</v>
      </c>
      <c r="B921" s="111" t="s">
        <v>1554</v>
      </c>
      <c r="C921" s="110" t="s">
        <v>1430</v>
      </c>
      <c r="D921" s="110"/>
      <c r="E921" s="111"/>
    </row>
    <row r="922" spans="1:5" s="109" customFormat="1" ht="12.75" customHeight="1">
      <c r="A922" s="31" t="s">
        <v>8636</v>
      </c>
      <c r="B922" s="19" t="s">
        <v>1555</v>
      </c>
      <c r="C922" s="20" t="s">
        <v>822</v>
      </c>
      <c r="D922" s="20"/>
      <c r="E922" s="19"/>
    </row>
    <row r="923" spans="1:5" s="109" customFormat="1" ht="12.75" customHeight="1">
      <c r="A923" s="31" t="s">
        <v>9118</v>
      </c>
      <c r="B923" s="111" t="s">
        <v>1556</v>
      </c>
      <c r="C923" s="110" t="s">
        <v>1553</v>
      </c>
      <c r="D923" s="110"/>
      <c r="E923" s="111"/>
    </row>
    <row r="924" spans="1:5" s="109" customFormat="1" ht="12.75" customHeight="1">
      <c r="A924" s="31" t="s">
        <v>9119</v>
      </c>
      <c r="B924" s="19" t="s">
        <v>1557</v>
      </c>
      <c r="C924" s="20" t="s">
        <v>951</v>
      </c>
      <c r="D924" s="20"/>
      <c r="E924" s="19"/>
    </row>
    <row r="925" spans="1:5" s="109" customFormat="1" ht="12.75" customHeight="1">
      <c r="A925" s="31" t="s">
        <v>9120</v>
      </c>
      <c r="B925" s="111" t="s">
        <v>1558</v>
      </c>
      <c r="C925" s="110" t="s">
        <v>1559</v>
      </c>
      <c r="D925" s="110"/>
      <c r="E925" s="111"/>
    </row>
    <row r="926" spans="1:5" s="109" customFormat="1" ht="12.75" customHeight="1">
      <c r="A926" s="31" t="s">
        <v>8381</v>
      </c>
      <c r="B926" s="19" t="s">
        <v>1560</v>
      </c>
      <c r="C926" s="20" t="s">
        <v>1553</v>
      </c>
      <c r="D926" s="20"/>
      <c r="E926" s="19"/>
    </row>
    <row r="927" spans="1:5" s="109" customFormat="1" ht="12.75" customHeight="1">
      <c r="A927" s="31" t="s">
        <v>9121</v>
      </c>
      <c r="B927" s="111" t="s">
        <v>1561</v>
      </c>
      <c r="C927" s="110" t="s">
        <v>1506</v>
      </c>
      <c r="D927" s="110"/>
      <c r="E927" s="111"/>
    </row>
    <row r="928" spans="1:5" s="109" customFormat="1" ht="12.75" customHeight="1">
      <c r="A928" s="31" t="s">
        <v>9122</v>
      </c>
      <c r="B928" s="19" t="s">
        <v>1562</v>
      </c>
      <c r="C928" s="20" t="s">
        <v>1529</v>
      </c>
      <c r="D928" s="20"/>
      <c r="E928" s="19"/>
    </row>
    <row r="929" spans="1:5" s="109" customFormat="1" ht="12.75" customHeight="1">
      <c r="A929" s="31" t="s">
        <v>9123</v>
      </c>
      <c r="B929" s="111" t="s">
        <v>1563</v>
      </c>
      <c r="C929" s="110" t="s">
        <v>1529</v>
      </c>
      <c r="D929" s="110"/>
      <c r="E929" s="111"/>
    </row>
    <row r="930" spans="1:5" s="109" customFormat="1" ht="12.75" customHeight="1">
      <c r="A930" s="31" t="s">
        <v>9124</v>
      </c>
      <c r="B930" s="19" t="s">
        <v>1564</v>
      </c>
      <c r="C930" s="20" t="s">
        <v>1565</v>
      </c>
      <c r="D930" s="20"/>
      <c r="E930" s="19"/>
    </row>
    <row r="931" spans="1:5" s="109" customFormat="1" ht="12.75" customHeight="1">
      <c r="A931" s="31" t="s">
        <v>9125</v>
      </c>
      <c r="B931" s="111" t="s">
        <v>1566</v>
      </c>
      <c r="C931" s="110" t="s">
        <v>1034</v>
      </c>
      <c r="D931" s="110"/>
      <c r="E931" s="111"/>
    </row>
    <row r="932" spans="1:5" s="109" customFormat="1" ht="12.75" customHeight="1">
      <c r="A932" s="31" t="s">
        <v>9126</v>
      </c>
      <c r="B932" s="19" t="s">
        <v>1567</v>
      </c>
      <c r="C932" s="20" t="s">
        <v>942</v>
      </c>
      <c r="D932" s="20"/>
      <c r="E932" s="19"/>
    </row>
    <row r="933" spans="1:5" s="109" customFormat="1" ht="12.75" customHeight="1">
      <c r="A933" s="31" t="s">
        <v>8827</v>
      </c>
      <c r="B933" s="111" t="s">
        <v>1568</v>
      </c>
      <c r="C933" s="110" t="s">
        <v>1117</v>
      </c>
      <c r="D933" s="110"/>
      <c r="E933" s="111"/>
    </row>
    <row r="934" spans="1:5" s="109" customFormat="1" ht="12.75" customHeight="1">
      <c r="A934" s="31" t="s">
        <v>9127</v>
      </c>
      <c r="B934" s="19" t="s">
        <v>1569</v>
      </c>
      <c r="C934" s="20" t="s">
        <v>1496</v>
      </c>
      <c r="D934" s="20"/>
      <c r="E934" s="19"/>
    </row>
    <row r="935" spans="1:5" s="109" customFormat="1" ht="12.75" customHeight="1">
      <c r="A935" s="31" t="s">
        <v>9128</v>
      </c>
      <c r="B935" s="111" t="s">
        <v>1570</v>
      </c>
      <c r="C935" s="110" t="s">
        <v>1529</v>
      </c>
      <c r="D935" s="110"/>
      <c r="E935" s="111"/>
    </row>
    <row r="936" spans="1:5" s="109" customFormat="1" ht="12.75" customHeight="1">
      <c r="A936" s="31" t="s">
        <v>9129</v>
      </c>
      <c r="B936" s="19" t="s">
        <v>1571</v>
      </c>
      <c r="C936" s="20" t="s">
        <v>1572</v>
      </c>
      <c r="D936" s="20"/>
      <c r="E936" s="19"/>
    </row>
    <row r="937" spans="1:5" s="109" customFormat="1" ht="12.75" customHeight="1">
      <c r="A937" s="31" t="s">
        <v>9130</v>
      </c>
      <c r="B937" s="111" t="s">
        <v>1573</v>
      </c>
      <c r="C937" s="110" t="s">
        <v>942</v>
      </c>
      <c r="D937" s="110"/>
      <c r="E937" s="111"/>
    </row>
    <row r="938" spans="1:5" s="109" customFormat="1" ht="12.75" customHeight="1">
      <c r="A938" s="31" t="s">
        <v>9131</v>
      </c>
      <c r="B938" s="19" t="s">
        <v>1574</v>
      </c>
      <c r="C938" s="20" t="s">
        <v>942</v>
      </c>
      <c r="D938" s="20"/>
      <c r="E938" s="19"/>
    </row>
    <row r="939" spans="1:5" s="109" customFormat="1" ht="12.75" customHeight="1">
      <c r="A939" s="31" t="s">
        <v>9132</v>
      </c>
      <c r="B939" s="111" t="s">
        <v>1575</v>
      </c>
      <c r="C939" s="110" t="s">
        <v>1540</v>
      </c>
      <c r="D939" s="110"/>
      <c r="E939" s="111"/>
    </row>
    <row r="940" spans="1:5" s="109" customFormat="1" ht="12.75" customHeight="1">
      <c r="A940" s="31" t="s">
        <v>9133</v>
      </c>
      <c r="B940" s="19" t="s">
        <v>1576</v>
      </c>
      <c r="C940" s="20" t="s">
        <v>1091</v>
      </c>
      <c r="D940" s="20"/>
      <c r="E940" s="19"/>
    </row>
    <row r="941" spans="1:5" s="109" customFormat="1" ht="12.75" customHeight="1">
      <c r="A941" s="31" t="s">
        <v>9134</v>
      </c>
      <c r="B941" s="111" t="s">
        <v>1577</v>
      </c>
      <c r="C941" s="110" t="s">
        <v>1578</v>
      </c>
      <c r="D941" s="110"/>
      <c r="E941" s="111"/>
    </row>
    <row r="942" spans="1:5" s="109" customFormat="1" ht="12.75" customHeight="1">
      <c r="A942" s="31" t="s">
        <v>9135</v>
      </c>
      <c r="B942" s="19" t="s">
        <v>1579</v>
      </c>
      <c r="C942" s="20" t="s">
        <v>1190</v>
      </c>
      <c r="D942" s="20"/>
      <c r="E942" s="19"/>
    </row>
    <row r="943" spans="1:5" s="109" customFormat="1" ht="12.75" customHeight="1">
      <c r="A943" s="31" t="s">
        <v>9136</v>
      </c>
      <c r="B943" s="111" t="s">
        <v>1580</v>
      </c>
      <c r="C943" s="110" t="s">
        <v>1190</v>
      </c>
      <c r="D943" s="110"/>
      <c r="E943" s="111"/>
    </row>
    <row r="944" spans="1:5" s="109" customFormat="1" ht="12.75" customHeight="1">
      <c r="A944" s="31" t="s">
        <v>8784</v>
      </c>
      <c r="B944" s="19" t="s">
        <v>1581</v>
      </c>
      <c r="C944" s="20" t="s">
        <v>1041</v>
      </c>
      <c r="D944" s="20"/>
      <c r="E944" s="19"/>
    </row>
    <row r="945" spans="1:5" s="109" customFormat="1" ht="12.75" customHeight="1">
      <c r="A945" s="31" t="s">
        <v>9137</v>
      </c>
      <c r="B945" s="111" t="s">
        <v>1582</v>
      </c>
      <c r="C945" s="110" t="s">
        <v>1091</v>
      </c>
      <c r="D945" s="110"/>
      <c r="E945" s="111"/>
    </row>
    <row r="946" spans="1:5" s="109" customFormat="1" ht="12.75" customHeight="1">
      <c r="A946" s="31" t="s">
        <v>9138</v>
      </c>
      <c r="B946" s="19" t="s">
        <v>1583</v>
      </c>
      <c r="C946" s="20" t="s">
        <v>1584</v>
      </c>
      <c r="D946" s="20"/>
      <c r="E946" s="19"/>
    </row>
    <row r="947" spans="1:5" s="109" customFormat="1" ht="12.75" customHeight="1">
      <c r="A947" s="31" t="s">
        <v>9139</v>
      </c>
      <c r="B947" s="111" t="s">
        <v>1585</v>
      </c>
      <c r="C947" s="110" t="s">
        <v>1052</v>
      </c>
      <c r="D947" s="110"/>
      <c r="E947" s="111"/>
    </row>
    <row r="948" spans="1:5" s="109" customFormat="1" ht="12.75" customHeight="1">
      <c r="A948" s="31" t="s">
        <v>9140</v>
      </c>
      <c r="B948" s="19" t="s">
        <v>1586</v>
      </c>
      <c r="C948" s="20" t="s">
        <v>1474</v>
      </c>
      <c r="D948" s="20"/>
      <c r="E948" s="19"/>
    </row>
    <row r="949" spans="1:5" s="109" customFormat="1" ht="12.75" customHeight="1">
      <c r="A949" s="31" t="s">
        <v>8729</v>
      </c>
      <c r="B949" s="111" t="s">
        <v>1587</v>
      </c>
      <c r="C949" s="110" t="s">
        <v>951</v>
      </c>
      <c r="D949" s="110"/>
      <c r="E949" s="111"/>
    </row>
    <row r="950" spans="1:5" s="109" customFormat="1" ht="12.75" customHeight="1">
      <c r="A950" s="31" t="s">
        <v>9056</v>
      </c>
      <c r="B950" s="19" t="s">
        <v>1588</v>
      </c>
      <c r="C950" s="20" t="s">
        <v>1375</v>
      </c>
      <c r="D950" s="20"/>
      <c r="E950" s="19"/>
    </row>
    <row r="951" spans="1:5" s="109" customFormat="1" ht="12.75" customHeight="1">
      <c r="A951" s="31" t="s">
        <v>8784</v>
      </c>
      <c r="B951" s="111" t="s">
        <v>1589</v>
      </c>
      <c r="C951" s="110" t="s">
        <v>1041</v>
      </c>
      <c r="D951" s="110"/>
      <c r="E951" s="111"/>
    </row>
    <row r="952" spans="1:5" s="109" customFormat="1" ht="12.75" customHeight="1">
      <c r="A952" s="31" t="s">
        <v>9141</v>
      </c>
      <c r="B952" s="19" t="s">
        <v>1590</v>
      </c>
      <c r="C952" s="20" t="s">
        <v>1117</v>
      </c>
      <c r="D952" s="20"/>
      <c r="E952" s="19"/>
    </row>
    <row r="953" spans="1:5" s="109" customFormat="1" ht="12.75" customHeight="1">
      <c r="A953" s="31" t="s">
        <v>9142</v>
      </c>
      <c r="B953" s="111" t="s">
        <v>1591</v>
      </c>
      <c r="C953" s="110" t="s">
        <v>1592</v>
      </c>
      <c r="D953" s="110"/>
      <c r="E953" s="111"/>
    </row>
    <row r="954" spans="1:5" s="109" customFormat="1" ht="12.75" customHeight="1">
      <c r="A954" s="31" t="s">
        <v>8817</v>
      </c>
      <c r="B954" s="19" t="s">
        <v>1593</v>
      </c>
      <c r="C954" s="20" t="s">
        <v>1101</v>
      </c>
      <c r="D954" s="20"/>
      <c r="E954" s="19"/>
    </row>
    <row r="955" spans="1:5" s="109" customFormat="1" ht="12.75" customHeight="1">
      <c r="A955" s="31" t="s">
        <v>9143</v>
      </c>
      <c r="B955" s="111" t="s">
        <v>1594</v>
      </c>
      <c r="C955" s="110" t="s">
        <v>1120</v>
      </c>
      <c r="D955" s="110"/>
      <c r="E955" s="111"/>
    </row>
    <row r="956" spans="1:5" s="109" customFormat="1" ht="12.75" customHeight="1">
      <c r="A956" s="31" t="s">
        <v>9144</v>
      </c>
      <c r="B956" s="19" t="s">
        <v>1595</v>
      </c>
      <c r="C956" s="20" t="s">
        <v>1529</v>
      </c>
      <c r="D956" s="20"/>
      <c r="E956" s="19"/>
    </row>
    <row r="957" spans="1:5" s="109" customFormat="1" ht="12.75" customHeight="1">
      <c r="A957" s="31" t="s">
        <v>9145</v>
      </c>
      <c r="B957" s="111" t="s">
        <v>1596</v>
      </c>
      <c r="C957" s="110" t="s">
        <v>1559</v>
      </c>
      <c r="D957" s="110"/>
      <c r="E957" s="111"/>
    </row>
    <row r="958" spans="1:5" s="109" customFormat="1" ht="12.75" customHeight="1">
      <c r="A958" s="31" t="s">
        <v>9126</v>
      </c>
      <c r="B958" s="19" t="s">
        <v>1597</v>
      </c>
      <c r="C958" s="20" t="s">
        <v>942</v>
      </c>
      <c r="D958" s="20"/>
      <c r="E958" s="19"/>
    </row>
    <row r="959" spans="1:5" s="109" customFormat="1" ht="12.75" customHeight="1">
      <c r="A959" s="31" t="s">
        <v>9146</v>
      </c>
      <c r="B959" s="111" t="s">
        <v>1598</v>
      </c>
      <c r="C959" s="110" t="s">
        <v>1599</v>
      </c>
      <c r="D959" s="110"/>
      <c r="E959" s="111"/>
    </row>
    <row r="960" spans="1:5" s="109" customFormat="1" ht="12.75" customHeight="1">
      <c r="A960" s="31" t="s">
        <v>9147</v>
      </c>
      <c r="B960" s="19" t="s">
        <v>1600</v>
      </c>
      <c r="C960" s="20" t="s">
        <v>1529</v>
      </c>
      <c r="D960" s="20"/>
      <c r="E960" s="19"/>
    </row>
    <row r="961" spans="1:5" s="109" customFormat="1" ht="12.75" customHeight="1">
      <c r="A961" s="31" t="s">
        <v>9148</v>
      </c>
      <c r="B961" s="111" t="s">
        <v>1601</v>
      </c>
      <c r="C961" s="110" t="s">
        <v>1034</v>
      </c>
      <c r="D961" s="110"/>
      <c r="E961" s="111"/>
    </row>
    <row r="962" spans="1:5" s="109" customFormat="1" ht="12.75" customHeight="1">
      <c r="A962" s="31" t="s">
        <v>8823</v>
      </c>
      <c r="B962" s="19" t="s">
        <v>1602</v>
      </c>
      <c r="C962" s="20" t="s">
        <v>1091</v>
      </c>
      <c r="D962" s="20"/>
      <c r="E962" s="19"/>
    </row>
    <row r="963" spans="1:5" s="109" customFormat="1" ht="12.75" customHeight="1">
      <c r="A963" s="31" t="s">
        <v>9149</v>
      </c>
      <c r="B963" s="111" t="s">
        <v>1603</v>
      </c>
      <c r="C963" s="110" t="s">
        <v>1599</v>
      </c>
      <c r="D963" s="110"/>
      <c r="E963" s="111"/>
    </row>
    <row r="964" spans="1:5" s="109" customFormat="1" ht="12.75" customHeight="1">
      <c r="A964" s="31" t="s">
        <v>9150</v>
      </c>
      <c r="B964" s="19" t="s">
        <v>1604</v>
      </c>
      <c r="C964" s="20" t="s">
        <v>1091</v>
      </c>
      <c r="D964" s="20"/>
      <c r="E964" s="19"/>
    </row>
    <row r="965" spans="1:5" s="109" customFormat="1" ht="12.75" customHeight="1">
      <c r="A965" s="31" t="s">
        <v>9151</v>
      </c>
      <c r="B965" s="111" t="s">
        <v>1605</v>
      </c>
      <c r="C965" s="110" t="s">
        <v>942</v>
      </c>
      <c r="D965" s="110"/>
      <c r="E965" s="111"/>
    </row>
    <row r="966" spans="1:5" s="109" customFormat="1" ht="12.75" customHeight="1">
      <c r="A966" s="31" t="s">
        <v>9126</v>
      </c>
      <c r="B966" s="19" t="s">
        <v>1606</v>
      </c>
      <c r="C966" s="20" t="s">
        <v>942</v>
      </c>
      <c r="D966" s="20"/>
      <c r="E966" s="19"/>
    </row>
    <row r="967" spans="1:5" s="109" customFormat="1" ht="12.75" customHeight="1">
      <c r="A967" s="31" t="s">
        <v>8822</v>
      </c>
      <c r="B967" s="111" t="s">
        <v>1607</v>
      </c>
      <c r="C967" s="110" t="s">
        <v>1091</v>
      </c>
      <c r="D967" s="110"/>
      <c r="E967" s="111"/>
    </row>
    <row r="968" spans="1:5" s="109" customFormat="1" ht="12.75" customHeight="1">
      <c r="A968" s="31" t="s">
        <v>8922</v>
      </c>
      <c r="B968" s="19" t="s">
        <v>1608</v>
      </c>
      <c r="C968" s="20" t="s">
        <v>1256</v>
      </c>
      <c r="D968" s="20"/>
      <c r="E968" s="19"/>
    </row>
    <row r="969" spans="1:5" s="109" customFormat="1" ht="12.75" customHeight="1">
      <c r="A969" s="31" t="s">
        <v>9152</v>
      </c>
      <c r="B969" s="111" t="s">
        <v>1609</v>
      </c>
      <c r="C969" s="110" t="s">
        <v>1018</v>
      </c>
      <c r="D969" s="110"/>
      <c r="E969" s="111"/>
    </row>
    <row r="970" spans="1:5" s="109" customFormat="1" ht="12.75" customHeight="1">
      <c r="A970" s="31" t="s">
        <v>8782</v>
      </c>
      <c r="B970" s="19" t="s">
        <v>1610</v>
      </c>
      <c r="C970" s="20" t="s">
        <v>1052</v>
      </c>
      <c r="D970" s="20"/>
      <c r="E970" s="19"/>
    </row>
    <row r="971" spans="1:5" s="109" customFormat="1" ht="12.75" customHeight="1">
      <c r="A971" s="31" t="s">
        <v>8741</v>
      </c>
      <c r="B971" s="111" t="s">
        <v>1611</v>
      </c>
      <c r="C971" s="110" t="s">
        <v>969</v>
      </c>
      <c r="D971" s="110"/>
      <c r="E971" s="111"/>
    </row>
    <row r="972" spans="1:5" s="109" customFormat="1" ht="12.75" customHeight="1">
      <c r="A972" s="31" t="s">
        <v>8822</v>
      </c>
      <c r="B972" s="19" t="s">
        <v>1612</v>
      </c>
      <c r="C972" s="20" t="s">
        <v>1091</v>
      </c>
      <c r="D972" s="20"/>
      <c r="E972" s="19"/>
    </row>
    <row r="973" spans="1:5" s="109" customFormat="1" ht="12.75" customHeight="1">
      <c r="A973" s="31" t="s">
        <v>9153</v>
      </c>
      <c r="B973" s="111" t="s">
        <v>1613</v>
      </c>
      <c r="C973" s="110" t="s">
        <v>1018</v>
      </c>
      <c r="D973" s="110"/>
      <c r="E973" s="111"/>
    </row>
    <row r="974" spans="1:5" s="109" customFormat="1" ht="12.75" customHeight="1">
      <c r="A974" s="31" t="s">
        <v>9154</v>
      </c>
      <c r="B974" s="19" t="s">
        <v>1614</v>
      </c>
      <c r="C974" s="20" t="s">
        <v>1615</v>
      </c>
      <c r="D974" s="20"/>
      <c r="E974" s="19"/>
    </row>
    <row r="975" spans="1:5" s="109" customFormat="1" ht="12.75" customHeight="1">
      <c r="A975" s="31" t="s">
        <v>9155</v>
      </c>
      <c r="B975" s="111" t="s">
        <v>1616</v>
      </c>
      <c r="C975" s="110" t="s">
        <v>969</v>
      </c>
      <c r="D975" s="110"/>
      <c r="E975" s="111"/>
    </row>
    <row r="976" spans="1:5" s="109" customFormat="1" ht="12.75" customHeight="1">
      <c r="A976" s="31" t="s">
        <v>9156</v>
      </c>
      <c r="B976" s="19" t="s">
        <v>1617</v>
      </c>
      <c r="C976" s="20" t="s">
        <v>868</v>
      </c>
      <c r="D976" s="20"/>
      <c r="E976" s="19"/>
    </row>
    <row r="977" spans="1:5" s="109" customFormat="1" ht="12.75" customHeight="1">
      <c r="A977" s="31" t="s">
        <v>9157</v>
      </c>
      <c r="B977" s="111" t="s">
        <v>1618</v>
      </c>
      <c r="C977" s="110" t="s">
        <v>969</v>
      </c>
      <c r="D977" s="110"/>
      <c r="E977" s="111"/>
    </row>
    <row r="978" spans="1:5" s="109" customFormat="1" ht="12.75" customHeight="1">
      <c r="A978" s="31" t="s">
        <v>9158</v>
      </c>
      <c r="B978" s="19" t="s">
        <v>1619</v>
      </c>
      <c r="C978" s="20" t="s">
        <v>1018</v>
      </c>
      <c r="D978" s="20"/>
      <c r="E978" s="19"/>
    </row>
    <row r="979" spans="1:5" s="109" customFormat="1" ht="12.75" customHeight="1">
      <c r="A979" s="31" t="s">
        <v>9150</v>
      </c>
      <c r="B979" s="111" t="s">
        <v>1620</v>
      </c>
      <c r="C979" s="110" t="s">
        <v>1091</v>
      </c>
      <c r="D979" s="110"/>
      <c r="E979" s="111"/>
    </row>
    <row r="980" spans="1:5" s="109" customFormat="1" ht="12.75" customHeight="1">
      <c r="A980" s="31" t="s">
        <v>9159</v>
      </c>
      <c r="B980" s="19" t="s">
        <v>1621</v>
      </c>
      <c r="C980" s="20" t="s">
        <v>1584</v>
      </c>
      <c r="D980" s="20"/>
      <c r="E980" s="19"/>
    </row>
    <row r="981" spans="1:5" s="109" customFormat="1" ht="12.75" customHeight="1">
      <c r="A981" s="31" t="s">
        <v>9119</v>
      </c>
      <c r="B981" s="111" t="s">
        <v>1622</v>
      </c>
      <c r="C981" s="110" t="s">
        <v>951</v>
      </c>
      <c r="D981" s="110"/>
      <c r="E981" s="111"/>
    </row>
    <row r="982" spans="1:5" s="109" customFormat="1" ht="12.75" customHeight="1">
      <c r="A982" s="31" t="s">
        <v>9160</v>
      </c>
      <c r="B982" s="19" t="s">
        <v>1623</v>
      </c>
      <c r="C982" s="20" t="s">
        <v>1246</v>
      </c>
      <c r="D982" s="20"/>
      <c r="E982" s="19"/>
    </row>
    <row r="983" spans="1:5" s="109" customFormat="1" ht="12.75" customHeight="1">
      <c r="A983" s="31" t="s">
        <v>9161</v>
      </c>
      <c r="B983" s="111" t="s">
        <v>1624</v>
      </c>
      <c r="C983" s="110" t="s">
        <v>1625</v>
      </c>
      <c r="D983" s="110"/>
      <c r="E983" s="111"/>
    </row>
    <row r="984" spans="1:5" s="109" customFormat="1" ht="12.75" customHeight="1">
      <c r="A984" s="31" t="s">
        <v>9100</v>
      </c>
      <c r="B984" s="19" t="s">
        <v>1626</v>
      </c>
      <c r="C984" s="20" t="s">
        <v>1178</v>
      </c>
      <c r="D984" s="20"/>
      <c r="E984" s="19"/>
    </row>
    <row r="985" spans="1:5" s="109" customFormat="1" ht="12.75" customHeight="1">
      <c r="A985" s="31" t="s">
        <v>9162</v>
      </c>
      <c r="B985" s="111" t="s">
        <v>1627</v>
      </c>
      <c r="C985" s="110" t="s">
        <v>1281</v>
      </c>
      <c r="D985" s="110"/>
      <c r="E985" s="111"/>
    </row>
    <row r="986" spans="1:5" s="109" customFormat="1" ht="12.75" customHeight="1">
      <c r="A986" s="31" t="s">
        <v>9106</v>
      </c>
      <c r="B986" s="19" t="s">
        <v>1628</v>
      </c>
      <c r="C986" s="20" t="s">
        <v>1120</v>
      </c>
      <c r="D986" s="20"/>
      <c r="E986" s="19"/>
    </row>
    <row r="987" spans="1:5" s="109" customFormat="1" ht="12.75" customHeight="1">
      <c r="A987" s="31" t="s">
        <v>8922</v>
      </c>
      <c r="B987" s="111" t="s">
        <v>1629</v>
      </c>
      <c r="C987" s="110" t="s">
        <v>1256</v>
      </c>
      <c r="D987" s="110"/>
      <c r="E987" s="111"/>
    </row>
    <row r="988" spans="1:5" s="109" customFormat="1" ht="12.75" customHeight="1">
      <c r="A988" s="31" t="s">
        <v>9163</v>
      </c>
      <c r="B988" s="19" t="s">
        <v>1630</v>
      </c>
      <c r="C988" s="20" t="s">
        <v>1631</v>
      </c>
      <c r="D988" s="20"/>
      <c r="E988" s="19"/>
    </row>
    <row r="989" spans="1:5" s="109" customFormat="1" ht="12.75" customHeight="1">
      <c r="A989" s="31" t="s">
        <v>9164</v>
      </c>
      <c r="B989" s="111" t="s">
        <v>1632</v>
      </c>
      <c r="C989" s="110" t="s">
        <v>1160</v>
      </c>
      <c r="D989" s="110"/>
      <c r="E989" s="111"/>
    </row>
    <row r="990" spans="1:5" s="109" customFormat="1" ht="12.75" customHeight="1">
      <c r="A990" s="31" t="s">
        <v>8282</v>
      </c>
      <c r="B990" s="19" t="s">
        <v>1633</v>
      </c>
      <c r="C990" s="20" t="s">
        <v>1634</v>
      </c>
      <c r="D990" s="20"/>
      <c r="E990" s="19"/>
    </row>
    <row r="991" spans="1:5" s="109" customFormat="1" ht="12.75" customHeight="1">
      <c r="A991" s="31" t="s">
        <v>9079</v>
      </c>
      <c r="B991" s="111" t="s">
        <v>1635</v>
      </c>
      <c r="C991" s="110" t="s">
        <v>1052</v>
      </c>
      <c r="D991" s="110"/>
      <c r="E991" s="111"/>
    </row>
    <row r="992" spans="1:5" s="109" customFormat="1" ht="12.75" customHeight="1">
      <c r="A992" s="31" t="s">
        <v>9165</v>
      </c>
      <c r="B992" s="19" t="s">
        <v>1636</v>
      </c>
      <c r="C992" s="20" t="s">
        <v>1001</v>
      </c>
      <c r="D992" s="20"/>
      <c r="E992" s="19"/>
    </row>
    <row r="993" spans="1:5" s="109" customFormat="1" ht="12.75" customHeight="1">
      <c r="A993" s="31" t="s">
        <v>9166</v>
      </c>
      <c r="B993" s="111" t="s">
        <v>1637</v>
      </c>
      <c r="C993" s="110" t="s">
        <v>1101</v>
      </c>
      <c r="D993" s="110"/>
      <c r="E993" s="111"/>
    </row>
    <row r="994" spans="1:5" s="109" customFormat="1" ht="12.75" customHeight="1">
      <c r="A994" s="31" t="s">
        <v>8741</v>
      </c>
      <c r="B994" s="19" t="s">
        <v>1638</v>
      </c>
      <c r="C994" s="20" t="s">
        <v>969</v>
      </c>
      <c r="D994" s="20"/>
      <c r="E994" s="19"/>
    </row>
    <row r="995" spans="1:5" s="109" customFormat="1" ht="12.75" customHeight="1">
      <c r="A995" s="31" t="s">
        <v>9167</v>
      </c>
      <c r="B995" s="111" t="s">
        <v>1639</v>
      </c>
      <c r="C995" s="110" t="s">
        <v>1474</v>
      </c>
      <c r="D995" s="110"/>
      <c r="E995" s="111"/>
    </row>
    <row r="996" spans="1:5" s="109" customFormat="1" ht="12.75" customHeight="1">
      <c r="A996" s="31" t="s">
        <v>9168</v>
      </c>
      <c r="B996" s="19" t="s">
        <v>1640</v>
      </c>
      <c r="C996" s="20" t="s">
        <v>969</v>
      </c>
      <c r="D996" s="20"/>
      <c r="E996" s="19"/>
    </row>
    <row r="997" spans="1:5" s="109" customFormat="1" ht="12.75" customHeight="1">
      <c r="A997" s="31" t="s">
        <v>9156</v>
      </c>
      <c r="B997" s="111" t="s">
        <v>1641</v>
      </c>
      <c r="C997" s="110" t="s">
        <v>868</v>
      </c>
      <c r="D997" s="110"/>
      <c r="E997" s="111"/>
    </row>
    <row r="998" spans="1:5" s="109" customFormat="1" ht="12.75" customHeight="1">
      <c r="A998" s="31" t="s">
        <v>9169</v>
      </c>
      <c r="B998" s="19" t="s">
        <v>1642</v>
      </c>
      <c r="C998" s="20" t="s">
        <v>1643</v>
      </c>
      <c r="D998" s="20"/>
      <c r="E998" s="19"/>
    </row>
    <row r="999" spans="1:5" s="109" customFormat="1" ht="12.75" customHeight="1">
      <c r="A999" s="31" t="s">
        <v>9150</v>
      </c>
      <c r="B999" s="111" t="s">
        <v>1644</v>
      </c>
      <c r="C999" s="110" t="s">
        <v>1091</v>
      </c>
      <c r="D999" s="110"/>
      <c r="E999" s="111"/>
    </row>
    <row r="1000" spans="1:5" s="109" customFormat="1" ht="12.75" customHeight="1">
      <c r="A1000" s="31" t="s">
        <v>9170</v>
      </c>
      <c r="B1000" s="19" t="s">
        <v>1645</v>
      </c>
      <c r="C1000" s="20" t="s">
        <v>1344</v>
      </c>
      <c r="D1000" s="20"/>
      <c r="E1000" s="19"/>
    </row>
    <row r="1001" spans="1:5" s="109" customFormat="1" ht="12.75" customHeight="1">
      <c r="A1001" s="31" t="s">
        <v>9171</v>
      </c>
      <c r="B1001" s="111" t="s">
        <v>1646</v>
      </c>
      <c r="C1001" s="110" t="s">
        <v>1647</v>
      </c>
      <c r="D1001" s="110"/>
      <c r="E1001" s="111"/>
    </row>
    <row r="1002" spans="1:5" s="109" customFormat="1" ht="12.75" customHeight="1">
      <c r="A1002" s="31" t="s">
        <v>8917</v>
      </c>
      <c r="B1002" s="19" t="s">
        <v>1648</v>
      </c>
      <c r="C1002" s="20" t="s">
        <v>1246</v>
      </c>
      <c r="D1002" s="20"/>
      <c r="E1002" s="19"/>
    </row>
    <row r="1003" spans="1:5" s="109" customFormat="1" ht="12.75" customHeight="1">
      <c r="A1003" s="31" t="s">
        <v>9172</v>
      </c>
      <c r="B1003" s="111" t="s">
        <v>1649</v>
      </c>
      <c r="C1003" s="110" t="s">
        <v>1362</v>
      </c>
      <c r="D1003" s="110"/>
      <c r="E1003" s="111"/>
    </row>
    <row r="1004" spans="1:5" s="109" customFormat="1" ht="12.75" customHeight="1">
      <c r="A1004" s="31" t="s">
        <v>9173</v>
      </c>
      <c r="B1004" s="19" t="s">
        <v>1650</v>
      </c>
      <c r="C1004" s="20" t="s">
        <v>1651</v>
      </c>
      <c r="D1004" s="20"/>
      <c r="E1004" s="19"/>
    </row>
    <row r="1005" spans="1:5" s="109" customFormat="1" ht="12.75" customHeight="1">
      <c r="A1005" s="31" t="s">
        <v>9174</v>
      </c>
      <c r="B1005" s="111" t="s">
        <v>1652</v>
      </c>
      <c r="C1005" s="110" t="s">
        <v>1653</v>
      </c>
      <c r="D1005" s="110"/>
      <c r="E1005" s="111"/>
    </row>
    <row r="1006" spans="1:5" s="109" customFormat="1" ht="12.75" customHeight="1">
      <c r="A1006" s="31" t="s">
        <v>8981</v>
      </c>
      <c r="B1006" s="19" t="s">
        <v>1654</v>
      </c>
      <c r="C1006" s="20" t="s">
        <v>822</v>
      </c>
      <c r="D1006" s="20"/>
      <c r="E1006" s="19"/>
    </row>
    <row r="1007" spans="1:5" s="109" customFormat="1" ht="12.75" customHeight="1">
      <c r="A1007" s="31" t="s">
        <v>8385</v>
      </c>
      <c r="B1007" s="111" t="s">
        <v>1655</v>
      </c>
      <c r="C1007" s="110" t="s">
        <v>1470</v>
      </c>
      <c r="D1007" s="110"/>
      <c r="E1007" s="111"/>
    </row>
    <row r="1008" spans="1:5" s="109" customFormat="1" ht="12.75" customHeight="1">
      <c r="A1008" s="31" t="s">
        <v>8665</v>
      </c>
      <c r="B1008" s="19" t="s">
        <v>1656</v>
      </c>
      <c r="C1008" s="20" t="s">
        <v>868</v>
      </c>
      <c r="D1008" s="20"/>
      <c r="E1008" s="19"/>
    </row>
    <row r="1009" spans="1:5" s="109" customFormat="1" ht="12.75" customHeight="1">
      <c r="A1009" s="31" t="s">
        <v>9175</v>
      </c>
      <c r="B1009" s="111" t="s">
        <v>1657</v>
      </c>
      <c r="C1009" s="110" t="s">
        <v>1658</v>
      </c>
      <c r="D1009" s="110"/>
      <c r="E1009" s="111"/>
    </row>
    <row r="1010" spans="1:5" s="109" customFormat="1" ht="12.75" customHeight="1">
      <c r="A1010" s="31" t="s">
        <v>9176</v>
      </c>
      <c r="B1010" s="19" t="s">
        <v>1659</v>
      </c>
      <c r="C1010" s="20" t="s">
        <v>1018</v>
      </c>
      <c r="D1010" s="20"/>
      <c r="E1010" s="19"/>
    </row>
    <row r="1011" spans="1:5" s="109" customFormat="1" ht="12.75" customHeight="1">
      <c r="A1011" s="31" t="s">
        <v>8918</v>
      </c>
      <c r="B1011" s="111" t="s">
        <v>1660</v>
      </c>
      <c r="C1011" s="110" t="s">
        <v>1248</v>
      </c>
      <c r="D1011" s="110"/>
      <c r="E1011" s="111"/>
    </row>
    <row r="1012" spans="1:5" s="109" customFormat="1" ht="12.75" customHeight="1">
      <c r="A1012" s="31" t="s">
        <v>9177</v>
      </c>
      <c r="B1012" s="19" t="s">
        <v>1661</v>
      </c>
      <c r="C1012" s="20" t="s">
        <v>1350</v>
      </c>
      <c r="D1012" s="20"/>
      <c r="E1012" s="19"/>
    </row>
    <row r="1013" spans="1:5" s="109" customFormat="1" ht="12.75" customHeight="1">
      <c r="A1013" s="31" t="s">
        <v>9178</v>
      </c>
      <c r="B1013" s="111" t="s">
        <v>1662</v>
      </c>
      <c r="C1013" s="110" t="s">
        <v>1625</v>
      </c>
      <c r="D1013" s="110"/>
      <c r="E1013" s="111"/>
    </row>
    <row r="1014" spans="1:5" s="109" customFormat="1" ht="12.75" customHeight="1">
      <c r="A1014" s="31" t="s">
        <v>9179</v>
      </c>
      <c r="B1014" s="19" t="s">
        <v>1663</v>
      </c>
      <c r="C1014" s="20" t="s">
        <v>1664</v>
      </c>
      <c r="D1014" s="20"/>
      <c r="E1014" s="19"/>
    </row>
    <row r="1015" spans="1:5" s="109" customFormat="1" ht="12.75" customHeight="1">
      <c r="A1015" s="31" t="s">
        <v>9180</v>
      </c>
      <c r="B1015" s="111" t="s">
        <v>1665</v>
      </c>
      <c r="C1015" s="110" t="s">
        <v>1400</v>
      </c>
      <c r="D1015" s="110"/>
      <c r="E1015" s="111"/>
    </row>
    <row r="1016" spans="1:5" s="109" customFormat="1" ht="12.75" customHeight="1">
      <c r="A1016" s="31" t="s">
        <v>9181</v>
      </c>
      <c r="B1016" s="19" t="s">
        <v>1666</v>
      </c>
      <c r="C1016" s="20" t="s">
        <v>1160</v>
      </c>
      <c r="D1016" s="20"/>
      <c r="E1016" s="19"/>
    </row>
    <row r="1017" spans="1:5" s="109" customFormat="1" ht="12.75" customHeight="1">
      <c r="A1017" s="31" t="s">
        <v>9182</v>
      </c>
      <c r="B1017" s="111" t="s">
        <v>1667</v>
      </c>
      <c r="C1017" s="110" t="s">
        <v>1599</v>
      </c>
      <c r="D1017" s="110"/>
      <c r="E1017" s="111"/>
    </row>
    <row r="1018" spans="1:5" s="109" customFormat="1" ht="12.75" customHeight="1">
      <c r="A1018" s="31" t="s">
        <v>9183</v>
      </c>
      <c r="B1018" s="19" t="s">
        <v>1668</v>
      </c>
      <c r="C1018" s="20" t="s">
        <v>886</v>
      </c>
      <c r="D1018" s="20"/>
      <c r="E1018" s="19"/>
    </row>
    <row r="1019" spans="1:5" s="109" customFormat="1" ht="12.75" customHeight="1">
      <c r="A1019" s="31" t="s">
        <v>9184</v>
      </c>
      <c r="B1019" s="111" t="s">
        <v>1669</v>
      </c>
      <c r="C1019" s="110" t="s">
        <v>886</v>
      </c>
      <c r="D1019" s="110"/>
      <c r="E1019" s="111"/>
    </row>
    <row r="1020" spans="1:5" s="109" customFormat="1" ht="12.75" customHeight="1">
      <c r="A1020" s="31" t="s">
        <v>9185</v>
      </c>
      <c r="B1020" s="19" t="s">
        <v>1670</v>
      </c>
      <c r="C1020" s="20" t="s">
        <v>1008</v>
      </c>
      <c r="D1020" s="20"/>
      <c r="E1020" s="19"/>
    </row>
    <row r="1021" spans="1:5" s="109" customFormat="1" ht="12.75" customHeight="1">
      <c r="A1021" s="31" t="s">
        <v>9186</v>
      </c>
      <c r="B1021" s="111" t="s">
        <v>1671</v>
      </c>
      <c r="C1021" s="110" t="s">
        <v>886</v>
      </c>
      <c r="D1021" s="110"/>
      <c r="E1021" s="111"/>
    </row>
    <row r="1022" spans="1:5" s="109" customFormat="1" ht="12.75" customHeight="1">
      <c r="A1022" s="31" t="s">
        <v>9187</v>
      </c>
      <c r="B1022" s="19" t="s">
        <v>1672</v>
      </c>
      <c r="C1022" s="20" t="s">
        <v>1246</v>
      </c>
      <c r="D1022" s="20"/>
      <c r="E1022" s="19"/>
    </row>
    <row r="1023" spans="1:5" s="109" customFormat="1" ht="12.75" customHeight="1">
      <c r="A1023" s="31" t="s">
        <v>9188</v>
      </c>
      <c r="B1023" s="111" t="s">
        <v>1673</v>
      </c>
      <c r="C1023" s="110" t="s">
        <v>1246</v>
      </c>
      <c r="D1023" s="110"/>
      <c r="E1023" s="111"/>
    </row>
    <row r="1024" spans="1:5" s="109" customFormat="1" ht="12.75" customHeight="1">
      <c r="A1024" s="31" t="s">
        <v>9189</v>
      </c>
      <c r="B1024" s="19" t="s">
        <v>1674</v>
      </c>
      <c r="C1024" s="20" t="s">
        <v>1326</v>
      </c>
      <c r="D1024" s="20"/>
      <c r="E1024" s="19"/>
    </row>
    <row r="1025" spans="1:5" s="109" customFormat="1" ht="12.75" customHeight="1">
      <c r="A1025" s="31" t="s">
        <v>9190</v>
      </c>
      <c r="B1025" s="111" t="s">
        <v>1675</v>
      </c>
      <c r="C1025" s="110" t="s">
        <v>1001</v>
      </c>
      <c r="D1025" s="110"/>
      <c r="E1025" s="111"/>
    </row>
    <row r="1026" spans="1:5" s="109" customFormat="1" ht="12.75" customHeight="1">
      <c r="A1026" s="31" t="s">
        <v>9191</v>
      </c>
      <c r="B1026" s="19" t="s">
        <v>1676</v>
      </c>
      <c r="C1026" s="20" t="s">
        <v>1326</v>
      </c>
      <c r="D1026" s="20"/>
      <c r="E1026" s="19"/>
    </row>
    <row r="1027" spans="1:5" s="109" customFormat="1" ht="12.75" customHeight="1">
      <c r="A1027" s="31" t="s">
        <v>9192</v>
      </c>
      <c r="B1027" s="111" t="s">
        <v>1677</v>
      </c>
      <c r="C1027" s="110" t="s">
        <v>791</v>
      </c>
      <c r="D1027" s="110"/>
      <c r="E1027" s="111"/>
    </row>
    <row r="1028" spans="1:5" s="109" customFormat="1" ht="12.75" customHeight="1">
      <c r="A1028" s="31" t="s">
        <v>9193</v>
      </c>
      <c r="B1028" s="19" t="s">
        <v>1678</v>
      </c>
      <c r="C1028" s="20" t="s">
        <v>1653</v>
      </c>
      <c r="D1028" s="20"/>
      <c r="E1028" s="19"/>
    </row>
    <row r="1029" spans="1:5" s="109" customFormat="1" ht="12.75" customHeight="1">
      <c r="A1029" s="31" t="s">
        <v>9085</v>
      </c>
      <c r="B1029" s="111" t="s">
        <v>1679</v>
      </c>
      <c r="C1029" s="110" t="s">
        <v>1501</v>
      </c>
      <c r="D1029" s="110"/>
      <c r="E1029" s="111"/>
    </row>
    <row r="1030" spans="1:5" s="109" customFormat="1" ht="12.75" customHeight="1">
      <c r="A1030" s="31" t="s">
        <v>9194</v>
      </c>
      <c r="B1030" s="19" t="s">
        <v>1680</v>
      </c>
      <c r="C1030" s="20" t="s">
        <v>969</v>
      </c>
      <c r="D1030" s="20"/>
      <c r="E1030" s="19"/>
    </row>
    <row r="1031" spans="1:5" s="109" customFormat="1" ht="12.75" customHeight="1">
      <c r="A1031" s="31" t="s">
        <v>9195</v>
      </c>
      <c r="B1031" s="111" t="s">
        <v>1681</v>
      </c>
      <c r="C1031" s="110" t="s">
        <v>969</v>
      </c>
      <c r="D1031" s="110"/>
      <c r="E1031" s="111"/>
    </row>
    <row r="1032" spans="1:5" s="109" customFormat="1" ht="12.75" customHeight="1">
      <c r="A1032" s="31" t="s">
        <v>9098</v>
      </c>
      <c r="B1032" s="19" t="s">
        <v>1682</v>
      </c>
      <c r="C1032" s="20" t="s">
        <v>1178</v>
      </c>
      <c r="D1032" s="20"/>
      <c r="E1032" s="19"/>
    </row>
    <row r="1033" spans="1:5" s="109" customFormat="1" ht="12.75" customHeight="1">
      <c r="A1033" s="31" t="s">
        <v>9196</v>
      </c>
      <c r="B1033" s="111" t="s">
        <v>1683</v>
      </c>
      <c r="C1033" s="110" t="s">
        <v>1350</v>
      </c>
      <c r="D1033" s="110"/>
      <c r="E1033" s="111"/>
    </row>
    <row r="1034" spans="1:5" s="109" customFormat="1" ht="12.75" customHeight="1">
      <c r="A1034" s="31" t="s">
        <v>9197</v>
      </c>
      <c r="B1034" s="19" t="s">
        <v>1684</v>
      </c>
      <c r="C1034" s="20" t="s">
        <v>1001</v>
      </c>
      <c r="D1034" s="20"/>
      <c r="E1034" s="19"/>
    </row>
    <row r="1035" spans="1:5" s="109" customFormat="1" ht="12.75" customHeight="1">
      <c r="A1035" s="31" t="s">
        <v>8979</v>
      </c>
      <c r="B1035" s="111" t="s">
        <v>1685</v>
      </c>
      <c r="C1035" s="110" t="s">
        <v>1350</v>
      </c>
      <c r="D1035" s="110"/>
      <c r="E1035" s="111"/>
    </row>
    <row r="1036" spans="1:5" s="109" customFormat="1" ht="12.75" customHeight="1">
      <c r="A1036" s="31" t="s">
        <v>9198</v>
      </c>
      <c r="B1036" s="19" t="s">
        <v>1686</v>
      </c>
      <c r="C1036" s="20" t="s">
        <v>791</v>
      </c>
      <c r="D1036" s="20"/>
      <c r="E1036" s="19"/>
    </row>
    <row r="1037" spans="1:5" s="109" customFormat="1" ht="12.75" customHeight="1">
      <c r="A1037" s="31" t="s">
        <v>9199</v>
      </c>
      <c r="B1037" s="111" t="s">
        <v>1687</v>
      </c>
      <c r="C1037" s="110" t="s">
        <v>1688</v>
      </c>
      <c r="D1037" s="110"/>
      <c r="E1037" s="111"/>
    </row>
    <row r="1038" spans="1:5" s="109" customFormat="1" ht="12.75" customHeight="1">
      <c r="A1038" s="31" t="s">
        <v>9200</v>
      </c>
      <c r="B1038" s="19" t="s">
        <v>1689</v>
      </c>
      <c r="C1038" s="20" t="s">
        <v>1658</v>
      </c>
      <c r="D1038" s="20"/>
      <c r="E1038" s="19"/>
    </row>
    <row r="1039" spans="1:5" s="109" customFormat="1" ht="12.75" customHeight="1">
      <c r="A1039" s="31" t="s">
        <v>9201</v>
      </c>
      <c r="B1039" s="19" t="s">
        <v>1690</v>
      </c>
      <c r="C1039" s="20" t="s">
        <v>1658</v>
      </c>
      <c r="D1039" s="20"/>
      <c r="E1039" s="19"/>
    </row>
    <row r="1040" spans="1:5" s="109" customFormat="1" ht="12.75" customHeight="1">
      <c r="A1040" s="31" t="s">
        <v>9202</v>
      </c>
      <c r="B1040" s="111" t="s">
        <v>1691</v>
      </c>
      <c r="C1040" s="110" t="s">
        <v>861</v>
      </c>
      <c r="D1040" s="110"/>
      <c r="E1040" s="111"/>
    </row>
    <row r="1041" spans="1:5" s="109" customFormat="1" ht="12.75" customHeight="1">
      <c r="A1041" s="31" t="s">
        <v>9203</v>
      </c>
      <c r="B1041" s="19" t="s">
        <v>1692</v>
      </c>
      <c r="C1041" s="20" t="s">
        <v>1693</v>
      </c>
      <c r="D1041" s="20"/>
      <c r="E1041" s="19"/>
    </row>
    <row r="1042" spans="1:5" s="109" customFormat="1" ht="12.75" customHeight="1">
      <c r="A1042" s="31" t="s">
        <v>9204</v>
      </c>
      <c r="B1042" s="111" t="s">
        <v>1694</v>
      </c>
      <c r="C1042" s="110" t="s">
        <v>1314</v>
      </c>
      <c r="D1042" s="110"/>
      <c r="E1042" s="111"/>
    </row>
    <row r="1043" spans="1:5" s="109" customFormat="1" ht="12.75" customHeight="1">
      <c r="A1043" s="31" t="s">
        <v>9205</v>
      </c>
      <c r="B1043" s="19" t="s">
        <v>1695</v>
      </c>
      <c r="C1043" s="20" t="s">
        <v>1658</v>
      </c>
      <c r="D1043" s="20"/>
      <c r="E1043" s="19"/>
    </row>
    <row r="1044" spans="1:5" s="109" customFormat="1" ht="12.75" customHeight="1">
      <c r="A1044" s="31" t="s">
        <v>8619</v>
      </c>
      <c r="B1044" s="111" t="s">
        <v>1696</v>
      </c>
      <c r="C1044" s="110" t="s">
        <v>791</v>
      </c>
      <c r="D1044" s="110"/>
      <c r="E1044" s="111"/>
    </row>
    <row r="1045" spans="1:5" s="109" customFormat="1" ht="12.75" customHeight="1">
      <c r="A1045" s="31" t="s">
        <v>8619</v>
      </c>
      <c r="B1045" s="19" t="s">
        <v>1697</v>
      </c>
      <c r="C1045" s="20" t="s">
        <v>791</v>
      </c>
      <c r="D1045" s="20"/>
      <c r="E1045" s="19"/>
    </row>
    <row r="1046" spans="1:5" s="109" customFormat="1" ht="12.75" customHeight="1">
      <c r="A1046" s="31" t="s">
        <v>9206</v>
      </c>
      <c r="B1046" s="111" t="s">
        <v>1698</v>
      </c>
      <c r="C1046" s="110" t="s">
        <v>1693</v>
      </c>
      <c r="D1046" s="110"/>
      <c r="E1046" s="111"/>
    </row>
    <row r="1047" spans="1:5" s="109" customFormat="1" ht="12.75" customHeight="1">
      <c r="A1047" s="31" t="s">
        <v>9207</v>
      </c>
      <c r="B1047" s="19" t="s">
        <v>1699</v>
      </c>
      <c r="C1047" s="20" t="s">
        <v>1693</v>
      </c>
      <c r="D1047" s="20"/>
      <c r="E1047" s="19"/>
    </row>
    <row r="1048" spans="1:5" s="109" customFormat="1" ht="12.75" customHeight="1">
      <c r="A1048" s="31" t="s">
        <v>9208</v>
      </c>
      <c r="B1048" s="111" t="s">
        <v>1700</v>
      </c>
      <c r="C1048" s="110" t="s">
        <v>1658</v>
      </c>
      <c r="D1048" s="110"/>
      <c r="E1048" s="111"/>
    </row>
    <row r="1049" spans="1:5" s="109" customFormat="1" ht="12.75" customHeight="1">
      <c r="A1049" s="31" t="s">
        <v>9209</v>
      </c>
      <c r="B1049" s="19" t="s">
        <v>1701</v>
      </c>
      <c r="C1049" s="20" t="s">
        <v>1693</v>
      </c>
      <c r="D1049" s="20"/>
      <c r="E1049" s="19"/>
    </row>
    <row r="1050" spans="1:5" s="109" customFormat="1" ht="12.75" customHeight="1">
      <c r="A1050" s="31" t="s">
        <v>9210</v>
      </c>
      <c r="B1050" s="111" t="s">
        <v>1702</v>
      </c>
      <c r="C1050" s="110" t="s">
        <v>1658</v>
      </c>
      <c r="D1050" s="110"/>
      <c r="E1050" s="111"/>
    </row>
    <row r="1051" spans="1:5" s="109" customFormat="1" ht="12.75" customHeight="1">
      <c r="A1051" s="31" t="s">
        <v>9211</v>
      </c>
      <c r="B1051" s="111" t="s">
        <v>1703</v>
      </c>
      <c r="C1051" s="110" t="s">
        <v>1052</v>
      </c>
      <c r="D1051" s="110"/>
      <c r="E1051" s="111"/>
    </row>
    <row r="1052" spans="1:5" s="109" customFormat="1" ht="12.75" customHeight="1">
      <c r="A1052" s="31" t="s">
        <v>9212</v>
      </c>
      <c r="B1052" s="19" t="s">
        <v>1704</v>
      </c>
      <c r="C1052" s="20" t="s">
        <v>1362</v>
      </c>
      <c r="D1052" s="20"/>
      <c r="E1052" s="19"/>
    </row>
    <row r="1053" spans="1:5" s="109" customFormat="1" ht="12.75" customHeight="1">
      <c r="A1053" s="31" t="s">
        <v>9100</v>
      </c>
      <c r="B1053" s="111" t="s">
        <v>1705</v>
      </c>
      <c r="C1053" s="110" t="s">
        <v>1178</v>
      </c>
      <c r="D1053" s="110"/>
      <c r="E1053" s="111"/>
    </row>
    <row r="1054" spans="1:5" s="109" customFormat="1" ht="12.75" customHeight="1">
      <c r="A1054" s="31" t="s">
        <v>8917</v>
      </c>
      <c r="B1054" s="19" t="s">
        <v>1706</v>
      </c>
      <c r="C1054" s="20" t="s">
        <v>1246</v>
      </c>
      <c r="D1054" s="20"/>
      <c r="E1054" s="19"/>
    </row>
    <row r="1055" spans="1:5" s="109" customFormat="1" ht="12.75" customHeight="1">
      <c r="A1055" s="31" t="s">
        <v>9213</v>
      </c>
      <c r="B1055" s="111" t="s">
        <v>1707</v>
      </c>
      <c r="C1055" s="110" t="s">
        <v>1693</v>
      </c>
      <c r="D1055" s="110"/>
      <c r="E1055" s="111"/>
    </row>
    <row r="1056" spans="1:5" s="109" customFormat="1" ht="12.75" customHeight="1">
      <c r="A1056" s="31" t="s">
        <v>9214</v>
      </c>
      <c r="B1056" s="19" t="s">
        <v>1708</v>
      </c>
      <c r="C1056" s="20" t="s">
        <v>1501</v>
      </c>
      <c r="D1056" s="20"/>
      <c r="E1056" s="19"/>
    </row>
    <row r="1057" spans="1:5" s="109" customFormat="1" ht="12.75" customHeight="1">
      <c r="A1057" s="31" t="s">
        <v>9215</v>
      </c>
      <c r="B1057" s="19" t="s">
        <v>1709</v>
      </c>
      <c r="C1057" s="20" t="s">
        <v>1160</v>
      </c>
      <c r="D1057" s="20"/>
      <c r="E1057" s="19"/>
    </row>
    <row r="1058" spans="1:5" s="109" customFormat="1" ht="12.75" customHeight="1">
      <c r="A1058" s="31" t="s">
        <v>9216</v>
      </c>
      <c r="B1058" s="111" t="s">
        <v>1710</v>
      </c>
      <c r="C1058" s="110" t="s">
        <v>1658</v>
      </c>
      <c r="D1058" s="110"/>
      <c r="E1058" s="111"/>
    </row>
    <row r="1059" spans="1:5" s="109" customFormat="1" ht="12.75" customHeight="1">
      <c r="A1059" s="31" t="s">
        <v>9217</v>
      </c>
      <c r="B1059" s="19" t="s">
        <v>1711</v>
      </c>
      <c r="C1059" s="20" t="s">
        <v>791</v>
      </c>
      <c r="D1059" s="20"/>
      <c r="E1059" s="19"/>
    </row>
    <row r="1060" spans="1:5" s="109" customFormat="1" ht="12.75" customHeight="1">
      <c r="A1060" s="31" t="s">
        <v>9218</v>
      </c>
      <c r="B1060" s="111" t="s">
        <v>1712</v>
      </c>
      <c r="C1060" s="110" t="s">
        <v>791</v>
      </c>
      <c r="D1060" s="110"/>
      <c r="E1060" s="111"/>
    </row>
    <row r="1061" spans="1:5" s="109" customFormat="1" ht="12.75" customHeight="1">
      <c r="A1061" s="31" t="s">
        <v>9219</v>
      </c>
      <c r="B1061" s="19" t="s">
        <v>1713</v>
      </c>
      <c r="C1061" s="20" t="s">
        <v>1400</v>
      </c>
      <c r="D1061" s="20"/>
      <c r="E1061" s="19"/>
    </row>
    <row r="1062" spans="1:5" s="109" customFormat="1" ht="12.75" customHeight="1">
      <c r="A1062" s="31" t="s">
        <v>9220</v>
      </c>
      <c r="B1062" s="111" t="s">
        <v>1714</v>
      </c>
      <c r="C1062" s="110" t="s">
        <v>1441</v>
      </c>
      <c r="D1062" s="110"/>
      <c r="E1062" s="111"/>
    </row>
    <row r="1063" spans="1:5" s="109" customFormat="1" ht="12.75" customHeight="1">
      <c r="A1063" s="31" t="s">
        <v>9198</v>
      </c>
      <c r="B1063" s="19" t="s">
        <v>1715</v>
      </c>
      <c r="C1063" s="20" t="s">
        <v>791</v>
      </c>
      <c r="D1063" s="20"/>
      <c r="E1063" s="19"/>
    </row>
    <row r="1064" spans="1:5" s="109" customFormat="1" ht="12.75" customHeight="1">
      <c r="A1064" s="31" t="s">
        <v>9221</v>
      </c>
      <c r="B1064" s="111" t="s">
        <v>1716</v>
      </c>
      <c r="C1064" s="110" t="s">
        <v>1625</v>
      </c>
      <c r="D1064" s="110"/>
      <c r="E1064" s="111"/>
    </row>
    <row r="1065" spans="1:5" s="109" customFormat="1" ht="12.75" customHeight="1">
      <c r="A1065" s="31" t="s">
        <v>9222</v>
      </c>
      <c r="B1065" s="19" t="s">
        <v>1717</v>
      </c>
      <c r="C1065" s="20" t="s">
        <v>933</v>
      </c>
      <c r="D1065" s="20"/>
      <c r="E1065" s="19"/>
    </row>
    <row r="1066" spans="1:5" s="109" customFormat="1" ht="12.75" customHeight="1">
      <c r="A1066" s="31" t="s">
        <v>9173</v>
      </c>
      <c r="B1066" s="111" t="s">
        <v>1718</v>
      </c>
      <c r="C1066" s="110" t="s">
        <v>1651</v>
      </c>
      <c r="D1066" s="110"/>
      <c r="E1066" s="111"/>
    </row>
    <row r="1067" spans="1:5" s="109" customFormat="1" ht="12.75" customHeight="1">
      <c r="A1067" s="31" t="s">
        <v>9223</v>
      </c>
      <c r="B1067" s="19" t="s">
        <v>1719</v>
      </c>
      <c r="C1067" s="20" t="s">
        <v>1052</v>
      </c>
      <c r="D1067" s="20"/>
      <c r="E1067" s="19"/>
    </row>
    <row r="1068" spans="1:5" s="109" customFormat="1" ht="12.75" customHeight="1">
      <c r="A1068" s="31" t="s">
        <v>9224</v>
      </c>
      <c r="B1068" s="111" t="s">
        <v>1720</v>
      </c>
      <c r="C1068" s="110" t="s">
        <v>886</v>
      </c>
      <c r="D1068" s="110"/>
      <c r="E1068" s="111"/>
    </row>
    <row r="1069" spans="1:5" s="109" customFormat="1" ht="12.75" customHeight="1">
      <c r="A1069" s="31" t="s">
        <v>9225</v>
      </c>
      <c r="B1069" s="19" t="s">
        <v>1721</v>
      </c>
      <c r="C1069" s="20" t="s">
        <v>1693</v>
      </c>
      <c r="D1069" s="20"/>
      <c r="E1069" s="19"/>
    </row>
    <row r="1070" spans="1:5" s="109" customFormat="1" ht="12.75" customHeight="1">
      <c r="A1070" s="31" t="s">
        <v>9226</v>
      </c>
      <c r="B1070" s="111" t="s">
        <v>1722</v>
      </c>
      <c r="C1070" s="110" t="s">
        <v>791</v>
      </c>
      <c r="D1070" s="110"/>
      <c r="E1070" s="111"/>
    </row>
    <row r="1071" spans="1:5" s="109" customFormat="1" ht="12.75" customHeight="1">
      <c r="A1071" s="31" t="s">
        <v>9227</v>
      </c>
      <c r="B1071" s="19" t="s">
        <v>1723</v>
      </c>
      <c r="C1071" s="20" t="s">
        <v>1724</v>
      </c>
      <c r="D1071" s="20"/>
      <c r="E1071" s="19"/>
    </row>
    <row r="1072" spans="1:5" s="109" customFormat="1" ht="12.75" customHeight="1">
      <c r="A1072" s="31" t="s">
        <v>8816</v>
      </c>
      <c r="B1072" s="111" t="s">
        <v>1725</v>
      </c>
      <c r="C1072" s="110" t="s">
        <v>1101</v>
      </c>
      <c r="D1072" s="110"/>
      <c r="E1072" s="111"/>
    </row>
    <row r="1073" spans="1:5" s="109" customFormat="1" ht="12.75" customHeight="1">
      <c r="A1073" s="31" t="s">
        <v>8987</v>
      </c>
      <c r="B1073" s="19" t="s">
        <v>1726</v>
      </c>
      <c r="C1073" s="20" t="s">
        <v>1362</v>
      </c>
      <c r="D1073" s="20"/>
      <c r="E1073" s="19"/>
    </row>
    <row r="1074" spans="1:5" s="109" customFormat="1" ht="12.75" customHeight="1">
      <c r="A1074" s="31" t="s">
        <v>9228</v>
      </c>
      <c r="B1074" s="111" t="s">
        <v>1727</v>
      </c>
      <c r="C1074" s="110" t="s">
        <v>791</v>
      </c>
      <c r="D1074" s="110"/>
      <c r="E1074" s="111"/>
    </row>
    <row r="1075" spans="1:5" s="109" customFormat="1" ht="12.75" customHeight="1">
      <c r="A1075" s="31" t="s">
        <v>9229</v>
      </c>
      <c r="B1075" s="19" t="s">
        <v>1728</v>
      </c>
      <c r="C1075" s="20" t="s">
        <v>1052</v>
      </c>
      <c r="D1075" s="20"/>
      <c r="E1075" s="19"/>
    </row>
    <row r="1076" spans="1:5" s="109" customFormat="1" ht="12.75" customHeight="1">
      <c r="A1076" s="31" t="s">
        <v>9230</v>
      </c>
      <c r="B1076" s="111" t="s">
        <v>1729</v>
      </c>
      <c r="C1076" s="110" t="s">
        <v>933</v>
      </c>
      <c r="D1076" s="110"/>
      <c r="E1076" s="111"/>
    </row>
    <row r="1077" spans="1:5" s="109" customFormat="1" ht="12.75" customHeight="1">
      <c r="A1077" s="31" t="s">
        <v>9231</v>
      </c>
      <c r="B1077" s="19" t="s">
        <v>1730</v>
      </c>
      <c r="C1077" s="20" t="s">
        <v>791</v>
      </c>
      <c r="D1077" s="20"/>
      <c r="E1077" s="19"/>
    </row>
    <row r="1078" spans="1:5" s="109" customFormat="1" ht="12.75" customHeight="1">
      <c r="A1078" s="31" t="s">
        <v>9232</v>
      </c>
      <c r="B1078" s="111" t="s">
        <v>1731</v>
      </c>
      <c r="C1078" s="110" t="s">
        <v>791</v>
      </c>
      <c r="D1078" s="110"/>
      <c r="E1078" s="111"/>
    </row>
    <row r="1079" spans="1:5" s="109" customFormat="1" ht="12.75" customHeight="1">
      <c r="A1079" s="31" t="s">
        <v>9233</v>
      </c>
      <c r="B1079" s="19" t="s">
        <v>1732</v>
      </c>
      <c r="C1079" s="20" t="s">
        <v>1733</v>
      </c>
      <c r="D1079" s="20"/>
      <c r="E1079" s="19"/>
    </row>
    <row r="1080" spans="1:5" s="109" customFormat="1" ht="12.75" customHeight="1">
      <c r="A1080" s="31" t="s">
        <v>8370</v>
      </c>
      <c r="B1080" s="111" t="s">
        <v>1734</v>
      </c>
      <c r="C1080" s="110" t="s">
        <v>791</v>
      </c>
      <c r="D1080" s="110"/>
      <c r="E1080" s="111"/>
    </row>
    <row r="1081" spans="1:5" s="109" customFormat="1" ht="12.75" customHeight="1">
      <c r="A1081" s="31" t="s">
        <v>9234</v>
      </c>
      <c r="B1081" s="19" t="s">
        <v>1735</v>
      </c>
      <c r="C1081" s="20" t="s">
        <v>791</v>
      </c>
      <c r="D1081" s="20"/>
      <c r="E1081" s="19"/>
    </row>
    <row r="1082" spans="1:5" s="109" customFormat="1" ht="12.75" customHeight="1">
      <c r="A1082" s="31" t="s">
        <v>9235</v>
      </c>
      <c r="B1082" s="111" t="s">
        <v>1736</v>
      </c>
      <c r="C1082" s="110" t="s">
        <v>791</v>
      </c>
      <c r="D1082" s="110"/>
      <c r="E1082" s="111"/>
    </row>
    <row r="1083" spans="1:5" s="109" customFormat="1" ht="12.75" customHeight="1">
      <c r="A1083" s="31" t="s">
        <v>9236</v>
      </c>
      <c r="B1083" s="19" t="s">
        <v>1737</v>
      </c>
      <c r="C1083" s="20" t="s">
        <v>797</v>
      </c>
      <c r="D1083" s="20"/>
      <c r="E1083" s="19"/>
    </row>
    <row r="1084" spans="1:5" s="109" customFormat="1" ht="12.75" customHeight="1">
      <c r="A1084" s="31" t="s">
        <v>9231</v>
      </c>
      <c r="B1084" s="111" t="s">
        <v>1738</v>
      </c>
      <c r="C1084" s="110" t="s">
        <v>791</v>
      </c>
      <c r="D1084" s="110"/>
      <c r="E1084" s="111"/>
    </row>
    <row r="1085" spans="1:5" s="109" customFormat="1" ht="12.75" customHeight="1">
      <c r="A1085" s="31" t="s">
        <v>9237</v>
      </c>
      <c r="B1085" s="19" t="s">
        <v>1739</v>
      </c>
      <c r="C1085" s="20" t="s">
        <v>1693</v>
      </c>
      <c r="D1085" s="20"/>
      <c r="E1085" s="19"/>
    </row>
    <row r="1086" spans="1:5" s="109" customFormat="1" ht="12.75" customHeight="1">
      <c r="A1086" s="31" t="s">
        <v>9238</v>
      </c>
      <c r="B1086" s="111" t="s">
        <v>1740</v>
      </c>
      <c r="C1086" s="110" t="s">
        <v>1664</v>
      </c>
      <c r="D1086" s="110"/>
      <c r="E1086" s="111"/>
    </row>
    <row r="1087" spans="1:5" s="109" customFormat="1" ht="12.75" customHeight="1">
      <c r="A1087" s="31" t="s">
        <v>9239</v>
      </c>
      <c r="B1087" s="19" t="s">
        <v>1741</v>
      </c>
      <c r="C1087" s="20" t="s">
        <v>1001</v>
      </c>
      <c r="D1087" s="20"/>
      <c r="E1087" s="19"/>
    </row>
    <row r="1088" spans="1:5" s="109" customFormat="1" ht="12.75" customHeight="1">
      <c r="A1088" s="31" t="s">
        <v>9240</v>
      </c>
      <c r="B1088" s="111" t="s">
        <v>1742</v>
      </c>
      <c r="C1088" s="110" t="s">
        <v>1693</v>
      </c>
      <c r="D1088" s="110"/>
      <c r="E1088" s="111"/>
    </row>
    <row r="1089" spans="1:5" s="109" customFormat="1" ht="12.75" customHeight="1">
      <c r="A1089" s="31" t="s">
        <v>9241</v>
      </c>
      <c r="B1089" s="19" t="s">
        <v>1743</v>
      </c>
      <c r="C1089" s="20" t="s">
        <v>933</v>
      </c>
      <c r="D1089" s="20"/>
      <c r="E1089" s="19"/>
    </row>
    <row r="1090" spans="1:5" s="109" customFormat="1" ht="12.75" customHeight="1">
      <c r="A1090" s="31" t="s">
        <v>9242</v>
      </c>
      <c r="B1090" s="111" t="s">
        <v>1744</v>
      </c>
      <c r="C1090" s="110" t="s">
        <v>1693</v>
      </c>
      <c r="D1090" s="110"/>
      <c r="E1090" s="111"/>
    </row>
    <row r="1091" spans="1:5" s="109" customFormat="1" ht="12.75" customHeight="1">
      <c r="A1091" s="31" t="s">
        <v>9243</v>
      </c>
      <c r="B1091" s="19" t="s">
        <v>1745</v>
      </c>
      <c r="C1091" s="20" t="s">
        <v>1658</v>
      </c>
      <c r="D1091" s="20"/>
      <c r="E1091" s="19"/>
    </row>
    <row r="1092" spans="1:5" s="109" customFormat="1" ht="12.75" customHeight="1">
      <c r="A1092" s="31" t="s">
        <v>9244</v>
      </c>
      <c r="B1092" s="111" t="s">
        <v>1746</v>
      </c>
      <c r="C1092" s="110" t="s">
        <v>1693</v>
      </c>
      <c r="D1092" s="110"/>
      <c r="E1092" s="111"/>
    </row>
    <row r="1093" spans="1:5" s="109" customFormat="1" ht="12.75" customHeight="1">
      <c r="A1093" s="31" t="s">
        <v>9245</v>
      </c>
      <c r="B1093" s="19" t="s">
        <v>1747</v>
      </c>
      <c r="C1093" s="20" t="s">
        <v>1496</v>
      </c>
      <c r="D1093" s="20"/>
      <c r="E1093" s="19"/>
    </row>
    <row r="1094" spans="1:5" s="109" customFormat="1" ht="12.75" customHeight="1">
      <c r="A1094" s="31" t="s">
        <v>9246</v>
      </c>
      <c r="B1094" s="111" t="s">
        <v>1748</v>
      </c>
      <c r="C1094" s="110" t="s">
        <v>1658</v>
      </c>
      <c r="D1094" s="110"/>
      <c r="E1094" s="111"/>
    </row>
    <row r="1095" spans="1:5" s="109" customFormat="1" ht="12.75" customHeight="1">
      <c r="A1095" s="31" t="s">
        <v>9247</v>
      </c>
      <c r="B1095" s="19" t="s">
        <v>1749</v>
      </c>
      <c r="C1095" s="20" t="s">
        <v>1693</v>
      </c>
      <c r="D1095" s="20"/>
      <c r="E1095" s="19"/>
    </row>
    <row r="1096" spans="1:5" s="109" customFormat="1" ht="12.75" customHeight="1">
      <c r="A1096" s="31" t="s">
        <v>9248</v>
      </c>
      <c r="B1096" s="111" t="s">
        <v>1750</v>
      </c>
      <c r="C1096" s="110" t="s">
        <v>1651</v>
      </c>
      <c r="D1096" s="110"/>
      <c r="E1096" s="111"/>
    </row>
    <row r="1097" spans="1:5" s="109" customFormat="1" ht="12.75" customHeight="1">
      <c r="A1097" s="31" t="s">
        <v>9249</v>
      </c>
      <c r="B1097" s="19" t="s">
        <v>1751</v>
      </c>
      <c r="C1097" s="20" t="s">
        <v>1117</v>
      </c>
      <c r="D1097" s="20"/>
      <c r="E1097" s="19"/>
    </row>
    <row r="1098" spans="1:5" s="109" customFormat="1" ht="12.75" customHeight="1">
      <c r="A1098" s="31" t="s">
        <v>8906</v>
      </c>
      <c r="B1098" s="111" t="s">
        <v>1752</v>
      </c>
      <c r="C1098" s="110" t="s">
        <v>1228</v>
      </c>
      <c r="D1098" s="110"/>
      <c r="E1098" s="111"/>
    </row>
    <row r="1099" spans="1:5" s="109" customFormat="1" ht="12.75" customHeight="1">
      <c r="A1099" s="31" t="s">
        <v>9250</v>
      </c>
      <c r="B1099" s="19" t="s">
        <v>1753</v>
      </c>
      <c r="C1099" s="20" t="s">
        <v>791</v>
      </c>
      <c r="D1099" s="20"/>
      <c r="E1099" s="19"/>
    </row>
    <row r="1100" spans="1:5" s="109" customFormat="1" ht="12.75" customHeight="1">
      <c r="A1100" s="31" t="s">
        <v>9201</v>
      </c>
      <c r="B1100" s="111" t="s">
        <v>1754</v>
      </c>
      <c r="C1100" s="110" t="s">
        <v>1658</v>
      </c>
      <c r="D1100" s="110"/>
      <c r="E1100" s="111"/>
    </row>
    <row r="1101" spans="1:5" s="109" customFormat="1" ht="12.75" customHeight="1">
      <c r="A1101" s="31" t="s">
        <v>9251</v>
      </c>
      <c r="B1101" s="19" t="s">
        <v>1755</v>
      </c>
      <c r="C1101" s="20" t="s">
        <v>1244</v>
      </c>
      <c r="D1101" s="20"/>
      <c r="E1101" s="19"/>
    </row>
    <row r="1102" spans="1:5" s="109" customFormat="1" ht="12.75" customHeight="1">
      <c r="A1102" s="31" t="s">
        <v>9252</v>
      </c>
      <c r="B1102" s="111" t="s">
        <v>1756</v>
      </c>
      <c r="C1102" s="110" t="s">
        <v>1001</v>
      </c>
      <c r="D1102" s="110"/>
      <c r="E1102" s="111"/>
    </row>
    <row r="1103" spans="1:5" s="109" customFormat="1" ht="12.75" customHeight="1">
      <c r="A1103" s="31" t="s">
        <v>9106</v>
      </c>
      <c r="B1103" s="19" t="s">
        <v>1757</v>
      </c>
      <c r="C1103" s="20" t="s">
        <v>1120</v>
      </c>
      <c r="D1103" s="20"/>
      <c r="E1103" s="19"/>
    </row>
    <row r="1104" spans="1:5" s="109" customFormat="1" ht="12.75" customHeight="1">
      <c r="A1104" s="31" t="s">
        <v>9173</v>
      </c>
      <c r="B1104" s="111" t="s">
        <v>1758</v>
      </c>
      <c r="C1104" s="110" t="s">
        <v>1651</v>
      </c>
      <c r="D1104" s="110"/>
      <c r="E1104" s="111"/>
    </row>
    <row r="1105" spans="1:5" s="109" customFormat="1" ht="12.75" customHeight="1">
      <c r="A1105" s="31" t="s">
        <v>9253</v>
      </c>
      <c r="B1105" s="19" t="s">
        <v>1759</v>
      </c>
      <c r="C1105" s="20" t="s">
        <v>1651</v>
      </c>
      <c r="D1105" s="20"/>
      <c r="E1105" s="19"/>
    </row>
    <row r="1106" spans="1:5" s="109" customFormat="1" ht="12.75" customHeight="1">
      <c r="A1106" s="31" t="s">
        <v>9254</v>
      </c>
      <c r="B1106" s="111" t="s">
        <v>1760</v>
      </c>
      <c r="C1106" s="110" t="s">
        <v>1540</v>
      </c>
      <c r="D1106" s="110"/>
      <c r="E1106" s="111"/>
    </row>
    <row r="1107" spans="1:5" s="109" customFormat="1" ht="12.75" customHeight="1">
      <c r="A1107" s="31" t="s">
        <v>9255</v>
      </c>
      <c r="B1107" s="19" t="s">
        <v>1761</v>
      </c>
      <c r="C1107" s="20" t="s">
        <v>1762</v>
      </c>
      <c r="D1107" s="20"/>
      <c r="E1107" s="19"/>
    </row>
    <row r="1108" spans="1:5" s="109" customFormat="1" ht="12.75" customHeight="1">
      <c r="A1108" s="31" t="s">
        <v>9256</v>
      </c>
      <c r="B1108" s="111" t="s">
        <v>1763</v>
      </c>
      <c r="C1108" s="110" t="s">
        <v>1178</v>
      </c>
      <c r="D1108" s="110"/>
      <c r="E1108" s="111"/>
    </row>
    <row r="1109" spans="1:5" s="109" customFormat="1" ht="12.75" customHeight="1">
      <c r="A1109" s="31" t="s">
        <v>9257</v>
      </c>
      <c r="B1109" s="19" t="s">
        <v>1764</v>
      </c>
      <c r="C1109" s="20" t="s">
        <v>1420</v>
      </c>
      <c r="D1109" s="20"/>
      <c r="E1109" s="19"/>
    </row>
    <row r="1110" spans="1:5" s="109" customFormat="1" ht="12.75" customHeight="1">
      <c r="A1110" s="31" t="s">
        <v>9258</v>
      </c>
      <c r="B1110" s="111" t="s">
        <v>1765</v>
      </c>
      <c r="C1110" s="110" t="s">
        <v>1625</v>
      </c>
      <c r="D1110" s="110"/>
      <c r="E1110" s="111"/>
    </row>
    <row r="1111" spans="1:5" s="109" customFormat="1" ht="12.75" customHeight="1">
      <c r="A1111" s="31" t="s">
        <v>9259</v>
      </c>
      <c r="B1111" s="19" t="s">
        <v>1766</v>
      </c>
      <c r="C1111" s="20" t="s">
        <v>1767</v>
      </c>
      <c r="D1111" s="20"/>
      <c r="E1111" s="19"/>
    </row>
    <row r="1112" spans="1:5" s="109" customFormat="1" ht="12.75" customHeight="1">
      <c r="A1112" s="31" t="s">
        <v>9260</v>
      </c>
      <c r="B1112" s="111" t="s">
        <v>1768</v>
      </c>
      <c r="C1112" s="110" t="s">
        <v>1501</v>
      </c>
      <c r="D1112" s="110"/>
      <c r="E1112" s="111"/>
    </row>
    <row r="1113" spans="1:5" s="109" customFormat="1" ht="12.75" customHeight="1">
      <c r="A1113" s="31" t="s">
        <v>9261</v>
      </c>
      <c r="B1113" s="19" t="s">
        <v>1769</v>
      </c>
      <c r="C1113" s="20" t="s">
        <v>1770</v>
      </c>
      <c r="D1113" s="20"/>
      <c r="E1113" s="19"/>
    </row>
    <row r="1114" spans="1:5" s="109" customFormat="1" ht="12.75" customHeight="1">
      <c r="A1114" s="31" t="s">
        <v>9262</v>
      </c>
      <c r="B1114" s="111" t="s">
        <v>1771</v>
      </c>
      <c r="C1114" s="110" t="s">
        <v>1237</v>
      </c>
      <c r="D1114" s="110"/>
      <c r="E1114" s="111"/>
    </row>
    <row r="1115" spans="1:5" s="109" customFormat="1" ht="12.75" customHeight="1">
      <c r="A1115" s="31" t="s">
        <v>9263</v>
      </c>
      <c r="B1115" s="19" t="s">
        <v>1772</v>
      </c>
      <c r="C1115" s="20" t="s">
        <v>1773</v>
      </c>
      <c r="D1115" s="20"/>
      <c r="E1115" s="19"/>
    </row>
    <row r="1116" spans="1:5" s="109" customFormat="1" ht="12.75" customHeight="1">
      <c r="A1116" s="31" t="s">
        <v>9264</v>
      </c>
      <c r="B1116" s="111" t="s">
        <v>1774</v>
      </c>
      <c r="C1116" s="110" t="s">
        <v>791</v>
      </c>
      <c r="D1116" s="110"/>
      <c r="E1116" s="111"/>
    </row>
    <row r="1117" spans="1:5" s="109" customFormat="1" ht="12.75" customHeight="1">
      <c r="A1117" s="31" t="s">
        <v>9265</v>
      </c>
      <c r="B1117" s="19" t="s">
        <v>1775</v>
      </c>
      <c r="C1117" s="20" t="s">
        <v>1228</v>
      </c>
      <c r="D1117" s="20"/>
      <c r="E1117" s="19"/>
    </row>
    <row r="1118" spans="1:5" s="109" customFormat="1" ht="12.75" customHeight="1">
      <c r="A1118" s="31" t="s">
        <v>9266</v>
      </c>
      <c r="B1118" s="111" t="s">
        <v>1776</v>
      </c>
      <c r="C1118" s="110" t="s">
        <v>1246</v>
      </c>
      <c r="D1118" s="110"/>
      <c r="E1118" s="111"/>
    </row>
    <row r="1119" spans="1:5" s="109" customFormat="1" ht="12.75" customHeight="1">
      <c r="A1119" s="31" t="s">
        <v>9044</v>
      </c>
      <c r="B1119" s="19" t="s">
        <v>1777</v>
      </c>
      <c r="C1119" s="20" t="s">
        <v>1441</v>
      </c>
      <c r="D1119" s="20"/>
      <c r="E1119" s="19"/>
    </row>
    <row r="1120" spans="1:5" s="109" customFormat="1" ht="12.75" customHeight="1">
      <c r="A1120" s="31" t="s">
        <v>9161</v>
      </c>
      <c r="B1120" s="111" t="s">
        <v>1778</v>
      </c>
      <c r="C1120" s="110" t="s">
        <v>1625</v>
      </c>
      <c r="D1120" s="110"/>
      <c r="E1120" s="111"/>
    </row>
    <row r="1121" spans="1:5" s="109" customFormat="1" ht="12.75" customHeight="1">
      <c r="A1121" s="31" t="s">
        <v>9258</v>
      </c>
      <c r="B1121" s="19" t="s">
        <v>1779</v>
      </c>
      <c r="C1121" s="20" t="s">
        <v>1625</v>
      </c>
      <c r="D1121" s="20"/>
      <c r="E1121" s="19"/>
    </row>
    <row r="1122" spans="1:5" s="109" customFormat="1" ht="12.75" customHeight="1">
      <c r="A1122" s="31" t="s">
        <v>9267</v>
      </c>
      <c r="B1122" s="111" t="s">
        <v>1780</v>
      </c>
      <c r="C1122" s="110" t="s">
        <v>1773</v>
      </c>
      <c r="D1122" s="110"/>
      <c r="E1122" s="111"/>
    </row>
    <row r="1123" spans="1:5" s="109" customFormat="1" ht="12.75" customHeight="1">
      <c r="A1123" s="31" t="s">
        <v>9268</v>
      </c>
      <c r="B1123" s="19" t="s">
        <v>1781</v>
      </c>
      <c r="C1123" s="20" t="s">
        <v>1782</v>
      </c>
      <c r="D1123" s="20"/>
      <c r="E1123" s="19"/>
    </row>
    <row r="1124" spans="1:5" s="109" customFormat="1" ht="12.75" customHeight="1">
      <c r="A1124" s="31" t="s">
        <v>8764</v>
      </c>
      <c r="B1124" s="111" t="s">
        <v>1783</v>
      </c>
      <c r="C1124" s="110" t="s">
        <v>1006</v>
      </c>
      <c r="D1124" s="110"/>
      <c r="E1124" s="111"/>
    </row>
    <row r="1125" spans="1:5" s="109" customFormat="1" ht="12.75" customHeight="1">
      <c r="A1125" s="31" t="s">
        <v>9269</v>
      </c>
      <c r="B1125" s="19" t="s">
        <v>1784</v>
      </c>
      <c r="C1125" s="20" t="s">
        <v>1380</v>
      </c>
      <c r="D1125" s="20"/>
      <c r="E1125" s="19"/>
    </row>
    <row r="1126" spans="1:5" s="109" customFormat="1" ht="12.75" customHeight="1">
      <c r="A1126" s="31" t="s">
        <v>9270</v>
      </c>
      <c r="B1126" s="111" t="s">
        <v>1785</v>
      </c>
      <c r="C1126" s="110" t="s">
        <v>1074</v>
      </c>
      <c r="D1126" s="110"/>
      <c r="E1126" s="111"/>
    </row>
    <row r="1127" spans="1:5" s="109" customFormat="1" ht="12.75" customHeight="1">
      <c r="A1127" s="31" t="s">
        <v>9271</v>
      </c>
      <c r="B1127" s="19" t="s">
        <v>1786</v>
      </c>
      <c r="C1127" s="20" t="s">
        <v>1540</v>
      </c>
      <c r="D1127" s="20"/>
      <c r="E1127" s="19"/>
    </row>
    <row r="1128" spans="1:5" s="109" customFormat="1" ht="12.75" customHeight="1">
      <c r="A1128" s="31" t="s">
        <v>9272</v>
      </c>
      <c r="B1128" s="111" t="s">
        <v>1787</v>
      </c>
      <c r="C1128" s="110" t="s">
        <v>1788</v>
      </c>
      <c r="D1128" s="110"/>
      <c r="E1128" s="111"/>
    </row>
    <row r="1129" spans="1:5" s="109" customFormat="1" ht="12.75" customHeight="1">
      <c r="A1129" s="31" t="s">
        <v>9105</v>
      </c>
      <c r="B1129" s="19" t="s">
        <v>1789</v>
      </c>
      <c r="C1129" s="20" t="s">
        <v>1533</v>
      </c>
      <c r="D1129" s="20"/>
      <c r="E1129" s="19"/>
    </row>
    <row r="1130" spans="1:5" s="109" customFormat="1" ht="12.75" customHeight="1">
      <c r="A1130" s="31" t="s">
        <v>9273</v>
      </c>
      <c r="B1130" s="111" t="s">
        <v>1790</v>
      </c>
      <c r="C1130" s="110" t="s">
        <v>1693</v>
      </c>
      <c r="D1130" s="110"/>
      <c r="E1130" s="111"/>
    </row>
    <row r="1131" spans="1:5" s="109" customFormat="1" ht="12.75" customHeight="1">
      <c r="A1131" s="31" t="s">
        <v>9274</v>
      </c>
      <c r="B1131" s="19" t="s">
        <v>1791</v>
      </c>
      <c r="C1131" s="20" t="s">
        <v>1792</v>
      </c>
      <c r="D1131" s="20"/>
      <c r="E1131" s="19"/>
    </row>
    <row r="1132" spans="1:5" s="109" customFormat="1" ht="12.75" customHeight="1">
      <c r="A1132" s="31" t="s">
        <v>9275</v>
      </c>
      <c r="B1132" s="111" t="s">
        <v>1793</v>
      </c>
      <c r="C1132" s="110" t="s">
        <v>886</v>
      </c>
      <c r="D1132" s="110"/>
      <c r="E1132" s="111"/>
    </row>
    <row r="1133" spans="1:5" s="109" customFormat="1" ht="12.75" customHeight="1">
      <c r="A1133" s="31" t="s">
        <v>9276</v>
      </c>
      <c r="B1133" s="19" t="s">
        <v>1794</v>
      </c>
      <c r="C1133" s="20" t="s">
        <v>933</v>
      </c>
      <c r="D1133" s="20"/>
      <c r="E1133" s="19"/>
    </row>
    <row r="1134" spans="1:5" s="109" customFormat="1" ht="12.75" customHeight="1">
      <c r="A1134" s="31" t="s">
        <v>9277</v>
      </c>
      <c r="B1134" s="111" t="s">
        <v>1795</v>
      </c>
      <c r="C1134" s="110" t="s">
        <v>886</v>
      </c>
      <c r="D1134" s="110"/>
      <c r="E1134" s="111"/>
    </row>
    <row r="1135" spans="1:5" s="109" customFormat="1" ht="12.75" customHeight="1">
      <c r="A1135" s="31" t="s">
        <v>9179</v>
      </c>
      <c r="B1135" s="19" t="s">
        <v>1796</v>
      </c>
      <c r="C1135" s="20" t="s">
        <v>1664</v>
      </c>
      <c r="D1135" s="20"/>
      <c r="E1135" s="19"/>
    </row>
    <row r="1136" spans="1:5" s="109" customFormat="1" ht="12.75" customHeight="1">
      <c r="A1136" s="31" t="s">
        <v>8674</v>
      </c>
      <c r="B1136" s="111" t="s">
        <v>1797</v>
      </c>
      <c r="C1136" s="110" t="s">
        <v>933</v>
      </c>
      <c r="D1136" s="110"/>
      <c r="E1136" s="111"/>
    </row>
    <row r="1137" spans="1:5" s="109" customFormat="1" ht="12.75" customHeight="1">
      <c r="A1137" s="31" t="s">
        <v>9278</v>
      </c>
      <c r="B1137" s="19" t="s">
        <v>1798</v>
      </c>
      <c r="C1137" s="20" t="s">
        <v>944</v>
      </c>
      <c r="D1137" s="20"/>
      <c r="E1137" s="19"/>
    </row>
    <row r="1138" spans="1:5" s="109" customFormat="1" ht="12.75" customHeight="1">
      <c r="A1138" s="31" t="s">
        <v>9279</v>
      </c>
      <c r="B1138" s="111" t="s">
        <v>1799</v>
      </c>
      <c r="C1138" s="110" t="s">
        <v>1540</v>
      </c>
      <c r="D1138" s="110"/>
      <c r="E1138" s="111"/>
    </row>
    <row r="1139" spans="1:5" s="109" customFormat="1" ht="12.75" customHeight="1">
      <c r="A1139" s="31" t="s">
        <v>9280</v>
      </c>
      <c r="B1139" s="19" t="s">
        <v>1800</v>
      </c>
      <c r="C1139" s="20" t="s">
        <v>1801</v>
      </c>
      <c r="D1139" s="20"/>
      <c r="E1139" s="19"/>
    </row>
    <row r="1140" spans="1:5" s="109" customFormat="1" ht="12.75" customHeight="1">
      <c r="A1140" s="31" t="s">
        <v>8317</v>
      </c>
      <c r="B1140" s="111" t="s">
        <v>1802</v>
      </c>
      <c r="C1140" s="110" t="s">
        <v>844</v>
      </c>
      <c r="D1140" s="110"/>
      <c r="E1140" s="111"/>
    </row>
    <row r="1141" spans="1:5" s="109" customFormat="1" ht="12.75" customHeight="1">
      <c r="A1141" s="31" t="s">
        <v>9281</v>
      </c>
      <c r="B1141" s="19" t="s">
        <v>1803</v>
      </c>
      <c r="C1141" s="20" t="s">
        <v>1441</v>
      </c>
      <c r="D1141" s="20"/>
      <c r="E1141" s="19"/>
    </row>
    <row r="1142" spans="1:5" s="109" customFormat="1" ht="12.75" customHeight="1">
      <c r="A1142" s="31" t="s">
        <v>9282</v>
      </c>
      <c r="B1142" s="111" t="s">
        <v>1804</v>
      </c>
      <c r="C1142" s="110" t="s">
        <v>1314</v>
      </c>
      <c r="D1142" s="110"/>
      <c r="E1142" s="111"/>
    </row>
    <row r="1143" spans="1:5" s="109" customFormat="1" ht="12.75" customHeight="1">
      <c r="A1143" s="31" t="s">
        <v>9283</v>
      </c>
      <c r="B1143" s="19" t="s">
        <v>1805</v>
      </c>
      <c r="C1143" s="20" t="s">
        <v>1380</v>
      </c>
      <c r="D1143" s="20"/>
      <c r="E1143" s="19"/>
    </row>
    <row r="1144" spans="1:5" s="109" customFormat="1" ht="12.75" customHeight="1">
      <c r="A1144" s="31" t="s">
        <v>8619</v>
      </c>
      <c r="B1144" s="111" t="s">
        <v>1806</v>
      </c>
      <c r="C1144" s="110" t="s">
        <v>791</v>
      </c>
      <c r="D1144" s="110"/>
      <c r="E1144" s="111"/>
    </row>
    <row r="1145" spans="1:5" s="109" customFormat="1" ht="12.75" customHeight="1">
      <c r="A1145" s="31" t="s">
        <v>8801</v>
      </c>
      <c r="B1145" s="19" t="s">
        <v>1807</v>
      </c>
      <c r="C1145" s="20" t="s">
        <v>1072</v>
      </c>
      <c r="D1145" s="20"/>
      <c r="E1145" s="19"/>
    </row>
    <row r="1146" spans="1:5" s="109" customFormat="1" ht="12.75" customHeight="1">
      <c r="A1146" s="31" t="s">
        <v>9284</v>
      </c>
      <c r="B1146" s="111" t="s">
        <v>1808</v>
      </c>
      <c r="C1146" s="110" t="s">
        <v>1809</v>
      </c>
      <c r="D1146" s="110"/>
      <c r="E1146" s="111"/>
    </row>
    <row r="1147" spans="1:5" s="109" customFormat="1" ht="12.75" customHeight="1">
      <c r="A1147" s="31" t="s">
        <v>9285</v>
      </c>
      <c r="B1147" s="19" t="s">
        <v>1810</v>
      </c>
      <c r="C1147" s="20" t="s">
        <v>1441</v>
      </c>
      <c r="D1147" s="20"/>
      <c r="E1147" s="19"/>
    </row>
    <row r="1148" spans="1:5" s="109" customFormat="1" ht="12.75" customHeight="1">
      <c r="A1148" s="31" t="s">
        <v>9286</v>
      </c>
      <c r="B1148" s="111" t="s">
        <v>1811</v>
      </c>
      <c r="C1148" s="110" t="s">
        <v>1540</v>
      </c>
      <c r="D1148" s="110"/>
      <c r="E1148" s="111"/>
    </row>
    <row r="1149" spans="1:5" s="109" customFormat="1" ht="12.75" customHeight="1">
      <c r="A1149" s="31" t="s">
        <v>9238</v>
      </c>
      <c r="B1149" s="19" t="s">
        <v>1812</v>
      </c>
      <c r="C1149" s="20" t="s">
        <v>1664</v>
      </c>
      <c r="D1149" s="20"/>
      <c r="E1149" s="19"/>
    </row>
    <row r="1150" spans="1:5" s="109" customFormat="1" ht="12.75" customHeight="1">
      <c r="A1150" s="31" t="s">
        <v>9287</v>
      </c>
      <c r="B1150" s="19" t="s">
        <v>1813</v>
      </c>
      <c r="C1150" s="20" t="s">
        <v>1372</v>
      </c>
      <c r="D1150" s="20"/>
      <c r="E1150" s="19"/>
    </row>
    <row r="1151" spans="1:5" s="109" customFormat="1" ht="12.75" customHeight="1">
      <c r="A1151" s="31" t="s">
        <v>9259</v>
      </c>
      <c r="B1151" s="111" t="s">
        <v>1814</v>
      </c>
      <c r="C1151" s="110" t="s">
        <v>1767</v>
      </c>
      <c r="D1151" s="110"/>
      <c r="E1151" s="111"/>
    </row>
    <row r="1152" spans="1:5" s="109" customFormat="1" ht="12.75" customHeight="1">
      <c r="A1152" s="31" t="s">
        <v>8785</v>
      </c>
      <c r="B1152" s="19" t="s">
        <v>1815</v>
      </c>
      <c r="C1152" s="20" t="s">
        <v>1041</v>
      </c>
      <c r="D1152" s="20"/>
      <c r="E1152" s="19"/>
    </row>
    <row r="1153" spans="1:5" s="109" customFormat="1" ht="12.75" customHeight="1">
      <c r="A1153" s="31" t="s">
        <v>9288</v>
      </c>
      <c r="B1153" s="111" t="s">
        <v>1816</v>
      </c>
      <c r="C1153" s="110" t="s">
        <v>1817</v>
      </c>
      <c r="D1153" s="110"/>
      <c r="E1153" s="111"/>
    </row>
    <row r="1154" spans="1:5" s="109" customFormat="1" ht="12.75" customHeight="1">
      <c r="A1154" s="31" t="s">
        <v>9289</v>
      </c>
      <c r="B1154" s="19" t="s">
        <v>1818</v>
      </c>
      <c r="C1154" s="20" t="s">
        <v>1540</v>
      </c>
      <c r="D1154" s="20"/>
      <c r="E1154" s="19"/>
    </row>
    <row r="1155" spans="1:5" s="109" customFormat="1" ht="12.75" customHeight="1">
      <c r="A1155" s="31" t="s">
        <v>8827</v>
      </c>
      <c r="B1155" s="111" t="s">
        <v>1819</v>
      </c>
      <c r="C1155" s="110" t="s">
        <v>1117</v>
      </c>
      <c r="D1155" s="110"/>
      <c r="E1155" s="111"/>
    </row>
    <row r="1156" spans="1:5" s="109" customFormat="1" ht="12.75" customHeight="1">
      <c r="A1156" s="31" t="s">
        <v>9290</v>
      </c>
      <c r="B1156" s="19" t="s">
        <v>1820</v>
      </c>
      <c r="C1156" s="20" t="s">
        <v>797</v>
      </c>
      <c r="D1156" s="20"/>
      <c r="E1156" s="19"/>
    </row>
    <row r="1157" spans="1:5" s="109" customFormat="1" ht="12.75" customHeight="1">
      <c r="A1157" s="31" t="s">
        <v>8906</v>
      </c>
      <c r="B1157" s="111" t="s">
        <v>1821</v>
      </c>
      <c r="C1157" s="110" t="s">
        <v>1228</v>
      </c>
      <c r="D1157" s="110"/>
      <c r="E1157" s="111"/>
    </row>
    <row r="1158" spans="1:5" s="109" customFormat="1" ht="12.75" customHeight="1">
      <c r="A1158" s="31" t="s">
        <v>9291</v>
      </c>
      <c r="B1158" s="19" t="s">
        <v>1822</v>
      </c>
      <c r="C1158" s="20" t="s">
        <v>1823</v>
      </c>
      <c r="D1158" s="20"/>
      <c r="E1158" s="19"/>
    </row>
    <row r="1159" spans="1:5" s="109" customFormat="1" ht="12.75" customHeight="1">
      <c r="A1159" s="31" t="s">
        <v>9028</v>
      </c>
      <c r="B1159" s="111" t="s">
        <v>1824</v>
      </c>
      <c r="C1159" s="110" t="s">
        <v>1420</v>
      </c>
      <c r="D1159" s="110"/>
      <c r="E1159" s="111"/>
    </row>
    <row r="1160" spans="1:5" s="109" customFormat="1" ht="12.75" customHeight="1">
      <c r="A1160" s="31" t="s">
        <v>9292</v>
      </c>
      <c r="B1160" s="19" t="s">
        <v>1825</v>
      </c>
      <c r="C1160" s="20" t="s">
        <v>1228</v>
      </c>
      <c r="D1160" s="20"/>
      <c r="E1160" s="19"/>
    </row>
    <row r="1161" spans="1:5" s="109" customFormat="1" ht="12.75" customHeight="1">
      <c r="A1161" s="31" t="s">
        <v>9293</v>
      </c>
      <c r="B1161" s="111" t="s">
        <v>1826</v>
      </c>
      <c r="C1161" s="110" t="s">
        <v>791</v>
      </c>
      <c r="D1161" s="110"/>
      <c r="E1161" s="111"/>
    </row>
    <row r="1162" spans="1:5" s="109" customFormat="1" ht="12.75" customHeight="1">
      <c r="A1162" s="31" t="s">
        <v>9294</v>
      </c>
      <c r="B1162" s="19" t="s">
        <v>1827</v>
      </c>
      <c r="C1162" s="20" t="s">
        <v>1767</v>
      </c>
      <c r="D1162" s="20"/>
      <c r="E1162" s="19"/>
    </row>
    <row r="1163" spans="1:5" s="109" customFormat="1" ht="12.75" customHeight="1">
      <c r="A1163" s="31" t="s">
        <v>9295</v>
      </c>
      <c r="B1163" s="111" t="s">
        <v>1828</v>
      </c>
      <c r="C1163" s="110" t="s">
        <v>1553</v>
      </c>
      <c r="D1163" s="110"/>
      <c r="E1163" s="111"/>
    </row>
    <row r="1164" spans="1:5" s="109" customFormat="1" ht="12.75" customHeight="1">
      <c r="A1164" s="31" t="s">
        <v>9296</v>
      </c>
      <c r="B1164" s="19" t="s">
        <v>1829</v>
      </c>
      <c r="C1164" s="20" t="s">
        <v>1117</v>
      </c>
      <c r="D1164" s="20"/>
      <c r="E1164" s="19"/>
    </row>
    <row r="1165" spans="1:5" s="109" customFormat="1" ht="12.75" customHeight="1">
      <c r="A1165" s="31" t="s">
        <v>9297</v>
      </c>
      <c r="B1165" s="111" t="s">
        <v>1830</v>
      </c>
      <c r="C1165" s="110" t="s">
        <v>1117</v>
      </c>
      <c r="D1165" s="110"/>
      <c r="E1165" s="111"/>
    </row>
    <row r="1166" spans="1:5" s="109" customFormat="1" ht="12.75" customHeight="1">
      <c r="A1166" s="31" t="s">
        <v>9298</v>
      </c>
      <c r="B1166" s="19" t="s">
        <v>1831</v>
      </c>
      <c r="C1166" s="20" t="s">
        <v>1496</v>
      </c>
      <c r="D1166" s="20"/>
      <c r="E1166" s="19"/>
    </row>
    <row r="1167" spans="1:5" s="109" customFormat="1" ht="12.75" customHeight="1">
      <c r="A1167" s="31" t="s">
        <v>9299</v>
      </c>
      <c r="B1167" s="111" t="s">
        <v>1832</v>
      </c>
      <c r="C1167" s="110" t="s">
        <v>1809</v>
      </c>
      <c r="D1167" s="110"/>
      <c r="E1167" s="111"/>
    </row>
    <row r="1168" spans="1:5" s="109" customFormat="1" ht="12.75" customHeight="1">
      <c r="A1168" s="31" t="s">
        <v>9300</v>
      </c>
      <c r="B1168" s="19" t="s">
        <v>1833</v>
      </c>
      <c r="C1168" s="20" t="s">
        <v>1625</v>
      </c>
      <c r="D1168" s="20"/>
      <c r="E1168" s="19"/>
    </row>
    <row r="1169" spans="1:5" s="109" customFormat="1" ht="12.75" customHeight="1">
      <c r="A1169" s="31" t="s">
        <v>9301</v>
      </c>
      <c r="B1169" s="111" t="s">
        <v>1834</v>
      </c>
      <c r="C1169" s="110" t="s">
        <v>791</v>
      </c>
      <c r="D1169" s="110"/>
      <c r="E1169" s="111"/>
    </row>
    <row r="1170" spans="1:5" s="109" customFormat="1" ht="12.75" customHeight="1">
      <c r="A1170" s="31" t="s">
        <v>9302</v>
      </c>
      <c r="B1170" s="19" t="s">
        <v>1835</v>
      </c>
      <c r="C1170" s="20" t="s">
        <v>1380</v>
      </c>
      <c r="D1170" s="20"/>
      <c r="E1170" s="19"/>
    </row>
    <row r="1171" spans="1:5" s="109" customFormat="1" ht="12.75" customHeight="1">
      <c r="A1171" s="31" t="s">
        <v>9303</v>
      </c>
      <c r="B1171" s="111" t="s">
        <v>1836</v>
      </c>
      <c r="C1171" s="110" t="s">
        <v>933</v>
      </c>
      <c r="D1171" s="110"/>
      <c r="E1171" s="111"/>
    </row>
    <row r="1172" spans="1:5" s="109" customFormat="1" ht="12.75" customHeight="1">
      <c r="A1172" s="31" t="s">
        <v>9304</v>
      </c>
      <c r="B1172" s="19" t="s">
        <v>1837</v>
      </c>
      <c r="C1172" s="20" t="s">
        <v>1801</v>
      </c>
      <c r="D1172" s="20"/>
      <c r="E1172" s="19"/>
    </row>
    <row r="1173" spans="1:5" s="109" customFormat="1" ht="12.75" customHeight="1">
      <c r="A1173" s="31" t="s">
        <v>9305</v>
      </c>
      <c r="B1173" s="111" t="s">
        <v>1838</v>
      </c>
      <c r="C1173" s="110" t="s">
        <v>1839</v>
      </c>
      <c r="D1173" s="110"/>
      <c r="E1173" s="111"/>
    </row>
    <row r="1174" spans="1:5" s="109" customFormat="1" ht="12.75" customHeight="1">
      <c r="A1174" s="31" t="s">
        <v>9306</v>
      </c>
      <c r="B1174" s="19" t="s">
        <v>1840</v>
      </c>
      <c r="C1174" s="20" t="s">
        <v>1841</v>
      </c>
      <c r="D1174" s="20"/>
      <c r="E1174" s="19"/>
    </row>
    <row r="1175" spans="1:5" s="109" customFormat="1" ht="12.75" customHeight="1">
      <c r="A1175" s="31" t="s">
        <v>9307</v>
      </c>
      <c r="B1175" s="111" t="s">
        <v>1842</v>
      </c>
      <c r="C1175" s="110" t="s">
        <v>1540</v>
      </c>
      <c r="D1175" s="110"/>
      <c r="E1175" s="111"/>
    </row>
    <row r="1176" spans="1:5" s="109" customFormat="1" ht="12.75" customHeight="1">
      <c r="A1176" s="31" t="s">
        <v>9308</v>
      </c>
      <c r="B1176" s="19" t="s">
        <v>1843</v>
      </c>
      <c r="C1176" s="20" t="s">
        <v>1792</v>
      </c>
      <c r="D1176" s="20"/>
      <c r="E1176" s="19"/>
    </row>
    <row r="1177" spans="1:5" s="109" customFormat="1" ht="12.75" customHeight="1">
      <c r="A1177" s="31" t="s">
        <v>9309</v>
      </c>
      <c r="B1177" s="111" t="s">
        <v>1844</v>
      </c>
      <c r="C1177" s="110" t="s">
        <v>1117</v>
      </c>
      <c r="D1177" s="110"/>
      <c r="E1177" s="111"/>
    </row>
    <row r="1178" spans="1:5" s="109" customFormat="1" ht="12.75" customHeight="1">
      <c r="A1178" s="31" t="s">
        <v>8829</v>
      </c>
      <c r="B1178" s="19" t="s">
        <v>1845</v>
      </c>
      <c r="C1178" s="20" t="s">
        <v>1095</v>
      </c>
      <c r="D1178" s="20"/>
      <c r="E1178" s="19"/>
    </row>
    <row r="1179" spans="1:5" s="109" customFormat="1" ht="12.75" customHeight="1">
      <c r="A1179" s="31" t="s">
        <v>9310</v>
      </c>
      <c r="B1179" s="111" t="s">
        <v>1846</v>
      </c>
      <c r="C1179" s="110" t="s">
        <v>1095</v>
      </c>
      <c r="D1179" s="110"/>
      <c r="E1179" s="111"/>
    </row>
    <row r="1180" spans="1:5" s="109" customFormat="1" ht="12.75" customHeight="1">
      <c r="A1180" s="31" t="s">
        <v>9311</v>
      </c>
      <c r="B1180" s="19" t="s">
        <v>1847</v>
      </c>
      <c r="C1180" s="20" t="s">
        <v>1839</v>
      </c>
      <c r="D1180" s="20"/>
      <c r="E1180" s="19"/>
    </row>
    <row r="1181" spans="1:5" s="109" customFormat="1" ht="12.75" customHeight="1">
      <c r="A1181" s="31" t="s">
        <v>9312</v>
      </c>
      <c r="B1181" s="111" t="s">
        <v>1848</v>
      </c>
      <c r="C1181" s="110" t="s">
        <v>1849</v>
      </c>
      <c r="D1181" s="110"/>
      <c r="E1181" s="111"/>
    </row>
    <row r="1182" spans="1:5" s="109" customFormat="1" ht="12.75" customHeight="1">
      <c r="A1182" s="31" t="s">
        <v>9313</v>
      </c>
      <c r="B1182" s="19" t="s">
        <v>1850</v>
      </c>
      <c r="C1182" s="20" t="s">
        <v>1540</v>
      </c>
      <c r="D1182" s="20"/>
      <c r="E1182" s="19"/>
    </row>
    <row r="1183" spans="1:5" s="109" customFormat="1" ht="12.75" customHeight="1">
      <c r="A1183" s="31" t="s">
        <v>9314</v>
      </c>
      <c r="B1183" s="111" t="s">
        <v>1851</v>
      </c>
      <c r="C1183" s="110" t="s">
        <v>1852</v>
      </c>
      <c r="D1183" s="110"/>
      <c r="E1183" s="111"/>
    </row>
    <row r="1184" spans="1:5" s="109" customFormat="1" ht="12.75" customHeight="1">
      <c r="A1184" s="31" t="s">
        <v>9315</v>
      </c>
      <c r="B1184" s="19" t="s">
        <v>1853</v>
      </c>
      <c r="C1184" s="20" t="s">
        <v>1314</v>
      </c>
      <c r="D1184" s="20"/>
      <c r="E1184" s="19"/>
    </row>
    <row r="1185" spans="1:5" s="109" customFormat="1" ht="12.75" customHeight="1">
      <c r="A1185" s="31" t="s">
        <v>8725</v>
      </c>
      <c r="B1185" s="111" t="s">
        <v>1854</v>
      </c>
      <c r="C1185" s="110" t="s">
        <v>944</v>
      </c>
      <c r="D1185" s="110"/>
      <c r="E1185" s="111"/>
    </row>
    <row r="1186" spans="1:5" s="109" customFormat="1" ht="12.75" customHeight="1">
      <c r="A1186" s="31" t="s">
        <v>9316</v>
      </c>
      <c r="B1186" s="19" t="s">
        <v>1855</v>
      </c>
      <c r="C1186" s="20" t="s">
        <v>944</v>
      </c>
      <c r="D1186" s="20"/>
      <c r="E1186" s="19"/>
    </row>
    <row r="1187" spans="1:5" s="109" customFormat="1" ht="12.75" customHeight="1">
      <c r="A1187" s="31" t="s">
        <v>9317</v>
      </c>
      <c r="B1187" s="111" t="s">
        <v>1856</v>
      </c>
      <c r="C1187" s="110" t="s">
        <v>1420</v>
      </c>
      <c r="D1187" s="110"/>
      <c r="E1187" s="111"/>
    </row>
    <row r="1188" spans="1:5" s="109" customFormat="1" ht="12.75" customHeight="1">
      <c r="A1188" s="31" t="s">
        <v>8785</v>
      </c>
      <c r="B1188" s="19" t="s">
        <v>1857</v>
      </c>
      <c r="C1188" s="20" t="s">
        <v>1041</v>
      </c>
      <c r="D1188" s="20"/>
      <c r="E1188" s="19"/>
    </row>
    <row r="1189" spans="1:5" s="109" customFormat="1" ht="12.75" customHeight="1">
      <c r="A1189" s="31" t="s">
        <v>9268</v>
      </c>
      <c r="B1189" s="111" t="s">
        <v>1858</v>
      </c>
      <c r="C1189" s="110" t="s">
        <v>1782</v>
      </c>
      <c r="D1189" s="110"/>
      <c r="E1189" s="111"/>
    </row>
    <row r="1190" spans="1:5" s="109" customFormat="1" ht="12.75" customHeight="1">
      <c r="A1190" s="31" t="s">
        <v>8784</v>
      </c>
      <c r="B1190" s="19" t="s">
        <v>1859</v>
      </c>
      <c r="C1190" s="20" t="s">
        <v>1041</v>
      </c>
      <c r="D1190" s="20"/>
      <c r="E1190" s="19"/>
    </row>
    <row r="1191" spans="1:5" s="109" customFormat="1" ht="12.75" customHeight="1">
      <c r="A1191" s="31" t="s">
        <v>9034</v>
      </c>
      <c r="B1191" s="111" t="s">
        <v>1860</v>
      </c>
      <c r="C1191" s="110" t="s">
        <v>1074</v>
      </c>
      <c r="D1191" s="110"/>
      <c r="E1191" s="111"/>
    </row>
    <row r="1192" spans="1:5" s="109" customFormat="1" ht="12.75" customHeight="1">
      <c r="A1192" s="31" t="s">
        <v>9318</v>
      </c>
      <c r="B1192" s="19" t="s">
        <v>1861</v>
      </c>
      <c r="C1192" s="20" t="s">
        <v>1578</v>
      </c>
      <c r="D1192" s="20"/>
      <c r="E1192" s="19"/>
    </row>
    <row r="1193" spans="1:5" s="109" customFormat="1" ht="12.75" customHeight="1">
      <c r="A1193" s="31" t="s">
        <v>9319</v>
      </c>
      <c r="B1193" s="111" t="s">
        <v>1862</v>
      </c>
      <c r="C1193" s="110" t="s">
        <v>1540</v>
      </c>
      <c r="D1193" s="110"/>
      <c r="E1193" s="111"/>
    </row>
    <row r="1194" spans="1:5" s="109" customFormat="1" ht="12.75" customHeight="1">
      <c r="A1194" s="31" t="s">
        <v>9320</v>
      </c>
      <c r="B1194" s="19" t="s">
        <v>1863</v>
      </c>
      <c r="C1194" s="20" t="s">
        <v>1864</v>
      </c>
      <c r="D1194" s="20"/>
      <c r="E1194" s="19"/>
    </row>
    <row r="1195" spans="1:5" s="109" customFormat="1" ht="12.75" customHeight="1">
      <c r="A1195" s="31" t="s">
        <v>9321</v>
      </c>
      <c r="B1195" s="111" t="s">
        <v>1865</v>
      </c>
      <c r="C1195" s="110" t="s">
        <v>1420</v>
      </c>
      <c r="D1195" s="110"/>
      <c r="E1195" s="111"/>
    </row>
    <row r="1196" spans="1:5" s="109" customFormat="1" ht="12.75" customHeight="1">
      <c r="A1196" s="31" t="s">
        <v>8374</v>
      </c>
      <c r="B1196" s="19" t="s">
        <v>1866</v>
      </c>
      <c r="C1196" s="20" t="s">
        <v>1867</v>
      </c>
      <c r="D1196" s="20"/>
      <c r="E1196" s="19"/>
    </row>
    <row r="1197" spans="1:5" s="109" customFormat="1" ht="12.75" customHeight="1">
      <c r="A1197" s="31" t="s">
        <v>9322</v>
      </c>
      <c r="B1197" s="111" t="s">
        <v>1868</v>
      </c>
      <c r="C1197" s="110" t="s">
        <v>1420</v>
      </c>
      <c r="D1197" s="110"/>
      <c r="E1197" s="111"/>
    </row>
    <row r="1198" spans="1:5" s="109" customFormat="1" ht="12.75" customHeight="1">
      <c r="A1198" s="31" t="s">
        <v>9323</v>
      </c>
      <c r="B1198" s="19" t="s">
        <v>1869</v>
      </c>
      <c r="C1198" s="20" t="s">
        <v>1870</v>
      </c>
      <c r="D1198" s="20"/>
      <c r="E1198" s="19"/>
    </row>
    <row r="1199" spans="1:5" s="109" customFormat="1" ht="12.75" customHeight="1">
      <c r="A1199" s="31" t="s">
        <v>8791</v>
      </c>
      <c r="B1199" s="111" t="s">
        <v>1871</v>
      </c>
      <c r="C1199" s="110" t="s">
        <v>1068</v>
      </c>
      <c r="D1199" s="110"/>
      <c r="E1199" s="111"/>
    </row>
    <row r="1200" spans="1:5" s="109" customFormat="1" ht="12.75" customHeight="1">
      <c r="A1200" s="31" t="s">
        <v>9324</v>
      </c>
      <c r="B1200" s="19" t="s">
        <v>1872</v>
      </c>
      <c r="C1200" s="20" t="s">
        <v>1228</v>
      </c>
      <c r="D1200" s="20"/>
      <c r="E1200" s="19"/>
    </row>
    <row r="1201" spans="1:5" s="109" customFormat="1" ht="12.75" customHeight="1">
      <c r="A1201" s="31" t="s">
        <v>8824</v>
      </c>
      <c r="B1201" s="111" t="s">
        <v>1873</v>
      </c>
      <c r="C1201" s="110" t="s">
        <v>1093</v>
      </c>
      <c r="D1201" s="110"/>
      <c r="E1201" s="111"/>
    </row>
    <row r="1202" spans="1:5" s="109" customFormat="1" ht="12.75" customHeight="1">
      <c r="A1202" s="31" t="s">
        <v>9325</v>
      </c>
      <c r="B1202" s="19" t="s">
        <v>1874</v>
      </c>
      <c r="C1202" s="20" t="s">
        <v>791</v>
      </c>
      <c r="D1202" s="20"/>
      <c r="E1202" s="19"/>
    </row>
    <row r="1203" spans="1:5" s="109" customFormat="1" ht="12.75" customHeight="1">
      <c r="A1203" s="31" t="s">
        <v>9323</v>
      </c>
      <c r="B1203" s="111" t="s">
        <v>1875</v>
      </c>
      <c r="C1203" s="110" t="s">
        <v>1870</v>
      </c>
      <c r="D1203" s="110"/>
      <c r="E1203" s="111"/>
    </row>
    <row r="1204" spans="1:5" s="109" customFormat="1" ht="12.75" customHeight="1">
      <c r="A1204" s="31" t="s">
        <v>8674</v>
      </c>
      <c r="B1204" s="19" t="s">
        <v>1876</v>
      </c>
      <c r="C1204" s="20" t="s">
        <v>933</v>
      </c>
      <c r="D1204" s="20"/>
      <c r="E1204" s="19"/>
    </row>
    <row r="1205" spans="1:5" s="109" customFormat="1" ht="12.75" customHeight="1">
      <c r="A1205" s="31" t="s">
        <v>9326</v>
      </c>
      <c r="B1205" s="111" t="s">
        <v>1877</v>
      </c>
      <c r="C1205" s="110" t="s">
        <v>1724</v>
      </c>
      <c r="D1205" s="110"/>
      <c r="E1205" s="111"/>
    </row>
    <row r="1206" spans="1:5" s="109" customFormat="1" ht="12.75" customHeight="1">
      <c r="A1206" s="31" t="s">
        <v>9327</v>
      </c>
      <c r="B1206" s="19" t="s">
        <v>1878</v>
      </c>
      <c r="C1206" s="20" t="s">
        <v>1441</v>
      </c>
      <c r="D1206" s="20"/>
      <c r="E1206" s="19"/>
    </row>
    <row r="1207" spans="1:5" s="109" customFormat="1" ht="12.75" customHeight="1">
      <c r="A1207" s="31" t="s">
        <v>9328</v>
      </c>
      <c r="B1207" s="111" t="s">
        <v>1879</v>
      </c>
      <c r="C1207" s="110" t="s">
        <v>1817</v>
      </c>
      <c r="D1207" s="110"/>
      <c r="E1207" s="111"/>
    </row>
    <row r="1208" spans="1:5" s="109" customFormat="1" ht="12.75" customHeight="1">
      <c r="A1208" s="31" t="s">
        <v>9329</v>
      </c>
      <c r="B1208" s="19" t="s">
        <v>1880</v>
      </c>
      <c r="C1208" s="20" t="s">
        <v>1540</v>
      </c>
      <c r="D1208" s="20"/>
      <c r="E1208" s="19"/>
    </row>
    <row r="1209" spans="1:5" s="109" customFormat="1" ht="12.75" customHeight="1">
      <c r="A1209" s="31" t="s">
        <v>9330</v>
      </c>
      <c r="B1209" s="111" t="s">
        <v>1881</v>
      </c>
      <c r="C1209" s="110" t="s">
        <v>1540</v>
      </c>
      <c r="D1209" s="110"/>
      <c r="E1209" s="111"/>
    </row>
    <row r="1210" spans="1:5" s="109" customFormat="1" ht="12.75" customHeight="1">
      <c r="A1210" s="31" t="s">
        <v>9331</v>
      </c>
      <c r="B1210" s="19" t="s">
        <v>1882</v>
      </c>
      <c r="C1210" s="20" t="s">
        <v>1375</v>
      </c>
      <c r="D1210" s="20"/>
      <c r="E1210" s="19"/>
    </row>
    <row r="1211" spans="1:5" s="109" customFormat="1" ht="12.75" customHeight="1">
      <c r="A1211" s="31" t="s">
        <v>9332</v>
      </c>
      <c r="B1211" s="111" t="s">
        <v>1883</v>
      </c>
      <c r="C1211" s="110" t="s">
        <v>1375</v>
      </c>
      <c r="D1211" s="110"/>
      <c r="E1211" s="111"/>
    </row>
    <row r="1212" spans="1:5" s="109" customFormat="1" ht="12.75" customHeight="1">
      <c r="A1212" s="31" t="s">
        <v>9333</v>
      </c>
      <c r="B1212" s="19" t="s">
        <v>1884</v>
      </c>
      <c r="C1212" s="20" t="s">
        <v>1809</v>
      </c>
      <c r="D1212" s="20"/>
      <c r="E1212" s="19"/>
    </row>
    <row r="1213" spans="1:5" s="109" customFormat="1" ht="12.75" customHeight="1">
      <c r="A1213" s="31" t="s">
        <v>9315</v>
      </c>
      <c r="B1213" s="111" t="s">
        <v>1885</v>
      </c>
      <c r="C1213" s="110" t="s">
        <v>1314</v>
      </c>
      <c r="D1213" s="110"/>
      <c r="E1213" s="111"/>
    </row>
    <row r="1214" spans="1:5" s="109" customFormat="1" ht="12.75" customHeight="1">
      <c r="A1214" s="31" t="s">
        <v>9334</v>
      </c>
      <c r="B1214" s="19" t="s">
        <v>1886</v>
      </c>
      <c r="C1214" s="20" t="s">
        <v>1034</v>
      </c>
      <c r="D1214" s="20"/>
      <c r="E1214" s="19"/>
    </row>
    <row r="1215" spans="1:5" s="109" customFormat="1" ht="12.75" customHeight="1">
      <c r="A1215" s="31" t="s">
        <v>9335</v>
      </c>
      <c r="B1215" s="111" t="s">
        <v>1887</v>
      </c>
      <c r="C1215" s="110" t="s">
        <v>1542</v>
      </c>
      <c r="D1215" s="110"/>
      <c r="E1215" s="111"/>
    </row>
    <row r="1216" spans="1:5" s="109" customFormat="1" ht="12.75" customHeight="1">
      <c r="A1216" s="31" t="s">
        <v>9336</v>
      </c>
      <c r="B1216" s="19" t="s">
        <v>1888</v>
      </c>
      <c r="C1216" s="20" t="s">
        <v>1400</v>
      </c>
      <c r="D1216" s="20"/>
      <c r="E1216" s="19"/>
    </row>
    <row r="1217" spans="1:5" s="109" customFormat="1" ht="12.75" customHeight="1">
      <c r="A1217" s="31" t="s">
        <v>9337</v>
      </c>
      <c r="B1217" s="111" t="s">
        <v>1889</v>
      </c>
      <c r="C1217" s="110" t="s">
        <v>1375</v>
      </c>
      <c r="D1217" s="110"/>
      <c r="E1217" s="111"/>
    </row>
    <row r="1218" spans="1:5" s="109" customFormat="1" ht="12.75" customHeight="1">
      <c r="A1218" s="31" t="s">
        <v>8370</v>
      </c>
      <c r="B1218" s="19" t="s">
        <v>1890</v>
      </c>
      <c r="C1218" s="20" t="s">
        <v>791</v>
      </c>
      <c r="D1218" s="20"/>
      <c r="E1218" s="19"/>
    </row>
    <row r="1219" spans="1:5" s="109" customFormat="1" ht="12.75" customHeight="1">
      <c r="A1219" s="31" t="s">
        <v>9338</v>
      </c>
      <c r="B1219" s="111" t="s">
        <v>1891</v>
      </c>
      <c r="C1219" s="110" t="s">
        <v>1542</v>
      </c>
      <c r="D1219" s="110"/>
      <c r="E1219" s="111"/>
    </row>
    <row r="1220" spans="1:5" s="109" customFormat="1" ht="12.75" customHeight="1">
      <c r="A1220" s="31" t="s">
        <v>9339</v>
      </c>
      <c r="B1220" s="19" t="s">
        <v>1892</v>
      </c>
      <c r="C1220" s="20" t="s">
        <v>1139</v>
      </c>
      <c r="D1220" s="20"/>
      <c r="E1220" s="19"/>
    </row>
    <row r="1221" spans="1:5" s="109" customFormat="1" ht="12.75" customHeight="1">
      <c r="A1221" s="31" t="s">
        <v>9274</v>
      </c>
      <c r="B1221" s="111" t="s">
        <v>1893</v>
      </c>
      <c r="C1221" s="110" t="s">
        <v>1792</v>
      </c>
      <c r="D1221" s="110"/>
      <c r="E1221" s="111"/>
    </row>
    <row r="1222" spans="1:5" s="109" customFormat="1" ht="12.75" customHeight="1">
      <c r="A1222" s="31" t="s">
        <v>9340</v>
      </c>
      <c r="B1222" s="19" t="s">
        <v>1894</v>
      </c>
      <c r="C1222" s="20" t="s">
        <v>1056</v>
      </c>
      <c r="D1222" s="20"/>
      <c r="E1222" s="19"/>
    </row>
    <row r="1223" spans="1:5" s="109" customFormat="1" ht="12.75" customHeight="1">
      <c r="A1223" s="31" t="s">
        <v>9341</v>
      </c>
      <c r="B1223" s="111" t="s">
        <v>1895</v>
      </c>
      <c r="C1223" s="110" t="s">
        <v>1474</v>
      </c>
      <c r="D1223" s="110"/>
      <c r="E1223" s="111"/>
    </row>
    <row r="1224" spans="1:5" s="109" customFormat="1" ht="12.75" customHeight="1">
      <c r="A1224" s="31" t="s">
        <v>9118</v>
      </c>
      <c r="B1224" s="19" t="s">
        <v>1896</v>
      </c>
      <c r="C1224" s="20" t="s">
        <v>1553</v>
      </c>
      <c r="D1224" s="20"/>
      <c r="E1224" s="19"/>
    </row>
    <row r="1225" spans="1:5" s="109" customFormat="1" ht="12.75" customHeight="1">
      <c r="A1225" s="31" t="s">
        <v>8827</v>
      </c>
      <c r="B1225" s="111" t="s">
        <v>1897</v>
      </c>
      <c r="C1225" s="110" t="s">
        <v>1117</v>
      </c>
      <c r="D1225" s="110"/>
      <c r="E1225" s="111"/>
    </row>
    <row r="1226" spans="1:5" s="109" customFormat="1" ht="12.75" customHeight="1">
      <c r="A1226" s="31" t="s">
        <v>9342</v>
      </c>
      <c r="B1226" s="19" t="s">
        <v>1898</v>
      </c>
      <c r="C1226" s="20" t="s">
        <v>1899</v>
      </c>
      <c r="D1226" s="20"/>
      <c r="E1226" s="19"/>
    </row>
    <row r="1227" spans="1:5" s="109" customFormat="1" ht="12.75" customHeight="1">
      <c r="A1227" s="31" t="s">
        <v>9343</v>
      </c>
      <c r="B1227" s="19" t="s">
        <v>1900</v>
      </c>
      <c r="C1227" s="20" t="s">
        <v>1901</v>
      </c>
      <c r="D1227" s="20"/>
      <c r="E1227" s="19"/>
    </row>
    <row r="1228" spans="1:5" s="109" customFormat="1" ht="12.75" customHeight="1">
      <c r="A1228" s="31" t="s">
        <v>9344</v>
      </c>
      <c r="B1228" s="111" t="s">
        <v>1902</v>
      </c>
      <c r="C1228" s="110" t="s">
        <v>1852</v>
      </c>
      <c r="D1228" s="110"/>
      <c r="E1228" s="111"/>
    </row>
    <row r="1229" spans="1:5" s="109" customFormat="1" ht="12.75" customHeight="1">
      <c r="A1229" s="31" t="s">
        <v>9345</v>
      </c>
      <c r="B1229" s="19" t="s">
        <v>1903</v>
      </c>
      <c r="C1229" s="20" t="s">
        <v>933</v>
      </c>
      <c r="D1229" s="20"/>
      <c r="E1229" s="19"/>
    </row>
    <row r="1230" spans="1:5" s="109" customFormat="1" ht="12.75" customHeight="1">
      <c r="A1230" s="31" t="s">
        <v>9346</v>
      </c>
      <c r="B1230" s="111" t="s">
        <v>1904</v>
      </c>
      <c r="C1230" s="110" t="s">
        <v>1256</v>
      </c>
      <c r="D1230" s="110"/>
      <c r="E1230" s="111"/>
    </row>
    <row r="1231" spans="1:5" s="109" customFormat="1" ht="12.75" customHeight="1">
      <c r="A1231" s="31" t="s">
        <v>9035</v>
      </c>
      <c r="B1231" s="19" t="s">
        <v>1905</v>
      </c>
      <c r="C1231" s="20" t="s">
        <v>1430</v>
      </c>
      <c r="D1231" s="20"/>
      <c r="E1231" s="19"/>
    </row>
    <row r="1232" spans="1:5" s="109" customFormat="1" ht="12.75" customHeight="1">
      <c r="A1232" s="31" t="s">
        <v>9347</v>
      </c>
      <c r="B1232" s="19" t="s">
        <v>1906</v>
      </c>
      <c r="C1232" s="20" t="s">
        <v>1907</v>
      </c>
      <c r="D1232" s="20"/>
      <c r="E1232" s="19"/>
    </row>
    <row r="1233" spans="1:5" s="109" customFormat="1" ht="12.75" customHeight="1">
      <c r="A1233" s="31" t="s">
        <v>9348</v>
      </c>
      <c r="B1233" s="111" t="s">
        <v>1908</v>
      </c>
      <c r="C1233" s="110" t="s">
        <v>1540</v>
      </c>
      <c r="D1233" s="110"/>
      <c r="E1233" s="111"/>
    </row>
    <row r="1234" spans="1:5" s="109" customFormat="1" ht="12.75" customHeight="1">
      <c r="A1234" s="31" t="s">
        <v>9349</v>
      </c>
      <c r="B1234" s="19" t="s">
        <v>1909</v>
      </c>
      <c r="C1234" s="20" t="s">
        <v>1380</v>
      </c>
      <c r="D1234" s="20"/>
      <c r="E1234" s="19"/>
    </row>
    <row r="1235" spans="1:5" s="109" customFormat="1" ht="12.75" customHeight="1">
      <c r="A1235" s="31" t="s">
        <v>9054</v>
      </c>
      <c r="B1235" s="111" t="s">
        <v>1910</v>
      </c>
      <c r="C1235" s="110" t="s">
        <v>1430</v>
      </c>
      <c r="D1235" s="110"/>
      <c r="E1235" s="111"/>
    </row>
    <row r="1236" spans="1:5" s="109" customFormat="1" ht="12.75" customHeight="1">
      <c r="A1236" s="31" t="s">
        <v>9272</v>
      </c>
      <c r="B1236" s="19" t="s">
        <v>1911</v>
      </c>
      <c r="C1236" s="20" t="s">
        <v>1788</v>
      </c>
      <c r="D1236" s="20"/>
      <c r="E1236" s="19"/>
    </row>
    <row r="1237" spans="1:5" s="109" customFormat="1" ht="12.75" customHeight="1">
      <c r="A1237" s="31" t="s">
        <v>9350</v>
      </c>
      <c r="B1237" s="111" t="s">
        <v>1912</v>
      </c>
      <c r="C1237" s="110" t="s">
        <v>1074</v>
      </c>
      <c r="D1237" s="110"/>
      <c r="E1237" s="111"/>
    </row>
    <row r="1238" spans="1:5" s="109" customFormat="1" ht="12.75" customHeight="1">
      <c r="A1238" s="31" t="s">
        <v>9351</v>
      </c>
      <c r="B1238" s="19" t="s">
        <v>1913</v>
      </c>
      <c r="C1238" s="20" t="s">
        <v>1380</v>
      </c>
      <c r="D1238" s="20"/>
      <c r="E1238" s="19"/>
    </row>
    <row r="1239" spans="1:5" s="109" customFormat="1" ht="12.75" customHeight="1">
      <c r="A1239" s="31" t="s">
        <v>9352</v>
      </c>
      <c r="B1239" s="111" t="s">
        <v>1914</v>
      </c>
      <c r="C1239" s="110" t="s">
        <v>1852</v>
      </c>
      <c r="D1239" s="110"/>
      <c r="E1239" s="111"/>
    </row>
    <row r="1240" spans="1:5" s="109" customFormat="1" ht="12.75" customHeight="1">
      <c r="A1240" s="31" t="s">
        <v>9353</v>
      </c>
      <c r="B1240" s="19" t="s">
        <v>1915</v>
      </c>
      <c r="C1240" s="20" t="s">
        <v>1496</v>
      </c>
      <c r="D1240" s="20"/>
      <c r="E1240" s="19"/>
    </row>
    <row r="1241" spans="1:5" s="109" customFormat="1" ht="12.75" customHeight="1">
      <c r="A1241" s="31" t="s">
        <v>9354</v>
      </c>
      <c r="B1241" s="111" t="s">
        <v>1916</v>
      </c>
      <c r="C1241" s="110" t="s">
        <v>1867</v>
      </c>
      <c r="D1241" s="110"/>
      <c r="E1241" s="111"/>
    </row>
    <row r="1242" spans="1:5" s="109" customFormat="1" ht="12.75" customHeight="1">
      <c r="A1242" s="31" t="s">
        <v>9355</v>
      </c>
      <c r="B1242" s="19" t="s">
        <v>1917</v>
      </c>
      <c r="C1242" s="20" t="s">
        <v>1852</v>
      </c>
      <c r="D1242" s="20"/>
      <c r="E1242" s="19"/>
    </row>
    <row r="1243" spans="1:5" s="109" customFormat="1" ht="12.75" customHeight="1">
      <c r="A1243" s="31" t="s">
        <v>9325</v>
      </c>
      <c r="B1243" s="111" t="s">
        <v>1918</v>
      </c>
      <c r="C1243" s="110" t="s">
        <v>791</v>
      </c>
      <c r="D1243" s="110"/>
      <c r="E1243" s="111"/>
    </row>
    <row r="1244" spans="1:5" s="109" customFormat="1" ht="12.75" customHeight="1">
      <c r="A1244" s="31" t="s">
        <v>9356</v>
      </c>
      <c r="B1244" s="19" t="s">
        <v>1919</v>
      </c>
      <c r="C1244" s="20" t="s">
        <v>1540</v>
      </c>
      <c r="D1244" s="20"/>
      <c r="E1244" s="19"/>
    </row>
    <row r="1245" spans="1:5" s="109" customFormat="1" ht="12.75" customHeight="1">
      <c r="A1245" s="31" t="s">
        <v>9357</v>
      </c>
      <c r="B1245" s="19" t="s">
        <v>1920</v>
      </c>
      <c r="C1245" s="20" t="s">
        <v>1474</v>
      </c>
      <c r="D1245" s="20"/>
      <c r="E1245" s="19"/>
    </row>
    <row r="1246" spans="1:5" s="109" customFormat="1" ht="12.75" customHeight="1">
      <c r="A1246" s="31" t="s">
        <v>9358</v>
      </c>
      <c r="B1246" s="111" t="s">
        <v>1921</v>
      </c>
      <c r="C1246" s="110" t="s">
        <v>1817</v>
      </c>
      <c r="D1246" s="110"/>
      <c r="E1246" s="111"/>
    </row>
    <row r="1247" spans="1:5" s="109" customFormat="1" ht="12.75" customHeight="1">
      <c r="A1247" s="31" t="s">
        <v>9359</v>
      </c>
      <c r="B1247" s="19" t="s">
        <v>1922</v>
      </c>
      <c r="C1247" s="20" t="s">
        <v>1542</v>
      </c>
      <c r="D1247" s="20"/>
      <c r="E1247" s="19"/>
    </row>
    <row r="1248" spans="1:5" s="109" customFormat="1" ht="12.75" customHeight="1">
      <c r="A1248" s="31" t="s">
        <v>9360</v>
      </c>
      <c r="B1248" s="111" t="s">
        <v>1923</v>
      </c>
      <c r="C1248" s="110" t="s">
        <v>1056</v>
      </c>
      <c r="D1248" s="110"/>
      <c r="E1248" s="111"/>
    </row>
    <row r="1249" spans="1:5" s="109" customFormat="1" ht="12.75" customHeight="1">
      <c r="A1249" s="31" t="s">
        <v>9317</v>
      </c>
      <c r="B1249" s="19" t="s">
        <v>1924</v>
      </c>
      <c r="C1249" s="20" t="s">
        <v>1420</v>
      </c>
      <c r="D1249" s="20"/>
      <c r="E1249" s="19"/>
    </row>
    <row r="1250" spans="1:5" s="109" customFormat="1" ht="12.75" customHeight="1">
      <c r="A1250" s="31" t="s">
        <v>9361</v>
      </c>
      <c r="B1250" s="111" t="s">
        <v>1925</v>
      </c>
      <c r="C1250" s="110" t="s">
        <v>1773</v>
      </c>
      <c r="D1250" s="110"/>
      <c r="E1250" s="111"/>
    </row>
    <row r="1251" spans="1:5" s="109" customFormat="1" ht="12.75" customHeight="1">
      <c r="A1251" s="31" t="s">
        <v>9362</v>
      </c>
      <c r="B1251" s="19" t="s">
        <v>1926</v>
      </c>
      <c r="C1251" s="20" t="s">
        <v>1139</v>
      </c>
      <c r="D1251" s="20"/>
      <c r="E1251" s="19"/>
    </row>
    <row r="1252" spans="1:5" s="109" customFormat="1" ht="12.75" customHeight="1">
      <c r="A1252" s="31" t="s">
        <v>9363</v>
      </c>
      <c r="B1252" s="111" t="s">
        <v>1927</v>
      </c>
      <c r="C1252" s="110" t="s">
        <v>1420</v>
      </c>
      <c r="D1252" s="110"/>
      <c r="E1252" s="111"/>
    </row>
    <row r="1253" spans="1:5" s="109" customFormat="1" ht="12.75" customHeight="1">
      <c r="A1253" s="31" t="s">
        <v>9364</v>
      </c>
      <c r="B1253" s="19" t="s">
        <v>1928</v>
      </c>
      <c r="C1253" s="20" t="s">
        <v>1852</v>
      </c>
      <c r="D1253" s="20"/>
      <c r="E1253" s="19"/>
    </row>
    <row r="1254" spans="1:5" s="109" customFormat="1" ht="12.75" customHeight="1">
      <c r="A1254" s="31" t="s">
        <v>9365</v>
      </c>
      <c r="B1254" s="111" t="s">
        <v>1929</v>
      </c>
      <c r="C1254" s="110" t="s">
        <v>1559</v>
      </c>
      <c r="D1254" s="110"/>
      <c r="E1254" s="111"/>
    </row>
    <row r="1255" spans="1:5" s="109" customFormat="1" ht="12.75" customHeight="1">
      <c r="A1255" s="31" t="s">
        <v>9366</v>
      </c>
      <c r="B1255" s="111" t="s">
        <v>1930</v>
      </c>
      <c r="C1255" s="110" t="s">
        <v>1839</v>
      </c>
      <c r="D1255" s="110"/>
      <c r="E1255" s="111"/>
    </row>
    <row r="1256" spans="1:5" s="109" customFormat="1" ht="12.75" customHeight="1">
      <c r="A1256" s="31" t="s">
        <v>9367</v>
      </c>
      <c r="B1256" s="19" t="s">
        <v>1931</v>
      </c>
      <c r="C1256" s="20" t="s">
        <v>1773</v>
      </c>
      <c r="D1256" s="20"/>
      <c r="E1256" s="19"/>
    </row>
    <row r="1257" spans="1:5" s="109" customFormat="1" ht="12.75" customHeight="1">
      <c r="A1257" s="31" t="s">
        <v>9368</v>
      </c>
      <c r="B1257" s="111" t="s">
        <v>1932</v>
      </c>
      <c r="C1257" s="110" t="s">
        <v>1496</v>
      </c>
      <c r="D1257" s="110"/>
      <c r="E1257" s="111"/>
    </row>
    <row r="1258" spans="1:5" s="109" customFormat="1" ht="12.75" customHeight="1">
      <c r="A1258" s="31" t="s">
        <v>9369</v>
      </c>
      <c r="B1258" s="19" t="s">
        <v>1933</v>
      </c>
      <c r="C1258" s="20" t="s">
        <v>1934</v>
      </c>
      <c r="D1258" s="20"/>
      <c r="E1258" s="19"/>
    </row>
    <row r="1259" spans="1:5" s="109" customFormat="1" ht="12.75" customHeight="1">
      <c r="A1259" s="31" t="s">
        <v>9274</v>
      </c>
      <c r="B1259" s="111" t="s">
        <v>1935</v>
      </c>
      <c r="C1259" s="110" t="s">
        <v>1792</v>
      </c>
      <c r="D1259" s="110"/>
      <c r="E1259" s="111"/>
    </row>
    <row r="1260" spans="1:5" s="109" customFormat="1" ht="12.75" customHeight="1">
      <c r="A1260" s="31" t="s">
        <v>9134</v>
      </c>
      <c r="B1260" s="19" t="s">
        <v>1936</v>
      </c>
      <c r="C1260" s="20" t="s">
        <v>1578</v>
      </c>
      <c r="D1260" s="20"/>
      <c r="E1260" s="19"/>
    </row>
    <row r="1261" spans="1:5" s="109" customFormat="1" ht="12.75" customHeight="1">
      <c r="A1261" s="31" t="s">
        <v>8920</v>
      </c>
      <c r="B1261" s="111" t="s">
        <v>1937</v>
      </c>
      <c r="C1261" s="110" t="s">
        <v>1251</v>
      </c>
      <c r="D1261" s="110"/>
      <c r="E1261" s="111"/>
    </row>
    <row r="1262" spans="1:5" s="109" customFormat="1" ht="12.75" customHeight="1">
      <c r="A1262" s="31" t="s">
        <v>9370</v>
      </c>
      <c r="B1262" s="19" t="s">
        <v>1938</v>
      </c>
      <c r="C1262" s="20" t="s">
        <v>1634</v>
      </c>
      <c r="D1262" s="20"/>
      <c r="E1262" s="19"/>
    </row>
    <row r="1263" spans="1:5" s="109" customFormat="1" ht="12.75" customHeight="1">
      <c r="A1263" s="31" t="s">
        <v>9371</v>
      </c>
      <c r="B1263" s="111" t="s">
        <v>1939</v>
      </c>
      <c r="C1263" s="110" t="s">
        <v>1139</v>
      </c>
      <c r="D1263" s="110"/>
      <c r="E1263" s="111"/>
    </row>
    <row r="1264" spans="1:5" s="109" customFormat="1" ht="12.75" customHeight="1">
      <c r="A1264" s="31" t="s">
        <v>9372</v>
      </c>
      <c r="B1264" s="19" t="s">
        <v>1940</v>
      </c>
      <c r="C1264" s="20" t="s">
        <v>1864</v>
      </c>
      <c r="D1264" s="20"/>
      <c r="E1264" s="19"/>
    </row>
    <row r="1265" spans="1:5" s="109" customFormat="1" ht="12.75" customHeight="1">
      <c r="A1265" s="31" t="s">
        <v>9373</v>
      </c>
      <c r="B1265" s="111" t="s">
        <v>1941</v>
      </c>
      <c r="C1265" s="110" t="s">
        <v>1553</v>
      </c>
      <c r="D1265" s="110"/>
      <c r="E1265" s="111"/>
    </row>
    <row r="1266" spans="1:5" s="109" customFormat="1" ht="12.75" customHeight="1">
      <c r="A1266" s="31" t="s">
        <v>9374</v>
      </c>
      <c r="B1266" s="19" t="s">
        <v>1942</v>
      </c>
      <c r="C1266" s="20" t="s">
        <v>1400</v>
      </c>
      <c r="D1266" s="20"/>
      <c r="E1266" s="19"/>
    </row>
    <row r="1267" spans="1:5" s="109" customFormat="1" ht="12.75" customHeight="1">
      <c r="A1267" s="31" t="s">
        <v>9323</v>
      </c>
      <c r="B1267" s="111" t="s">
        <v>1943</v>
      </c>
      <c r="C1267" s="110" t="s">
        <v>1870</v>
      </c>
      <c r="D1267" s="110"/>
      <c r="E1267" s="111"/>
    </row>
    <row r="1268" spans="1:5" s="109" customFormat="1" ht="12.75" customHeight="1">
      <c r="A1268" s="31" t="s">
        <v>9290</v>
      </c>
      <c r="B1268" s="19" t="s">
        <v>1944</v>
      </c>
      <c r="C1268" s="20" t="s">
        <v>797</v>
      </c>
      <c r="D1268" s="20"/>
      <c r="E1268" s="19"/>
    </row>
    <row r="1269" spans="1:5" s="109" customFormat="1" ht="12.75" customHeight="1">
      <c r="A1269" s="31" t="s">
        <v>9375</v>
      </c>
      <c r="B1269" s="111" t="s">
        <v>1945</v>
      </c>
      <c r="C1269" s="110" t="s">
        <v>1178</v>
      </c>
      <c r="D1269" s="110"/>
      <c r="E1269" s="111"/>
    </row>
    <row r="1270" spans="1:5" s="109" customFormat="1" ht="12.75" customHeight="1">
      <c r="A1270" s="31" t="s">
        <v>9376</v>
      </c>
      <c r="B1270" s="19" t="s">
        <v>1946</v>
      </c>
      <c r="C1270" s="20" t="s">
        <v>1474</v>
      </c>
      <c r="D1270" s="20"/>
      <c r="E1270" s="19"/>
    </row>
    <row r="1271" spans="1:5" s="109" customFormat="1" ht="12.75" customHeight="1">
      <c r="A1271" s="31" t="s">
        <v>9377</v>
      </c>
      <c r="B1271" s="111" t="s">
        <v>1947</v>
      </c>
      <c r="C1271" s="110" t="s">
        <v>1852</v>
      </c>
      <c r="D1271" s="110"/>
      <c r="E1271" s="111"/>
    </row>
    <row r="1272" spans="1:5" s="109" customFormat="1" ht="12.75" customHeight="1">
      <c r="A1272" s="31" t="s">
        <v>9378</v>
      </c>
      <c r="B1272" s="19" t="s">
        <v>1948</v>
      </c>
      <c r="C1272" s="20" t="s">
        <v>1006</v>
      </c>
      <c r="D1272" s="20"/>
      <c r="E1272" s="19"/>
    </row>
    <row r="1273" spans="1:5" s="109" customFormat="1" ht="12.75" customHeight="1">
      <c r="A1273" s="31" t="s">
        <v>9347</v>
      </c>
      <c r="B1273" s="111" t="s">
        <v>1949</v>
      </c>
      <c r="C1273" s="110" t="s">
        <v>1907</v>
      </c>
      <c r="D1273" s="110"/>
      <c r="E1273" s="111"/>
    </row>
    <row r="1274" spans="1:5" s="109" customFormat="1" ht="12.75" customHeight="1">
      <c r="A1274" s="31" t="s">
        <v>9379</v>
      </c>
      <c r="B1274" s="19" t="s">
        <v>1950</v>
      </c>
      <c r="C1274" s="20" t="s">
        <v>1852</v>
      </c>
      <c r="D1274" s="20"/>
      <c r="E1274" s="19"/>
    </row>
    <row r="1275" spans="1:5" s="109" customFormat="1" ht="12.75" customHeight="1">
      <c r="A1275" s="31" t="s">
        <v>9380</v>
      </c>
      <c r="B1275" s="19" t="s">
        <v>1951</v>
      </c>
      <c r="C1275" s="20" t="s">
        <v>1139</v>
      </c>
      <c r="D1275" s="20"/>
      <c r="E1275" s="19"/>
    </row>
    <row r="1276" spans="1:5" s="109" customFormat="1" ht="12.75" customHeight="1">
      <c r="A1276" s="31" t="s">
        <v>9381</v>
      </c>
      <c r="B1276" s="19" t="s">
        <v>1952</v>
      </c>
      <c r="C1276" s="20" t="s">
        <v>1540</v>
      </c>
      <c r="D1276" s="20"/>
      <c r="E1276" s="19"/>
    </row>
    <row r="1277" spans="1:5" s="109" customFormat="1" ht="12.75" customHeight="1">
      <c r="A1277" s="31" t="s">
        <v>9382</v>
      </c>
      <c r="B1277" s="111" t="s">
        <v>1953</v>
      </c>
      <c r="C1277" s="110" t="s">
        <v>1817</v>
      </c>
      <c r="D1277" s="110"/>
      <c r="E1277" s="111"/>
    </row>
    <row r="1278" spans="1:5" s="109" customFormat="1" ht="12.75" customHeight="1">
      <c r="A1278" s="31" t="s">
        <v>9288</v>
      </c>
      <c r="B1278" s="19" t="s">
        <v>1954</v>
      </c>
      <c r="C1278" s="20" t="s">
        <v>1817</v>
      </c>
      <c r="D1278" s="20"/>
      <c r="E1278" s="19"/>
    </row>
    <row r="1279" spans="1:5" s="109" customFormat="1" ht="12.75" customHeight="1">
      <c r="A1279" s="31" t="s">
        <v>9383</v>
      </c>
      <c r="B1279" s="111" t="s">
        <v>1955</v>
      </c>
      <c r="C1279" s="110" t="s">
        <v>1542</v>
      </c>
      <c r="D1279" s="110"/>
      <c r="E1279" s="111"/>
    </row>
    <row r="1280" spans="1:5" s="109" customFormat="1" ht="12.75" customHeight="1">
      <c r="A1280" s="31" t="s">
        <v>9384</v>
      </c>
      <c r="B1280" s="19" t="s">
        <v>1956</v>
      </c>
      <c r="C1280" s="20" t="s">
        <v>1420</v>
      </c>
      <c r="D1280" s="20"/>
      <c r="E1280" s="19"/>
    </row>
    <row r="1281" spans="1:5" s="109" customFormat="1" ht="12.75" customHeight="1">
      <c r="A1281" s="31" t="s">
        <v>9385</v>
      </c>
      <c r="B1281" s="111" t="s">
        <v>1957</v>
      </c>
      <c r="C1281" s="110" t="s">
        <v>1852</v>
      </c>
      <c r="D1281" s="110"/>
      <c r="E1281" s="111"/>
    </row>
    <row r="1282" spans="1:5" s="109" customFormat="1" ht="12.75" customHeight="1">
      <c r="A1282" s="31" t="s">
        <v>9386</v>
      </c>
      <c r="B1282" s="19" t="s">
        <v>1958</v>
      </c>
      <c r="C1282" s="20" t="s">
        <v>938</v>
      </c>
      <c r="D1282" s="20"/>
      <c r="E1282" s="19"/>
    </row>
    <row r="1283" spans="1:5" s="109" customFormat="1" ht="12.75" customHeight="1">
      <c r="A1283" s="31" t="s">
        <v>9387</v>
      </c>
      <c r="B1283" s="111" t="s">
        <v>1959</v>
      </c>
      <c r="C1283" s="110" t="s">
        <v>1018</v>
      </c>
      <c r="D1283" s="110"/>
      <c r="E1283" s="111"/>
    </row>
    <row r="1284" spans="1:5" s="109" customFormat="1" ht="12.75" customHeight="1">
      <c r="A1284" s="31" t="s">
        <v>9388</v>
      </c>
      <c r="B1284" s="19" t="s">
        <v>1960</v>
      </c>
      <c r="C1284" s="20" t="s">
        <v>1372</v>
      </c>
      <c r="D1284" s="20"/>
      <c r="E1284" s="19"/>
    </row>
    <row r="1285" spans="1:5" s="109" customFormat="1" ht="12.75" customHeight="1">
      <c r="A1285" s="31" t="s">
        <v>9389</v>
      </c>
      <c r="B1285" s="111" t="s">
        <v>1961</v>
      </c>
      <c r="C1285" s="110" t="s">
        <v>1540</v>
      </c>
      <c r="D1285" s="110"/>
      <c r="E1285" s="111"/>
    </row>
    <row r="1286" spans="1:5" s="109" customFormat="1" ht="12.75" customHeight="1">
      <c r="A1286" s="31" t="s">
        <v>9390</v>
      </c>
      <c r="B1286" s="19" t="s">
        <v>1962</v>
      </c>
      <c r="C1286" s="20" t="s">
        <v>1034</v>
      </c>
      <c r="D1286" s="20"/>
      <c r="E1286" s="19"/>
    </row>
    <row r="1287" spans="1:5" s="109" customFormat="1" ht="12.75" customHeight="1">
      <c r="A1287" s="31" t="s">
        <v>9391</v>
      </c>
      <c r="B1287" s="111" t="s">
        <v>1963</v>
      </c>
      <c r="C1287" s="110" t="s">
        <v>1139</v>
      </c>
      <c r="D1287" s="110"/>
      <c r="E1287" s="111"/>
    </row>
    <row r="1288" spans="1:5" s="109" customFormat="1" ht="12.75" customHeight="1">
      <c r="A1288" s="31" t="s">
        <v>9392</v>
      </c>
      <c r="B1288" s="19" t="s">
        <v>1964</v>
      </c>
      <c r="C1288" s="20" t="s">
        <v>1496</v>
      </c>
      <c r="D1288" s="20"/>
      <c r="E1288" s="19"/>
    </row>
    <row r="1289" spans="1:5" s="109" customFormat="1" ht="12.75" customHeight="1">
      <c r="A1289" s="31" t="s">
        <v>9393</v>
      </c>
      <c r="B1289" s="111" t="s">
        <v>1965</v>
      </c>
      <c r="C1289" s="110" t="s">
        <v>1823</v>
      </c>
      <c r="D1289" s="110"/>
      <c r="E1289" s="111"/>
    </row>
    <row r="1290" spans="1:5" s="109" customFormat="1" ht="12.75" customHeight="1">
      <c r="A1290" s="31" t="s">
        <v>9394</v>
      </c>
      <c r="B1290" s="19" t="s">
        <v>1966</v>
      </c>
      <c r="C1290" s="20" t="s">
        <v>1056</v>
      </c>
      <c r="D1290" s="20"/>
      <c r="E1290" s="19"/>
    </row>
    <row r="1291" spans="1:5" s="109" customFormat="1" ht="12.75" customHeight="1">
      <c r="A1291" s="31" t="s">
        <v>9395</v>
      </c>
      <c r="B1291" s="111" t="s">
        <v>1967</v>
      </c>
      <c r="C1291" s="110" t="s">
        <v>1968</v>
      </c>
      <c r="D1291" s="110"/>
      <c r="E1291" s="111"/>
    </row>
    <row r="1292" spans="1:5" s="109" customFormat="1" ht="12.75" customHeight="1">
      <c r="A1292" s="31" t="s">
        <v>9396</v>
      </c>
      <c r="B1292" s="19" t="s">
        <v>1969</v>
      </c>
      <c r="C1292" s="20" t="s">
        <v>1970</v>
      </c>
      <c r="D1292" s="20"/>
      <c r="E1292" s="19"/>
    </row>
    <row r="1293" spans="1:5" s="109" customFormat="1" ht="12.75" customHeight="1">
      <c r="A1293" s="31" t="s">
        <v>9397</v>
      </c>
      <c r="B1293" s="111" t="s">
        <v>1971</v>
      </c>
      <c r="C1293" s="110" t="s">
        <v>1817</v>
      </c>
      <c r="D1293" s="110"/>
      <c r="E1293" s="111"/>
    </row>
    <row r="1294" spans="1:5" s="109" customFormat="1" ht="12.75" customHeight="1">
      <c r="A1294" s="31" t="s">
        <v>9328</v>
      </c>
      <c r="B1294" s="19" t="s">
        <v>1972</v>
      </c>
      <c r="C1294" s="20" t="s">
        <v>1817</v>
      </c>
      <c r="D1294" s="20"/>
      <c r="E1294" s="19"/>
    </row>
    <row r="1295" spans="1:5" s="109" customFormat="1" ht="12.75" customHeight="1">
      <c r="A1295" s="31" t="s">
        <v>9398</v>
      </c>
      <c r="B1295" s="111" t="s">
        <v>1973</v>
      </c>
      <c r="C1295" s="110" t="s">
        <v>1139</v>
      </c>
      <c r="D1295" s="110"/>
      <c r="E1295" s="111"/>
    </row>
    <row r="1296" spans="1:5" s="109" customFormat="1" ht="12.75" customHeight="1">
      <c r="A1296" s="31" t="s">
        <v>9399</v>
      </c>
      <c r="B1296" s="19" t="s">
        <v>1974</v>
      </c>
      <c r="C1296" s="20" t="s">
        <v>1968</v>
      </c>
      <c r="D1296" s="20"/>
      <c r="E1296" s="19"/>
    </row>
    <row r="1297" spans="1:5" s="109" customFormat="1" ht="12.75" customHeight="1">
      <c r="A1297" s="31" t="s">
        <v>9370</v>
      </c>
      <c r="B1297" s="111" t="s">
        <v>1975</v>
      </c>
      <c r="C1297" s="110" t="s">
        <v>1634</v>
      </c>
      <c r="D1297" s="110"/>
      <c r="E1297" s="111"/>
    </row>
    <row r="1298" spans="1:5" s="109" customFormat="1" ht="12.75" customHeight="1">
      <c r="A1298" s="31" t="s">
        <v>9134</v>
      </c>
      <c r="B1298" s="19" t="s">
        <v>1976</v>
      </c>
      <c r="C1298" s="20" t="s">
        <v>1578</v>
      </c>
      <c r="D1298" s="20"/>
      <c r="E1298" s="19"/>
    </row>
    <row r="1299" spans="1:5" s="109" customFormat="1" ht="12.75" customHeight="1">
      <c r="A1299" s="31" t="s">
        <v>9400</v>
      </c>
      <c r="B1299" s="111" t="s">
        <v>1977</v>
      </c>
      <c r="C1299" s="110" t="s">
        <v>1870</v>
      </c>
      <c r="D1299" s="110"/>
      <c r="E1299" s="111"/>
    </row>
    <row r="1300" spans="1:5" s="109" customFormat="1" ht="12.75" customHeight="1">
      <c r="A1300" s="31" t="s">
        <v>9142</v>
      </c>
      <c r="B1300" s="19" t="s">
        <v>1978</v>
      </c>
      <c r="C1300" s="20" t="s">
        <v>1592</v>
      </c>
      <c r="D1300" s="20"/>
      <c r="E1300" s="19"/>
    </row>
    <row r="1301" spans="1:5" s="109" customFormat="1" ht="12.75" customHeight="1">
      <c r="A1301" s="31" t="s">
        <v>9401</v>
      </c>
      <c r="B1301" s="111" t="s">
        <v>1979</v>
      </c>
      <c r="C1301" s="110" t="s">
        <v>1852</v>
      </c>
      <c r="D1301" s="110"/>
      <c r="E1301" s="111"/>
    </row>
    <row r="1302" spans="1:5" s="109" customFormat="1" ht="12.75" customHeight="1">
      <c r="A1302" s="31" t="s">
        <v>9402</v>
      </c>
      <c r="B1302" s="19" t="s">
        <v>1980</v>
      </c>
      <c r="C1302" s="20" t="s">
        <v>1981</v>
      </c>
      <c r="D1302" s="20"/>
      <c r="E1302" s="19"/>
    </row>
    <row r="1303" spans="1:5" s="109" customFormat="1" ht="12.75" customHeight="1">
      <c r="A1303" s="31" t="s">
        <v>9403</v>
      </c>
      <c r="B1303" s="111" t="s">
        <v>1982</v>
      </c>
      <c r="C1303" s="110" t="s">
        <v>1852</v>
      </c>
      <c r="D1303" s="110"/>
      <c r="E1303" s="111"/>
    </row>
    <row r="1304" spans="1:5" s="109" customFormat="1" ht="12.75" customHeight="1">
      <c r="A1304" s="31" t="s">
        <v>9404</v>
      </c>
      <c r="B1304" s="19" t="s">
        <v>1983</v>
      </c>
      <c r="C1304" s="20" t="s">
        <v>1380</v>
      </c>
      <c r="D1304" s="20"/>
      <c r="E1304" s="19"/>
    </row>
    <row r="1305" spans="1:5" s="109" customFormat="1" ht="12.75" customHeight="1">
      <c r="A1305" s="31" t="s">
        <v>9405</v>
      </c>
      <c r="B1305" s="111" t="s">
        <v>1984</v>
      </c>
      <c r="C1305" s="110" t="s">
        <v>1196</v>
      </c>
      <c r="D1305" s="110"/>
      <c r="E1305" s="111"/>
    </row>
    <row r="1306" spans="1:5" s="109" customFormat="1" ht="12.75" customHeight="1">
      <c r="A1306" s="31" t="s">
        <v>8919</v>
      </c>
      <c r="B1306" s="19" t="s">
        <v>1985</v>
      </c>
      <c r="C1306" s="20" t="s">
        <v>1251</v>
      </c>
      <c r="D1306" s="20"/>
      <c r="E1306" s="19"/>
    </row>
    <row r="1307" spans="1:5" s="109" customFormat="1" ht="12.75" customHeight="1">
      <c r="A1307" s="31" t="s">
        <v>9406</v>
      </c>
      <c r="B1307" s="111" t="s">
        <v>1986</v>
      </c>
      <c r="C1307" s="110" t="s">
        <v>1852</v>
      </c>
      <c r="D1307" s="110"/>
      <c r="E1307" s="111"/>
    </row>
    <row r="1308" spans="1:5" s="109" customFormat="1" ht="12.75" customHeight="1">
      <c r="A1308" s="31" t="s">
        <v>9407</v>
      </c>
      <c r="B1308" s="19" t="s">
        <v>1987</v>
      </c>
      <c r="C1308" s="20" t="s">
        <v>1553</v>
      </c>
      <c r="D1308" s="20"/>
      <c r="E1308" s="19"/>
    </row>
    <row r="1309" spans="1:5" s="109" customFormat="1" ht="12.75" customHeight="1">
      <c r="A1309" s="31" t="s">
        <v>9263</v>
      </c>
      <c r="B1309" s="111" t="s">
        <v>1988</v>
      </c>
      <c r="C1309" s="110" t="s">
        <v>1773</v>
      </c>
      <c r="D1309" s="110"/>
      <c r="E1309" s="111"/>
    </row>
    <row r="1310" spans="1:5" s="109" customFormat="1" ht="12.75" customHeight="1">
      <c r="A1310" s="31" t="s">
        <v>9408</v>
      </c>
      <c r="B1310" s="19" t="s">
        <v>1989</v>
      </c>
      <c r="C1310" s="20" t="s">
        <v>1823</v>
      </c>
      <c r="D1310" s="20"/>
      <c r="E1310" s="19"/>
    </row>
    <row r="1311" spans="1:5" s="109" customFormat="1" ht="12.75" customHeight="1">
      <c r="A1311" s="31" t="s">
        <v>9409</v>
      </c>
      <c r="B1311" s="111" t="s">
        <v>1990</v>
      </c>
      <c r="C1311" s="110" t="s">
        <v>1839</v>
      </c>
      <c r="D1311" s="110"/>
      <c r="E1311" s="111"/>
    </row>
    <row r="1312" spans="1:5" s="109" customFormat="1" ht="12.75" customHeight="1">
      <c r="A1312" s="31" t="s">
        <v>9410</v>
      </c>
      <c r="B1312" s="19" t="s">
        <v>1991</v>
      </c>
      <c r="C1312" s="20" t="s">
        <v>1496</v>
      </c>
      <c r="D1312" s="20"/>
      <c r="E1312" s="19"/>
    </row>
    <row r="1313" spans="1:5" s="109" customFormat="1" ht="12.75" customHeight="1">
      <c r="A1313" s="31" t="s">
        <v>9411</v>
      </c>
      <c r="B1313" s="111" t="s">
        <v>1992</v>
      </c>
      <c r="C1313" s="110" t="s">
        <v>1993</v>
      </c>
      <c r="D1313" s="110"/>
      <c r="E1313" s="111"/>
    </row>
    <row r="1314" spans="1:5" s="109" customFormat="1" ht="12.75" customHeight="1">
      <c r="A1314" s="31" t="s">
        <v>9412</v>
      </c>
      <c r="B1314" s="19" t="s">
        <v>1994</v>
      </c>
      <c r="C1314" s="20" t="s">
        <v>1474</v>
      </c>
      <c r="D1314" s="20"/>
      <c r="E1314" s="19"/>
    </row>
    <row r="1315" spans="1:5" s="109" customFormat="1" ht="12.75" customHeight="1">
      <c r="A1315" s="31" t="s">
        <v>9413</v>
      </c>
      <c r="B1315" s="111" t="s">
        <v>1995</v>
      </c>
      <c r="C1315" s="110" t="s">
        <v>1817</v>
      </c>
      <c r="D1315" s="110"/>
      <c r="E1315" s="111"/>
    </row>
    <row r="1316" spans="1:5" s="109" customFormat="1" ht="12.75" customHeight="1">
      <c r="A1316" s="31" t="s">
        <v>9414</v>
      </c>
      <c r="B1316" s="19" t="s">
        <v>1996</v>
      </c>
      <c r="C1316" s="20" t="s">
        <v>1400</v>
      </c>
      <c r="D1316" s="20"/>
      <c r="E1316" s="19"/>
    </row>
    <row r="1317" spans="1:5" s="109" customFormat="1" ht="12.75" customHeight="1">
      <c r="A1317" s="31" t="s">
        <v>9415</v>
      </c>
      <c r="B1317" s="111" t="s">
        <v>1997</v>
      </c>
      <c r="C1317" s="110" t="s">
        <v>1215</v>
      </c>
      <c r="D1317" s="110"/>
      <c r="E1317" s="111"/>
    </row>
    <row r="1318" spans="1:5" s="109" customFormat="1" ht="12.75" customHeight="1">
      <c r="A1318" s="31" t="s">
        <v>9416</v>
      </c>
      <c r="B1318" s="19" t="s">
        <v>1998</v>
      </c>
      <c r="C1318" s="20" t="s">
        <v>1474</v>
      </c>
      <c r="D1318" s="20"/>
      <c r="E1318" s="19"/>
    </row>
    <row r="1319" spans="1:5" s="109" customFormat="1" ht="12.75" customHeight="1">
      <c r="A1319" s="31" t="s">
        <v>9417</v>
      </c>
      <c r="B1319" s="111" t="s">
        <v>1999</v>
      </c>
      <c r="C1319" s="110" t="s">
        <v>1817</v>
      </c>
      <c r="D1319" s="110"/>
      <c r="E1319" s="111"/>
    </row>
    <row r="1320" spans="1:5" s="109" customFormat="1" ht="12.75" customHeight="1">
      <c r="A1320" s="31" t="s">
        <v>9418</v>
      </c>
      <c r="B1320" s="19" t="s">
        <v>2000</v>
      </c>
      <c r="C1320" s="20" t="s">
        <v>1380</v>
      </c>
      <c r="D1320" s="20"/>
      <c r="E1320" s="19"/>
    </row>
    <row r="1321" spans="1:5" s="109" customFormat="1" ht="12.75" customHeight="1">
      <c r="A1321" s="31" t="s">
        <v>9419</v>
      </c>
      <c r="B1321" s="111" t="s">
        <v>2001</v>
      </c>
      <c r="C1321" s="110" t="s">
        <v>1540</v>
      </c>
      <c r="D1321" s="110"/>
      <c r="E1321" s="111"/>
    </row>
    <row r="1322" spans="1:5" s="109" customFormat="1" ht="12.75" customHeight="1">
      <c r="A1322" s="31" t="s">
        <v>9420</v>
      </c>
      <c r="B1322" s="19" t="s">
        <v>2002</v>
      </c>
      <c r="C1322" s="20" t="s">
        <v>1056</v>
      </c>
      <c r="D1322" s="20"/>
      <c r="E1322" s="19"/>
    </row>
    <row r="1323" spans="1:5" s="109" customFormat="1" ht="12.75" customHeight="1">
      <c r="A1323" s="31" t="s">
        <v>9421</v>
      </c>
      <c r="B1323" s="111" t="s">
        <v>2003</v>
      </c>
      <c r="C1323" s="110" t="s">
        <v>2004</v>
      </c>
      <c r="D1323" s="110"/>
      <c r="E1323" s="111"/>
    </row>
    <row r="1324" spans="1:5" s="109" customFormat="1" ht="12.75" customHeight="1">
      <c r="A1324" s="31" t="s">
        <v>9422</v>
      </c>
      <c r="B1324" s="19" t="s">
        <v>2005</v>
      </c>
      <c r="C1324" s="20" t="s">
        <v>1380</v>
      </c>
      <c r="D1324" s="20"/>
      <c r="E1324" s="19"/>
    </row>
    <row r="1325" spans="1:5" s="109" customFormat="1" ht="12.75" customHeight="1">
      <c r="A1325" s="31" t="s">
        <v>9423</v>
      </c>
      <c r="B1325" s="111" t="s">
        <v>2006</v>
      </c>
      <c r="C1325" s="110" t="s">
        <v>1852</v>
      </c>
      <c r="D1325" s="110"/>
      <c r="E1325" s="111"/>
    </row>
    <row r="1326" spans="1:5" s="109" customFormat="1" ht="12.75" customHeight="1">
      <c r="A1326" s="31" t="s">
        <v>9424</v>
      </c>
      <c r="B1326" s="111" t="s">
        <v>2007</v>
      </c>
      <c r="C1326" s="110" t="s">
        <v>1643</v>
      </c>
      <c r="D1326" s="110"/>
      <c r="E1326" s="111"/>
    </row>
    <row r="1327" spans="1:5" s="109" customFormat="1" ht="12.75" customHeight="1">
      <c r="A1327" s="31" t="s">
        <v>9425</v>
      </c>
      <c r="B1327" s="19" t="s">
        <v>2008</v>
      </c>
      <c r="C1327" s="20" t="s">
        <v>2009</v>
      </c>
      <c r="D1327" s="20"/>
      <c r="E1327" s="19"/>
    </row>
    <row r="1328" spans="1:5" s="109" customFormat="1" ht="12.75" customHeight="1">
      <c r="A1328" s="31" t="s">
        <v>9426</v>
      </c>
      <c r="B1328" s="111" t="s">
        <v>2010</v>
      </c>
      <c r="C1328" s="110" t="s">
        <v>1852</v>
      </c>
      <c r="D1328" s="110"/>
      <c r="E1328" s="111"/>
    </row>
    <row r="1329" spans="1:5" s="109" customFormat="1" ht="12.75" customHeight="1">
      <c r="A1329" s="31" t="s">
        <v>9427</v>
      </c>
      <c r="B1329" s="19" t="s">
        <v>2011</v>
      </c>
      <c r="C1329" s="20" t="s">
        <v>1496</v>
      </c>
      <c r="D1329" s="20"/>
      <c r="E1329" s="19"/>
    </row>
    <row r="1330" spans="1:5" s="109" customFormat="1" ht="12.75" customHeight="1">
      <c r="A1330" s="31" t="s">
        <v>9428</v>
      </c>
      <c r="B1330" s="111" t="s">
        <v>2012</v>
      </c>
      <c r="C1330" s="110" t="s">
        <v>2013</v>
      </c>
      <c r="D1330" s="110"/>
      <c r="E1330" s="111"/>
    </row>
    <row r="1331" spans="1:5" s="109" customFormat="1" ht="12.75" customHeight="1">
      <c r="A1331" s="31" t="s">
        <v>9429</v>
      </c>
      <c r="B1331" s="19" t="s">
        <v>2014</v>
      </c>
      <c r="C1331" s="20" t="s">
        <v>1852</v>
      </c>
      <c r="D1331" s="20"/>
      <c r="E1331" s="19"/>
    </row>
    <row r="1332" spans="1:5" s="109" customFormat="1" ht="12.75" customHeight="1">
      <c r="A1332" s="31" t="s">
        <v>8793</v>
      </c>
      <c r="B1332" s="111" t="s">
        <v>2015</v>
      </c>
      <c r="C1332" s="110" t="s">
        <v>1056</v>
      </c>
      <c r="D1332" s="110"/>
      <c r="E1332" s="111"/>
    </row>
    <row r="1333" spans="1:5" s="109" customFormat="1" ht="12.75" customHeight="1">
      <c r="A1333" s="31" t="s">
        <v>8774</v>
      </c>
      <c r="B1333" s="19" t="s">
        <v>2016</v>
      </c>
      <c r="C1333" s="20" t="s">
        <v>1018</v>
      </c>
      <c r="D1333" s="20"/>
      <c r="E1333" s="19"/>
    </row>
    <row r="1334" spans="1:5" s="109" customFormat="1" ht="12.75" customHeight="1">
      <c r="A1334" s="31" t="s">
        <v>9430</v>
      </c>
      <c r="B1334" s="111" t="s">
        <v>2017</v>
      </c>
      <c r="C1334" s="110" t="s">
        <v>1018</v>
      </c>
      <c r="D1334" s="110"/>
      <c r="E1334" s="111"/>
    </row>
    <row r="1335" spans="1:5" s="109" customFormat="1" ht="12.75" customHeight="1">
      <c r="A1335" s="31" t="s">
        <v>9431</v>
      </c>
      <c r="B1335" s="19" t="s">
        <v>2018</v>
      </c>
      <c r="C1335" s="20" t="s">
        <v>1420</v>
      </c>
      <c r="D1335" s="20"/>
      <c r="E1335" s="19"/>
    </row>
    <row r="1336" spans="1:5" s="109" customFormat="1" ht="12.75" customHeight="1">
      <c r="A1336" s="31" t="s">
        <v>9432</v>
      </c>
      <c r="B1336" s="111" t="s">
        <v>2019</v>
      </c>
      <c r="C1336" s="110" t="s">
        <v>1018</v>
      </c>
      <c r="D1336" s="110"/>
      <c r="E1336" s="111"/>
    </row>
    <row r="1337" spans="1:5" s="109" customFormat="1" ht="12.75" customHeight="1">
      <c r="A1337" s="31" t="s">
        <v>9433</v>
      </c>
      <c r="B1337" s="19" t="s">
        <v>2020</v>
      </c>
      <c r="C1337" s="20" t="s">
        <v>1817</v>
      </c>
      <c r="D1337" s="20"/>
      <c r="E1337" s="19"/>
    </row>
    <row r="1338" spans="1:5" s="109" customFormat="1" ht="12.75" customHeight="1">
      <c r="A1338" s="31" t="s">
        <v>9434</v>
      </c>
      <c r="B1338" s="111" t="s">
        <v>2021</v>
      </c>
      <c r="C1338" s="110" t="s">
        <v>1852</v>
      </c>
      <c r="D1338" s="110"/>
      <c r="E1338" s="111"/>
    </row>
    <row r="1339" spans="1:5" s="109" customFormat="1" ht="12.75" customHeight="1">
      <c r="A1339" s="31" t="s">
        <v>9435</v>
      </c>
      <c r="B1339" s="19" t="s">
        <v>2022</v>
      </c>
      <c r="C1339" s="20" t="s">
        <v>1018</v>
      </c>
      <c r="D1339" s="20"/>
      <c r="E1339" s="19"/>
    </row>
    <row r="1340" spans="1:5" s="109" customFormat="1" ht="12.75" customHeight="1">
      <c r="A1340" s="31" t="s">
        <v>9436</v>
      </c>
      <c r="B1340" s="111" t="s">
        <v>2023</v>
      </c>
      <c r="C1340" s="110" t="s">
        <v>2024</v>
      </c>
      <c r="D1340" s="110"/>
      <c r="E1340" s="111"/>
    </row>
    <row r="1341" spans="1:5" s="109" customFormat="1" ht="12.75" customHeight="1">
      <c r="A1341" s="31" t="s">
        <v>9437</v>
      </c>
      <c r="B1341" s="19" t="s">
        <v>2025</v>
      </c>
      <c r="C1341" s="20" t="s">
        <v>1474</v>
      </c>
      <c r="D1341" s="20"/>
      <c r="E1341" s="19"/>
    </row>
    <row r="1342" spans="1:5" s="109" customFormat="1" ht="12.75" customHeight="1">
      <c r="A1342" s="31" t="s">
        <v>9438</v>
      </c>
      <c r="B1342" s="111" t="s">
        <v>2026</v>
      </c>
      <c r="C1342" s="110" t="s">
        <v>1867</v>
      </c>
      <c r="D1342" s="110"/>
      <c r="E1342" s="111"/>
    </row>
    <row r="1343" spans="1:5" s="109" customFormat="1" ht="12.75" customHeight="1">
      <c r="A1343" s="31" t="s">
        <v>9439</v>
      </c>
      <c r="B1343" s="19" t="s">
        <v>2027</v>
      </c>
      <c r="C1343" s="20" t="s">
        <v>1056</v>
      </c>
      <c r="D1343" s="20"/>
      <c r="E1343" s="19"/>
    </row>
    <row r="1344" spans="1:5" s="109" customFormat="1" ht="12.75" customHeight="1">
      <c r="A1344" s="31" t="s">
        <v>9440</v>
      </c>
      <c r="B1344" s="111" t="s">
        <v>2028</v>
      </c>
      <c r="C1344" s="110" t="s">
        <v>938</v>
      </c>
      <c r="D1344" s="110"/>
      <c r="E1344" s="111"/>
    </row>
    <row r="1345" spans="1:5" s="109" customFormat="1" ht="12.75" customHeight="1">
      <c r="A1345" s="31" t="s">
        <v>9441</v>
      </c>
      <c r="B1345" s="19" t="s">
        <v>2029</v>
      </c>
      <c r="C1345" s="20" t="s">
        <v>1823</v>
      </c>
      <c r="D1345" s="20"/>
      <c r="E1345" s="19"/>
    </row>
    <row r="1346" spans="1:5" s="109" customFormat="1" ht="12.75" customHeight="1">
      <c r="A1346" s="31" t="s">
        <v>9442</v>
      </c>
      <c r="B1346" s="111" t="s">
        <v>2030</v>
      </c>
      <c r="C1346" s="110" t="s">
        <v>938</v>
      </c>
      <c r="D1346" s="110"/>
      <c r="E1346" s="111"/>
    </row>
    <row r="1347" spans="1:5" s="109" customFormat="1" ht="12.75" customHeight="1">
      <c r="A1347" s="31" t="s">
        <v>9443</v>
      </c>
      <c r="B1347" s="19" t="s">
        <v>2031</v>
      </c>
      <c r="C1347" s="20" t="s">
        <v>1001</v>
      </c>
      <c r="D1347" s="20"/>
      <c r="E1347" s="19"/>
    </row>
    <row r="1348" spans="1:5" s="109" customFormat="1" ht="12.75" customHeight="1">
      <c r="A1348" s="31" t="s">
        <v>9444</v>
      </c>
      <c r="B1348" s="111" t="s">
        <v>2032</v>
      </c>
      <c r="C1348" s="110" t="s">
        <v>1018</v>
      </c>
      <c r="D1348" s="110"/>
      <c r="E1348" s="111"/>
    </row>
    <row r="1349" spans="1:5" s="109" customFormat="1" ht="12.75" customHeight="1">
      <c r="A1349" s="31" t="s">
        <v>9445</v>
      </c>
      <c r="B1349" s="19" t="s">
        <v>2033</v>
      </c>
      <c r="C1349" s="20" t="s">
        <v>1380</v>
      </c>
      <c r="D1349" s="20"/>
      <c r="E1349" s="19"/>
    </row>
    <row r="1350" spans="1:5" s="109" customFormat="1" ht="12.75" customHeight="1">
      <c r="A1350" s="31" t="s">
        <v>9446</v>
      </c>
      <c r="B1350" s="111" t="s">
        <v>2034</v>
      </c>
      <c r="C1350" s="110" t="s">
        <v>1018</v>
      </c>
      <c r="D1350" s="110"/>
      <c r="E1350" s="111"/>
    </row>
    <row r="1351" spans="1:5" s="109" customFormat="1" ht="12.75" customHeight="1">
      <c r="A1351" s="31" t="s">
        <v>8854</v>
      </c>
      <c r="B1351" s="19" t="s">
        <v>2035</v>
      </c>
      <c r="C1351" s="20" t="s">
        <v>1165</v>
      </c>
      <c r="D1351" s="20"/>
      <c r="E1351" s="19"/>
    </row>
    <row r="1352" spans="1:5" s="109" customFormat="1" ht="12.75" customHeight="1">
      <c r="A1352" s="31" t="s">
        <v>9447</v>
      </c>
      <c r="B1352" s="111" t="s">
        <v>2036</v>
      </c>
      <c r="C1352" s="110" t="s">
        <v>1870</v>
      </c>
      <c r="D1352" s="110"/>
      <c r="E1352" s="111"/>
    </row>
    <row r="1353" spans="1:5" s="109" customFormat="1" ht="12.75" customHeight="1">
      <c r="A1353" s="31" t="s">
        <v>9448</v>
      </c>
      <c r="B1353" s="19" t="s">
        <v>2037</v>
      </c>
      <c r="C1353" s="20" t="s">
        <v>1899</v>
      </c>
      <c r="D1353" s="20"/>
      <c r="E1353" s="19"/>
    </row>
    <row r="1354" spans="1:5" s="109" customFormat="1" ht="12.75" customHeight="1">
      <c r="A1354" s="31" t="s">
        <v>8825</v>
      </c>
      <c r="B1354" s="111" t="s">
        <v>2038</v>
      </c>
      <c r="C1354" s="110" t="s">
        <v>1114</v>
      </c>
      <c r="D1354" s="110"/>
      <c r="E1354" s="111"/>
    </row>
    <row r="1355" spans="1:5" s="109" customFormat="1" ht="12.75" customHeight="1">
      <c r="A1355" s="31" t="s">
        <v>9236</v>
      </c>
      <c r="B1355" s="19" t="s">
        <v>2039</v>
      </c>
      <c r="C1355" s="20" t="s">
        <v>797</v>
      </c>
      <c r="D1355" s="20"/>
      <c r="E1355" s="19"/>
    </row>
    <row r="1356" spans="1:5" s="109" customFormat="1" ht="12.75" customHeight="1">
      <c r="A1356" s="31" t="s">
        <v>9449</v>
      </c>
      <c r="B1356" s="111" t="s">
        <v>2040</v>
      </c>
      <c r="C1356" s="110" t="s">
        <v>1018</v>
      </c>
      <c r="D1356" s="110"/>
      <c r="E1356" s="111"/>
    </row>
    <row r="1357" spans="1:5" s="109" customFormat="1" ht="12.75" customHeight="1">
      <c r="A1357" s="31" t="s">
        <v>9450</v>
      </c>
      <c r="B1357" s="19" t="s">
        <v>2041</v>
      </c>
      <c r="C1357" s="20" t="s">
        <v>1018</v>
      </c>
      <c r="D1357" s="20"/>
      <c r="E1357" s="19"/>
    </row>
    <row r="1358" spans="1:5" s="109" customFormat="1" ht="12.75" customHeight="1">
      <c r="A1358" s="31" t="s">
        <v>9094</v>
      </c>
      <c r="B1358" s="111" t="s">
        <v>2042</v>
      </c>
      <c r="C1358" s="110" t="s">
        <v>1226</v>
      </c>
      <c r="D1358" s="110"/>
      <c r="E1358" s="111"/>
    </row>
    <row r="1359" spans="1:5" s="109" customFormat="1" ht="12.75" customHeight="1">
      <c r="A1359" s="31" t="s">
        <v>8904</v>
      </c>
      <c r="B1359" s="19" t="s">
        <v>2043</v>
      </c>
      <c r="C1359" s="20" t="s">
        <v>1226</v>
      </c>
      <c r="D1359" s="20"/>
      <c r="E1359" s="19"/>
    </row>
    <row r="1360" spans="1:5" s="109" customFormat="1" ht="12.75" customHeight="1">
      <c r="A1360" s="31" t="s">
        <v>9451</v>
      </c>
      <c r="B1360" s="111" t="s">
        <v>2044</v>
      </c>
      <c r="C1360" s="110" t="s">
        <v>1474</v>
      </c>
      <c r="D1360" s="110"/>
      <c r="E1360" s="111"/>
    </row>
    <row r="1361" spans="1:5" s="109" customFormat="1" ht="12.75" customHeight="1">
      <c r="A1361" s="31" t="s">
        <v>9452</v>
      </c>
      <c r="B1361" s="19" t="s">
        <v>2045</v>
      </c>
      <c r="C1361" s="20" t="s">
        <v>1256</v>
      </c>
      <c r="D1361" s="20"/>
      <c r="E1361" s="19"/>
    </row>
    <row r="1362" spans="1:5" s="109" customFormat="1" ht="12.75" customHeight="1">
      <c r="A1362" s="31" t="s">
        <v>9453</v>
      </c>
      <c r="B1362" s="111" t="s">
        <v>2046</v>
      </c>
      <c r="C1362" s="110" t="s">
        <v>2004</v>
      </c>
      <c r="D1362" s="110"/>
      <c r="E1362" s="111"/>
    </row>
    <row r="1363" spans="1:5" s="109" customFormat="1" ht="12.75" customHeight="1">
      <c r="A1363" s="31" t="s">
        <v>9454</v>
      </c>
      <c r="B1363" s="19" t="s">
        <v>2047</v>
      </c>
      <c r="C1363" s="20" t="s">
        <v>1244</v>
      </c>
      <c r="D1363" s="20"/>
      <c r="E1363" s="19"/>
    </row>
    <row r="1364" spans="1:5" s="109" customFormat="1" ht="12.75" customHeight="1">
      <c r="A1364" s="31" t="s">
        <v>9455</v>
      </c>
      <c r="B1364" s="111" t="s">
        <v>2048</v>
      </c>
      <c r="C1364" s="110" t="s">
        <v>1643</v>
      </c>
      <c r="D1364" s="110"/>
      <c r="E1364" s="111"/>
    </row>
    <row r="1365" spans="1:5" s="109" customFormat="1" ht="12.75" customHeight="1">
      <c r="A1365" s="31" t="s">
        <v>9456</v>
      </c>
      <c r="B1365" s="19" t="s">
        <v>2049</v>
      </c>
      <c r="C1365" s="20" t="s">
        <v>1773</v>
      </c>
      <c r="D1365" s="20"/>
      <c r="E1365" s="19"/>
    </row>
    <row r="1366" spans="1:5" s="109" customFormat="1" ht="12.75" customHeight="1">
      <c r="A1366" s="31" t="s">
        <v>9457</v>
      </c>
      <c r="B1366" s="111" t="s">
        <v>2050</v>
      </c>
      <c r="C1366" s="110" t="s">
        <v>1852</v>
      </c>
      <c r="D1366" s="110"/>
      <c r="E1366" s="111"/>
    </row>
    <row r="1367" spans="1:5" s="109" customFormat="1" ht="12.75" customHeight="1">
      <c r="A1367" s="31" t="s">
        <v>9458</v>
      </c>
      <c r="B1367" s="19" t="s">
        <v>2051</v>
      </c>
      <c r="C1367" s="20" t="s">
        <v>848</v>
      </c>
      <c r="D1367" s="20"/>
      <c r="E1367" s="19"/>
    </row>
    <row r="1368" spans="1:5" s="109" customFormat="1" ht="12.75" customHeight="1">
      <c r="A1368" s="31" t="s">
        <v>9459</v>
      </c>
      <c r="B1368" s="111" t="s">
        <v>2052</v>
      </c>
      <c r="C1368" s="110" t="s">
        <v>1041</v>
      </c>
      <c r="D1368" s="110"/>
      <c r="E1368" s="111"/>
    </row>
    <row r="1369" spans="1:5" s="109" customFormat="1" ht="12.75" customHeight="1">
      <c r="A1369" s="31" t="s">
        <v>9460</v>
      </c>
      <c r="B1369" s="19" t="s">
        <v>2053</v>
      </c>
      <c r="C1369" s="20" t="s">
        <v>2054</v>
      </c>
      <c r="D1369" s="20"/>
      <c r="E1369" s="19"/>
    </row>
    <row r="1370" spans="1:5" s="109" customFormat="1" ht="12.75" customHeight="1">
      <c r="A1370" s="31" t="s">
        <v>9461</v>
      </c>
      <c r="B1370" s="111" t="s">
        <v>2055</v>
      </c>
      <c r="C1370" s="110" t="s">
        <v>2054</v>
      </c>
      <c r="D1370" s="110"/>
      <c r="E1370" s="111"/>
    </row>
    <row r="1371" spans="1:5" s="109" customFormat="1" ht="12.75" customHeight="1">
      <c r="A1371" s="31" t="s">
        <v>8934</v>
      </c>
      <c r="B1371" s="19" t="s">
        <v>2056</v>
      </c>
      <c r="C1371" s="20" t="s">
        <v>1215</v>
      </c>
      <c r="D1371" s="20"/>
      <c r="E1371" s="19"/>
    </row>
    <row r="1372" spans="1:5" s="109" customFormat="1" ht="12.75" customHeight="1">
      <c r="A1372" s="31" t="s">
        <v>9462</v>
      </c>
      <c r="B1372" s="111" t="s">
        <v>2057</v>
      </c>
      <c r="C1372" s="110" t="s">
        <v>1643</v>
      </c>
      <c r="D1372" s="110"/>
      <c r="E1372" s="111"/>
    </row>
    <row r="1373" spans="1:5" s="109" customFormat="1" ht="12.75" customHeight="1">
      <c r="A1373" s="31" t="s">
        <v>9394</v>
      </c>
      <c r="B1373" s="19" t="s">
        <v>2058</v>
      </c>
      <c r="C1373" s="20" t="s">
        <v>1056</v>
      </c>
      <c r="D1373" s="20"/>
      <c r="E1373" s="19"/>
    </row>
    <row r="1374" spans="1:5" s="109" customFormat="1" ht="12.75" customHeight="1">
      <c r="A1374" s="31" t="s">
        <v>9463</v>
      </c>
      <c r="B1374" s="111" t="s">
        <v>2059</v>
      </c>
      <c r="C1374" s="110" t="s">
        <v>1056</v>
      </c>
      <c r="D1374" s="110"/>
      <c r="E1374" s="111"/>
    </row>
    <row r="1375" spans="1:5" s="109" customFormat="1" ht="12.75" customHeight="1">
      <c r="A1375" s="31" t="s">
        <v>9464</v>
      </c>
      <c r="B1375" s="19" t="s">
        <v>2060</v>
      </c>
      <c r="C1375" s="20" t="s">
        <v>1001</v>
      </c>
      <c r="D1375" s="20"/>
      <c r="E1375" s="19"/>
    </row>
    <row r="1376" spans="1:5" s="109" customFormat="1" ht="12.75" customHeight="1">
      <c r="A1376" s="31" t="s">
        <v>9465</v>
      </c>
      <c r="B1376" s="111" t="s">
        <v>2061</v>
      </c>
      <c r="C1376" s="110" t="s">
        <v>1087</v>
      </c>
      <c r="D1376" s="110"/>
      <c r="E1376" s="111"/>
    </row>
    <row r="1377" spans="1:5" s="109" customFormat="1" ht="12.75" customHeight="1">
      <c r="A1377" s="31" t="s">
        <v>9466</v>
      </c>
      <c r="B1377" s="19" t="s">
        <v>2062</v>
      </c>
      <c r="C1377" s="20" t="s">
        <v>954</v>
      </c>
      <c r="D1377" s="20"/>
      <c r="E1377" s="19"/>
    </row>
    <row r="1378" spans="1:5" s="109" customFormat="1" ht="12.75" customHeight="1">
      <c r="A1378" s="31" t="s">
        <v>9467</v>
      </c>
      <c r="B1378" s="111" t="s">
        <v>2063</v>
      </c>
      <c r="C1378" s="110" t="s">
        <v>1474</v>
      </c>
      <c r="D1378" s="110"/>
      <c r="E1378" s="111"/>
    </row>
    <row r="1379" spans="1:5" s="109" customFormat="1" ht="12.75" customHeight="1">
      <c r="A1379" s="31" t="s">
        <v>9468</v>
      </c>
      <c r="B1379" s="19" t="s">
        <v>2064</v>
      </c>
      <c r="C1379" s="20" t="s">
        <v>1823</v>
      </c>
      <c r="D1379" s="20"/>
      <c r="E1379" s="19"/>
    </row>
    <row r="1380" spans="1:5" s="109" customFormat="1" ht="12.75" customHeight="1">
      <c r="A1380" s="31" t="s">
        <v>9469</v>
      </c>
      <c r="B1380" s="111" t="s">
        <v>2065</v>
      </c>
      <c r="C1380" s="110" t="s">
        <v>1496</v>
      </c>
      <c r="D1380" s="110"/>
      <c r="E1380" s="111"/>
    </row>
    <row r="1381" spans="1:5" s="109" customFormat="1" ht="12.75" customHeight="1">
      <c r="A1381" s="31" t="s">
        <v>8816</v>
      </c>
      <c r="B1381" s="19" t="s">
        <v>2066</v>
      </c>
      <c r="C1381" s="20" t="s">
        <v>1101</v>
      </c>
      <c r="D1381" s="20"/>
      <c r="E1381" s="19"/>
    </row>
    <row r="1382" spans="1:5" s="109" customFormat="1" ht="12.75" customHeight="1">
      <c r="A1382" s="31" t="s">
        <v>8640</v>
      </c>
      <c r="B1382" s="111" t="s">
        <v>2067</v>
      </c>
      <c r="C1382" s="110" t="s">
        <v>848</v>
      </c>
      <c r="D1382" s="110"/>
      <c r="E1382" s="111"/>
    </row>
    <row r="1383" spans="1:5" s="109" customFormat="1" ht="12.75" customHeight="1">
      <c r="A1383" s="31" t="s">
        <v>9470</v>
      </c>
      <c r="B1383" s="19" t="s">
        <v>2068</v>
      </c>
      <c r="C1383" s="20" t="s">
        <v>1018</v>
      </c>
      <c r="D1383" s="20"/>
      <c r="E1383" s="19"/>
    </row>
    <row r="1384" spans="1:5" s="109" customFormat="1" ht="12.75" customHeight="1">
      <c r="A1384" s="31" t="s">
        <v>8895</v>
      </c>
      <c r="B1384" s="111" t="s">
        <v>2069</v>
      </c>
      <c r="C1384" s="110" t="s">
        <v>1001</v>
      </c>
      <c r="D1384" s="110"/>
      <c r="E1384" s="111"/>
    </row>
    <row r="1385" spans="1:5" s="109" customFormat="1" ht="12.75" customHeight="1">
      <c r="A1385" s="31" t="s">
        <v>9471</v>
      </c>
      <c r="B1385" s="19" t="s">
        <v>2070</v>
      </c>
      <c r="C1385" s="20" t="s">
        <v>848</v>
      </c>
      <c r="D1385" s="20"/>
      <c r="E1385" s="19"/>
    </row>
    <row r="1386" spans="1:5" s="109" customFormat="1" ht="12.75" customHeight="1">
      <c r="A1386" s="31" t="s">
        <v>8817</v>
      </c>
      <c r="B1386" s="111" t="s">
        <v>2071</v>
      </c>
      <c r="C1386" s="110" t="s">
        <v>1101</v>
      </c>
      <c r="D1386" s="110"/>
      <c r="E1386" s="111"/>
    </row>
    <row r="1387" spans="1:5" s="109" customFormat="1" ht="12.75" customHeight="1">
      <c r="A1387" s="31" t="s">
        <v>9472</v>
      </c>
      <c r="B1387" s="111" t="s">
        <v>2072</v>
      </c>
      <c r="C1387" s="110" t="s">
        <v>1643</v>
      </c>
      <c r="D1387" s="110"/>
      <c r="E1387" s="111"/>
    </row>
    <row r="1388" spans="1:5" s="109" customFormat="1" ht="12.75" customHeight="1">
      <c r="A1388" s="31" t="s">
        <v>9473</v>
      </c>
      <c r="B1388" s="19" t="s">
        <v>2073</v>
      </c>
      <c r="C1388" s="20" t="s">
        <v>2074</v>
      </c>
      <c r="D1388" s="20"/>
      <c r="E1388" s="19"/>
    </row>
    <row r="1389" spans="1:5" s="109" customFormat="1" ht="12.75" customHeight="1">
      <c r="A1389" s="31" t="s">
        <v>9474</v>
      </c>
      <c r="B1389" s="111" t="s">
        <v>2075</v>
      </c>
      <c r="C1389" s="110" t="s">
        <v>2076</v>
      </c>
      <c r="D1389" s="110"/>
      <c r="E1389" s="111"/>
    </row>
    <row r="1390" spans="1:5" s="109" customFormat="1" ht="12.75" customHeight="1">
      <c r="A1390" s="31" t="s">
        <v>9475</v>
      </c>
      <c r="B1390" s="19" t="s">
        <v>2077</v>
      </c>
      <c r="C1390" s="20" t="s">
        <v>2078</v>
      </c>
      <c r="D1390" s="20"/>
      <c r="E1390" s="19"/>
    </row>
    <row r="1391" spans="1:5" s="109" customFormat="1" ht="12.75" customHeight="1">
      <c r="A1391" s="31" t="s">
        <v>9476</v>
      </c>
      <c r="B1391" s="111" t="s">
        <v>2079</v>
      </c>
      <c r="C1391" s="110" t="s">
        <v>1907</v>
      </c>
      <c r="D1391" s="110"/>
      <c r="E1391" s="111"/>
    </row>
    <row r="1392" spans="1:5" s="109" customFormat="1" ht="12.75" customHeight="1">
      <c r="A1392" s="31" t="s">
        <v>9477</v>
      </c>
      <c r="B1392" s="19" t="s">
        <v>2080</v>
      </c>
      <c r="C1392" s="20" t="s">
        <v>1474</v>
      </c>
      <c r="D1392" s="20"/>
      <c r="E1392" s="19"/>
    </row>
    <row r="1393" spans="1:5" s="109" customFormat="1" ht="12.75" customHeight="1">
      <c r="A1393" s="31" t="s">
        <v>9478</v>
      </c>
      <c r="B1393" s="111" t="s">
        <v>2081</v>
      </c>
      <c r="C1393" s="110" t="s">
        <v>1839</v>
      </c>
      <c r="D1393" s="110"/>
      <c r="E1393" s="111"/>
    </row>
    <row r="1394" spans="1:5" s="109" customFormat="1" ht="12.75" customHeight="1">
      <c r="A1394" s="31" t="s">
        <v>9479</v>
      </c>
      <c r="B1394" s="19" t="s">
        <v>2082</v>
      </c>
      <c r="C1394" s="20" t="s">
        <v>786</v>
      </c>
      <c r="D1394" s="20"/>
      <c r="E1394" s="19"/>
    </row>
    <row r="1395" spans="1:5" s="109" customFormat="1" ht="12.75" customHeight="1">
      <c r="A1395" s="31" t="s">
        <v>9425</v>
      </c>
      <c r="B1395" s="111" t="s">
        <v>2083</v>
      </c>
      <c r="C1395" s="110" t="s">
        <v>2009</v>
      </c>
      <c r="D1395" s="110"/>
      <c r="E1395" s="111"/>
    </row>
    <row r="1396" spans="1:5" s="109" customFormat="1" ht="12.75" customHeight="1">
      <c r="A1396" s="31" t="s">
        <v>9480</v>
      </c>
      <c r="B1396" s="19" t="s">
        <v>2084</v>
      </c>
      <c r="C1396" s="20" t="s">
        <v>1120</v>
      </c>
      <c r="D1396" s="20"/>
      <c r="E1396" s="19"/>
    </row>
    <row r="1397" spans="1:5" s="109" customFormat="1" ht="12.75" customHeight="1">
      <c r="A1397" s="31" t="s">
        <v>9481</v>
      </c>
      <c r="B1397" s="111" t="s">
        <v>2085</v>
      </c>
      <c r="C1397" s="110" t="s">
        <v>871</v>
      </c>
      <c r="D1397" s="110"/>
      <c r="E1397" s="111"/>
    </row>
    <row r="1398" spans="1:5" s="109" customFormat="1" ht="12.75" customHeight="1">
      <c r="A1398" s="31" t="s">
        <v>9482</v>
      </c>
      <c r="B1398" s="19" t="s">
        <v>2086</v>
      </c>
      <c r="C1398" s="20" t="s">
        <v>2024</v>
      </c>
      <c r="D1398" s="20"/>
      <c r="E1398" s="19"/>
    </row>
    <row r="1399" spans="1:5" s="109" customFormat="1" ht="12.75" customHeight="1">
      <c r="A1399" s="31" t="s">
        <v>9483</v>
      </c>
      <c r="B1399" s="111" t="s">
        <v>2087</v>
      </c>
      <c r="C1399" s="110" t="s">
        <v>786</v>
      </c>
      <c r="D1399" s="110"/>
      <c r="E1399" s="111"/>
    </row>
    <row r="1400" spans="1:5" s="109" customFormat="1" ht="12.75" customHeight="1">
      <c r="A1400" s="31" t="s">
        <v>9484</v>
      </c>
      <c r="B1400" s="19" t="s">
        <v>2088</v>
      </c>
      <c r="C1400" s="20" t="s">
        <v>871</v>
      </c>
      <c r="D1400" s="20"/>
      <c r="E1400" s="19"/>
    </row>
    <row r="1401" spans="1:5" s="109" customFormat="1" ht="12.75" customHeight="1">
      <c r="A1401" s="31" t="s">
        <v>9485</v>
      </c>
      <c r="B1401" s="111" t="s">
        <v>2089</v>
      </c>
      <c r="C1401" s="110" t="s">
        <v>1001</v>
      </c>
      <c r="D1401" s="110"/>
      <c r="E1401" s="111"/>
    </row>
    <row r="1402" spans="1:5" s="109" customFormat="1" ht="12.75" customHeight="1">
      <c r="A1402" s="31" t="s">
        <v>9486</v>
      </c>
      <c r="B1402" s="19" t="s">
        <v>2090</v>
      </c>
      <c r="C1402" s="20" t="s">
        <v>2024</v>
      </c>
      <c r="D1402" s="20"/>
      <c r="E1402" s="19"/>
    </row>
    <row r="1403" spans="1:5" s="109" customFormat="1" ht="12.75" customHeight="1">
      <c r="A1403" s="31" t="s">
        <v>9487</v>
      </c>
      <c r="B1403" s="111" t="s">
        <v>2091</v>
      </c>
      <c r="C1403" s="110" t="s">
        <v>1091</v>
      </c>
      <c r="D1403" s="110"/>
      <c r="E1403" s="111"/>
    </row>
    <row r="1404" spans="1:5" s="109" customFormat="1" ht="12.75" customHeight="1">
      <c r="A1404" s="31" t="s">
        <v>9488</v>
      </c>
      <c r="B1404" s="19" t="s">
        <v>2092</v>
      </c>
      <c r="C1404" s="20" t="s">
        <v>938</v>
      </c>
      <c r="D1404" s="20"/>
      <c r="E1404" s="19"/>
    </row>
    <row r="1405" spans="1:5" s="109" customFormat="1" ht="12.75" customHeight="1">
      <c r="A1405" s="31" t="s">
        <v>9489</v>
      </c>
      <c r="B1405" s="111" t="s">
        <v>2093</v>
      </c>
      <c r="C1405" s="110" t="s">
        <v>1380</v>
      </c>
      <c r="D1405" s="110"/>
      <c r="E1405" s="111"/>
    </row>
    <row r="1406" spans="1:5" s="109" customFormat="1" ht="12.75" customHeight="1">
      <c r="A1406" s="31" t="s">
        <v>9490</v>
      </c>
      <c r="B1406" s="19" t="s">
        <v>2094</v>
      </c>
      <c r="C1406" s="20" t="s">
        <v>2095</v>
      </c>
      <c r="D1406" s="20"/>
      <c r="E1406" s="19"/>
    </row>
    <row r="1407" spans="1:5" s="109" customFormat="1" ht="12.75" customHeight="1">
      <c r="A1407" s="31" t="s">
        <v>9491</v>
      </c>
      <c r="B1407" s="111" t="s">
        <v>2096</v>
      </c>
      <c r="C1407" s="110" t="s">
        <v>2097</v>
      </c>
      <c r="D1407" s="110"/>
      <c r="E1407" s="111"/>
    </row>
    <row r="1408" spans="1:5" s="109" customFormat="1" ht="12.75" customHeight="1">
      <c r="A1408" s="31" t="s">
        <v>9492</v>
      </c>
      <c r="B1408" s="19" t="s">
        <v>2098</v>
      </c>
      <c r="C1408" s="20" t="s">
        <v>2099</v>
      </c>
      <c r="D1408" s="20"/>
      <c r="E1408" s="19"/>
    </row>
    <row r="1409" spans="1:5" s="109" customFormat="1" ht="12.75" customHeight="1">
      <c r="A1409" s="31" t="s">
        <v>9493</v>
      </c>
      <c r="B1409" s="111" t="s">
        <v>2100</v>
      </c>
      <c r="C1409" s="110" t="s">
        <v>1001</v>
      </c>
      <c r="D1409" s="110"/>
      <c r="E1409" s="111"/>
    </row>
    <row r="1410" spans="1:5" s="109" customFormat="1" ht="12.75" customHeight="1">
      <c r="A1410" s="31" t="s">
        <v>9494</v>
      </c>
      <c r="B1410" s="19" t="s">
        <v>2101</v>
      </c>
      <c r="C1410" s="20" t="s">
        <v>2102</v>
      </c>
      <c r="D1410" s="20"/>
      <c r="E1410" s="19"/>
    </row>
    <row r="1411" spans="1:5" s="109" customFormat="1" ht="12.75" customHeight="1">
      <c r="A1411" s="31" t="s">
        <v>9495</v>
      </c>
      <c r="B1411" s="111" t="s">
        <v>2103</v>
      </c>
      <c r="C1411" s="110" t="s">
        <v>1226</v>
      </c>
      <c r="D1411" s="110"/>
      <c r="E1411" s="111"/>
    </row>
    <row r="1412" spans="1:5" s="109" customFormat="1" ht="12.75" customHeight="1">
      <c r="A1412" s="31" t="s">
        <v>8828</v>
      </c>
      <c r="B1412" s="19" t="s">
        <v>2104</v>
      </c>
      <c r="C1412" s="20" t="s">
        <v>1120</v>
      </c>
      <c r="D1412" s="20"/>
      <c r="E1412" s="19"/>
    </row>
    <row r="1413" spans="1:5" s="109" customFormat="1" ht="12.75" customHeight="1">
      <c r="A1413" s="31" t="s">
        <v>9496</v>
      </c>
      <c r="B1413" s="111" t="s">
        <v>2105</v>
      </c>
      <c r="C1413" s="110" t="s">
        <v>1474</v>
      </c>
      <c r="D1413" s="110"/>
      <c r="E1413" s="111"/>
    </row>
    <row r="1414" spans="1:5" s="109" customFormat="1" ht="12.75" customHeight="1">
      <c r="A1414" s="31" t="s">
        <v>9323</v>
      </c>
      <c r="B1414" s="111" t="s">
        <v>2106</v>
      </c>
      <c r="C1414" s="110" t="s">
        <v>1870</v>
      </c>
      <c r="D1414" s="110"/>
      <c r="E1414" s="111"/>
    </row>
    <row r="1415" spans="1:5" s="109" customFormat="1" ht="12.75" customHeight="1">
      <c r="A1415" s="31" t="s">
        <v>8826</v>
      </c>
      <c r="B1415" s="19" t="s">
        <v>2107</v>
      </c>
      <c r="C1415" s="20" t="s">
        <v>1114</v>
      </c>
      <c r="D1415" s="20"/>
      <c r="E1415" s="19"/>
    </row>
    <row r="1416" spans="1:5" s="109" customFormat="1" ht="12.75" customHeight="1">
      <c r="A1416" s="31" t="s">
        <v>9497</v>
      </c>
      <c r="B1416" s="111" t="s">
        <v>2108</v>
      </c>
      <c r="C1416" s="110" t="s">
        <v>1501</v>
      </c>
      <c r="D1416" s="110"/>
      <c r="E1416" s="111"/>
    </row>
    <row r="1417" spans="1:5" s="109" customFormat="1" ht="12.75" customHeight="1">
      <c r="A1417" s="31" t="s">
        <v>8848</v>
      </c>
      <c r="B1417" s="19" t="s">
        <v>2109</v>
      </c>
      <c r="C1417" s="20" t="s">
        <v>1160</v>
      </c>
      <c r="D1417" s="20"/>
      <c r="E1417" s="19"/>
    </row>
    <row r="1418" spans="1:5" s="109" customFormat="1" ht="12.75" customHeight="1">
      <c r="A1418" s="31" t="s">
        <v>9498</v>
      </c>
      <c r="B1418" s="111" t="s">
        <v>2110</v>
      </c>
      <c r="C1418" s="110" t="s">
        <v>1380</v>
      </c>
      <c r="D1418" s="110"/>
      <c r="E1418" s="111"/>
    </row>
    <row r="1419" spans="1:5" s="109" customFormat="1" ht="12.75" customHeight="1">
      <c r="A1419" s="31" t="s">
        <v>9499</v>
      </c>
      <c r="B1419" s="19" t="s">
        <v>2111</v>
      </c>
      <c r="C1419" s="20" t="s">
        <v>871</v>
      </c>
      <c r="D1419" s="20"/>
      <c r="E1419" s="19"/>
    </row>
    <row r="1420" spans="1:5" s="109" customFormat="1" ht="12.75" customHeight="1">
      <c r="A1420" s="31" t="s">
        <v>9500</v>
      </c>
      <c r="B1420" s="111" t="s">
        <v>2112</v>
      </c>
      <c r="C1420" s="110" t="s">
        <v>871</v>
      </c>
      <c r="D1420" s="110"/>
      <c r="E1420" s="111"/>
    </row>
    <row r="1421" spans="1:5" s="109" customFormat="1" ht="12.75" customHeight="1">
      <c r="A1421" s="31" t="s">
        <v>9501</v>
      </c>
      <c r="B1421" s="19" t="s">
        <v>2113</v>
      </c>
      <c r="C1421" s="20" t="s">
        <v>871</v>
      </c>
      <c r="D1421" s="20"/>
      <c r="E1421" s="19"/>
    </row>
    <row r="1422" spans="1:5" s="109" customFormat="1" ht="12.75" customHeight="1">
      <c r="A1422" s="31" t="s">
        <v>9502</v>
      </c>
      <c r="B1422" s="111" t="s">
        <v>2114</v>
      </c>
      <c r="C1422" s="110" t="s">
        <v>2115</v>
      </c>
      <c r="D1422" s="110"/>
      <c r="E1422" s="111"/>
    </row>
    <row r="1423" spans="1:5" s="109" customFormat="1" ht="12.75" customHeight="1">
      <c r="A1423" s="31" t="s">
        <v>9503</v>
      </c>
      <c r="B1423" s="19" t="s">
        <v>2116</v>
      </c>
      <c r="C1423" s="20" t="s">
        <v>1139</v>
      </c>
      <c r="D1423" s="20"/>
      <c r="E1423" s="19"/>
    </row>
    <row r="1424" spans="1:5" s="109" customFormat="1" ht="12.75" customHeight="1">
      <c r="A1424" s="31" t="s">
        <v>8288</v>
      </c>
      <c r="B1424" s="111" t="s">
        <v>2117</v>
      </c>
      <c r="C1424" s="110" t="s">
        <v>1066</v>
      </c>
      <c r="D1424" s="110"/>
      <c r="E1424" s="111"/>
    </row>
    <row r="1425" spans="1:5" s="109" customFormat="1" ht="12.75" customHeight="1">
      <c r="A1425" s="31" t="s">
        <v>9504</v>
      </c>
      <c r="B1425" s="19" t="s">
        <v>2118</v>
      </c>
      <c r="C1425" s="20" t="s">
        <v>1839</v>
      </c>
      <c r="D1425" s="20"/>
      <c r="E1425" s="19"/>
    </row>
    <row r="1426" spans="1:5" s="109" customFormat="1" ht="12.75" customHeight="1">
      <c r="A1426" s="31" t="s">
        <v>9505</v>
      </c>
      <c r="B1426" s="111" t="s">
        <v>2119</v>
      </c>
      <c r="C1426" s="110" t="s">
        <v>1420</v>
      </c>
      <c r="D1426" s="110"/>
      <c r="E1426" s="111"/>
    </row>
    <row r="1427" spans="1:5" s="109" customFormat="1" ht="12.75" customHeight="1">
      <c r="A1427" s="31" t="s">
        <v>9506</v>
      </c>
      <c r="B1427" s="19" t="s">
        <v>2120</v>
      </c>
      <c r="C1427" s="20" t="s">
        <v>1420</v>
      </c>
      <c r="D1427" s="20"/>
      <c r="E1427" s="19"/>
    </row>
    <row r="1428" spans="1:5" s="109" customFormat="1" ht="12.75" customHeight="1">
      <c r="A1428" s="31" t="s">
        <v>9507</v>
      </c>
      <c r="B1428" s="111" t="s">
        <v>2121</v>
      </c>
      <c r="C1428" s="110" t="s">
        <v>1643</v>
      </c>
      <c r="D1428" s="110"/>
      <c r="E1428" s="111"/>
    </row>
    <row r="1429" spans="1:5" s="109" customFormat="1" ht="12.75" customHeight="1">
      <c r="A1429" s="31" t="s">
        <v>9508</v>
      </c>
      <c r="B1429" s="19" t="s">
        <v>2122</v>
      </c>
      <c r="C1429" s="20" t="s">
        <v>1237</v>
      </c>
      <c r="D1429" s="20"/>
      <c r="E1429" s="19"/>
    </row>
    <row r="1430" spans="1:5" s="109" customFormat="1" ht="12.75" customHeight="1">
      <c r="A1430" s="31" t="s">
        <v>9509</v>
      </c>
      <c r="B1430" s="111" t="s">
        <v>2123</v>
      </c>
      <c r="C1430" s="110" t="s">
        <v>2074</v>
      </c>
      <c r="D1430" s="110"/>
      <c r="E1430" s="111"/>
    </row>
    <row r="1431" spans="1:5" s="109" customFormat="1" ht="12.75" customHeight="1">
      <c r="A1431" s="31" t="s">
        <v>9510</v>
      </c>
      <c r="B1431" s="19" t="s">
        <v>2124</v>
      </c>
      <c r="C1431" s="20" t="s">
        <v>1139</v>
      </c>
      <c r="D1431" s="20"/>
      <c r="E1431" s="19"/>
    </row>
    <row r="1432" spans="1:5" s="109" customFormat="1" ht="12.75" customHeight="1">
      <c r="A1432" s="31" t="s">
        <v>9511</v>
      </c>
      <c r="B1432" s="111" t="s">
        <v>2125</v>
      </c>
      <c r="C1432" s="110" t="s">
        <v>868</v>
      </c>
      <c r="D1432" s="110"/>
      <c r="E1432" s="111"/>
    </row>
    <row r="1433" spans="1:5" s="109" customFormat="1" ht="12.75" customHeight="1">
      <c r="A1433" s="31" t="s">
        <v>8914</v>
      </c>
      <c r="B1433" s="19" t="s">
        <v>2126</v>
      </c>
      <c r="C1433" s="20" t="s">
        <v>1237</v>
      </c>
      <c r="D1433" s="20"/>
      <c r="E1433" s="19"/>
    </row>
    <row r="1434" spans="1:5" s="109" customFormat="1" ht="12.75" customHeight="1">
      <c r="A1434" s="31" t="s">
        <v>9512</v>
      </c>
      <c r="B1434" s="111" t="s">
        <v>2127</v>
      </c>
      <c r="C1434" s="110" t="s">
        <v>1643</v>
      </c>
      <c r="D1434" s="110"/>
      <c r="E1434" s="111"/>
    </row>
    <row r="1435" spans="1:5" s="109" customFormat="1" ht="12.75" customHeight="1">
      <c r="A1435" s="31" t="s">
        <v>8913</v>
      </c>
      <c r="B1435" s="111" t="s">
        <v>2128</v>
      </c>
      <c r="C1435" s="110" t="s">
        <v>1237</v>
      </c>
      <c r="D1435" s="110"/>
      <c r="E1435" s="111"/>
    </row>
    <row r="1436" spans="1:5" s="109" customFormat="1" ht="12.75" customHeight="1">
      <c r="A1436" s="31" t="s">
        <v>9513</v>
      </c>
      <c r="B1436" s="19" t="s">
        <v>2129</v>
      </c>
      <c r="C1436" s="20" t="s">
        <v>1117</v>
      </c>
      <c r="D1436" s="20"/>
      <c r="E1436" s="19"/>
    </row>
    <row r="1437" spans="1:5" s="109" customFormat="1" ht="12.75" customHeight="1">
      <c r="A1437" s="31" t="s">
        <v>9514</v>
      </c>
      <c r="B1437" s="111" t="s">
        <v>2130</v>
      </c>
      <c r="C1437" s="110" t="s">
        <v>848</v>
      </c>
      <c r="D1437" s="110"/>
      <c r="E1437" s="111"/>
    </row>
    <row r="1438" spans="1:5" s="109" customFormat="1" ht="12.75" customHeight="1">
      <c r="A1438" s="31" t="s">
        <v>9515</v>
      </c>
      <c r="B1438" s="19" t="s">
        <v>2131</v>
      </c>
      <c r="C1438" s="20" t="s">
        <v>1823</v>
      </c>
      <c r="D1438" s="20"/>
      <c r="E1438" s="19"/>
    </row>
    <row r="1439" spans="1:5" s="109" customFormat="1" ht="12.75" customHeight="1">
      <c r="A1439" s="31" t="s">
        <v>9516</v>
      </c>
      <c r="B1439" s="111" t="s">
        <v>2132</v>
      </c>
      <c r="C1439" s="110" t="s">
        <v>1001</v>
      </c>
      <c r="D1439" s="110"/>
      <c r="E1439" s="111"/>
    </row>
    <row r="1440" spans="1:5" s="109" customFormat="1" ht="12.75" customHeight="1">
      <c r="A1440" s="31" t="s">
        <v>9517</v>
      </c>
      <c r="B1440" s="19" t="s">
        <v>2133</v>
      </c>
      <c r="C1440" s="20" t="s">
        <v>1101</v>
      </c>
      <c r="D1440" s="20"/>
      <c r="E1440" s="19"/>
    </row>
    <row r="1441" spans="1:5" s="109" customFormat="1" ht="12.75" customHeight="1">
      <c r="A1441" s="31" t="s">
        <v>9518</v>
      </c>
      <c r="B1441" s="111" t="s">
        <v>2134</v>
      </c>
      <c r="C1441" s="110" t="s">
        <v>938</v>
      </c>
      <c r="D1441" s="110"/>
      <c r="E1441" s="111"/>
    </row>
    <row r="1442" spans="1:5" s="109" customFormat="1" ht="12.75" customHeight="1">
      <c r="A1442" s="31" t="s">
        <v>9519</v>
      </c>
      <c r="B1442" s="19" t="s">
        <v>2135</v>
      </c>
      <c r="C1442" s="20" t="s">
        <v>871</v>
      </c>
      <c r="D1442" s="20"/>
      <c r="E1442" s="19"/>
    </row>
    <row r="1443" spans="1:5" s="109" customFormat="1" ht="12.75" customHeight="1">
      <c r="A1443" s="31" t="s">
        <v>9520</v>
      </c>
      <c r="B1443" s="111" t="s">
        <v>2136</v>
      </c>
      <c r="C1443" s="110" t="s">
        <v>871</v>
      </c>
      <c r="D1443" s="110"/>
      <c r="E1443" s="111"/>
    </row>
    <row r="1444" spans="1:5" s="109" customFormat="1" ht="12.75" customHeight="1">
      <c r="A1444" s="31" t="s">
        <v>9521</v>
      </c>
      <c r="B1444" s="19" t="s">
        <v>2137</v>
      </c>
      <c r="C1444" s="20" t="s">
        <v>871</v>
      </c>
      <c r="D1444" s="20"/>
      <c r="E1444" s="19"/>
    </row>
    <row r="1445" spans="1:5" s="109" customFormat="1" ht="12.75" customHeight="1">
      <c r="A1445" s="31" t="s">
        <v>9522</v>
      </c>
      <c r="B1445" s="111" t="s">
        <v>2138</v>
      </c>
      <c r="C1445" s="110" t="s">
        <v>1474</v>
      </c>
      <c r="D1445" s="110"/>
      <c r="E1445" s="111"/>
    </row>
    <row r="1446" spans="1:5" s="109" customFormat="1" ht="12.75" customHeight="1">
      <c r="A1446" s="31" t="s">
        <v>9523</v>
      </c>
      <c r="B1446" s="111" t="s">
        <v>2139</v>
      </c>
      <c r="C1446" s="110" t="s">
        <v>2054</v>
      </c>
      <c r="D1446" s="110"/>
      <c r="E1446" s="111"/>
    </row>
    <row r="1447" spans="1:5" s="109" customFormat="1" ht="12.75" customHeight="1">
      <c r="A1447" s="31" t="s">
        <v>9524</v>
      </c>
      <c r="B1447" s="19" t="s">
        <v>2140</v>
      </c>
      <c r="C1447" s="20" t="s">
        <v>1093</v>
      </c>
      <c r="D1447" s="20"/>
      <c r="E1447" s="19"/>
    </row>
    <row r="1448" spans="1:5" s="109" customFormat="1" ht="12.75" customHeight="1">
      <c r="A1448" s="31" t="s">
        <v>9525</v>
      </c>
      <c r="B1448" s="111" t="s">
        <v>2141</v>
      </c>
      <c r="C1448" s="110" t="s">
        <v>2142</v>
      </c>
      <c r="D1448" s="110"/>
      <c r="E1448" s="111"/>
    </row>
    <row r="1449" spans="1:5" s="109" customFormat="1" ht="12.75" customHeight="1">
      <c r="A1449" s="31" t="s">
        <v>9519</v>
      </c>
      <c r="B1449" s="19" t="s">
        <v>2143</v>
      </c>
      <c r="C1449" s="20" t="s">
        <v>871</v>
      </c>
      <c r="D1449" s="20"/>
      <c r="E1449" s="19"/>
    </row>
    <row r="1450" spans="1:5" s="109" customFormat="1" ht="12.75" customHeight="1">
      <c r="A1450" s="31" t="s">
        <v>9481</v>
      </c>
      <c r="B1450" s="111" t="s">
        <v>2144</v>
      </c>
      <c r="C1450" s="110" t="s">
        <v>871</v>
      </c>
      <c r="D1450" s="110"/>
      <c r="E1450" s="111"/>
    </row>
    <row r="1451" spans="1:5" s="109" customFormat="1" ht="12.75" customHeight="1">
      <c r="A1451" s="31" t="s">
        <v>9526</v>
      </c>
      <c r="B1451" s="19" t="s">
        <v>2145</v>
      </c>
      <c r="C1451" s="20" t="s">
        <v>1160</v>
      </c>
      <c r="D1451" s="20"/>
      <c r="E1451" s="19"/>
    </row>
    <row r="1452" spans="1:5" s="109" customFormat="1" ht="12.75" customHeight="1">
      <c r="A1452" s="31" t="s">
        <v>9484</v>
      </c>
      <c r="B1452" s="111" t="s">
        <v>2146</v>
      </c>
      <c r="C1452" s="110" t="s">
        <v>871</v>
      </c>
      <c r="D1452" s="110"/>
      <c r="E1452" s="111"/>
    </row>
    <row r="1453" spans="1:5" s="109" customFormat="1" ht="12.75" customHeight="1">
      <c r="A1453" s="31" t="s">
        <v>9484</v>
      </c>
      <c r="B1453" s="19" t="s">
        <v>2147</v>
      </c>
      <c r="C1453" s="20" t="s">
        <v>871</v>
      </c>
      <c r="D1453" s="20"/>
      <c r="E1453" s="19"/>
    </row>
    <row r="1454" spans="1:5" s="109" customFormat="1" ht="12.75" customHeight="1">
      <c r="A1454" s="31" t="s">
        <v>9527</v>
      </c>
      <c r="B1454" s="111" t="s">
        <v>2148</v>
      </c>
      <c r="C1454" s="110" t="s">
        <v>1224</v>
      </c>
      <c r="D1454" s="110"/>
      <c r="E1454" s="111"/>
    </row>
    <row r="1455" spans="1:5" s="109" customFormat="1" ht="12.75" customHeight="1">
      <c r="A1455" s="31" t="s">
        <v>9481</v>
      </c>
      <c r="B1455" s="111" t="s">
        <v>2149</v>
      </c>
      <c r="C1455" s="110" t="s">
        <v>871</v>
      </c>
      <c r="D1455" s="110"/>
      <c r="E1455" s="111"/>
    </row>
    <row r="1456" spans="1:5" s="109" customFormat="1" ht="12.75" customHeight="1">
      <c r="A1456" s="31" t="s">
        <v>9528</v>
      </c>
      <c r="B1456" s="19" t="s">
        <v>2150</v>
      </c>
      <c r="C1456" s="20" t="s">
        <v>1664</v>
      </c>
      <c r="D1456" s="20"/>
      <c r="E1456" s="19"/>
    </row>
    <row r="1457" spans="1:5" s="109" customFormat="1" ht="12.75" customHeight="1">
      <c r="A1457" s="31" t="s">
        <v>9087</v>
      </c>
      <c r="B1457" s="111" t="s">
        <v>2151</v>
      </c>
      <c r="C1457" s="110" t="s">
        <v>1506</v>
      </c>
      <c r="D1457" s="110"/>
      <c r="E1457" s="111"/>
    </row>
    <row r="1458" spans="1:5" s="109" customFormat="1" ht="12.75" customHeight="1">
      <c r="A1458" s="31" t="s">
        <v>9529</v>
      </c>
      <c r="B1458" s="19" t="s">
        <v>2152</v>
      </c>
      <c r="C1458" s="20" t="s">
        <v>2153</v>
      </c>
      <c r="D1458" s="20"/>
      <c r="E1458" s="19"/>
    </row>
    <row r="1459" spans="1:5" s="109" customFormat="1" ht="12.75" customHeight="1">
      <c r="A1459" s="31" t="s">
        <v>8615</v>
      </c>
      <c r="B1459" s="111" t="s">
        <v>2154</v>
      </c>
      <c r="C1459" s="110" t="s">
        <v>781</v>
      </c>
      <c r="D1459" s="110"/>
      <c r="E1459" s="111"/>
    </row>
    <row r="1460" spans="1:5" s="109" customFormat="1" ht="12.75" customHeight="1">
      <c r="A1460" s="31" t="s">
        <v>9530</v>
      </c>
      <c r="B1460" s="111" t="s">
        <v>2155</v>
      </c>
      <c r="C1460" s="110" t="s">
        <v>1001</v>
      </c>
      <c r="D1460" s="110"/>
      <c r="E1460" s="111"/>
    </row>
    <row r="1461" spans="1:5" s="109" customFormat="1" ht="12.75" customHeight="1">
      <c r="A1461" s="31" t="s">
        <v>9531</v>
      </c>
      <c r="B1461" s="19" t="s">
        <v>2156</v>
      </c>
      <c r="C1461" s="20" t="s">
        <v>2157</v>
      </c>
      <c r="D1461" s="20"/>
      <c r="E1461" s="19"/>
    </row>
    <row r="1462" spans="1:5" s="109" customFormat="1" ht="12.75" customHeight="1">
      <c r="A1462" s="31" t="s">
        <v>9486</v>
      </c>
      <c r="B1462" s="19" t="s">
        <v>2158</v>
      </c>
      <c r="C1462" s="20" t="s">
        <v>2024</v>
      </c>
      <c r="D1462" s="20"/>
      <c r="E1462" s="19"/>
    </row>
    <row r="1463" spans="1:5" s="109" customFormat="1" ht="12.75" customHeight="1">
      <c r="A1463" s="31" t="s">
        <v>9532</v>
      </c>
      <c r="B1463" s="111" t="s">
        <v>2159</v>
      </c>
      <c r="C1463" s="110" t="s">
        <v>871</v>
      </c>
      <c r="D1463" s="110"/>
      <c r="E1463" s="111"/>
    </row>
    <row r="1464" spans="1:5" s="109" customFormat="1" ht="12.75" customHeight="1">
      <c r="A1464" s="31" t="s">
        <v>9533</v>
      </c>
      <c r="B1464" s="19" t="s">
        <v>2160</v>
      </c>
      <c r="C1464" s="20" t="s">
        <v>2161</v>
      </c>
      <c r="D1464" s="20"/>
      <c r="E1464" s="19"/>
    </row>
    <row r="1465" spans="1:5" s="109" customFormat="1" ht="12.75" customHeight="1">
      <c r="A1465" s="31" t="s">
        <v>9347</v>
      </c>
      <c r="B1465" s="111" t="s">
        <v>2162</v>
      </c>
      <c r="C1465" s="110" t="s">
        <v>1907</v>
      </c>
      <c r="D1465" s="110"/>
      <c r="E1465" s="111"/>
    </row>
    <row r="1466" spans="1:5" s="109" customFormat="1" ht="12.75" customHeight="1">
      <c r="A1466" s="31" t="s">
        <v>9534</v>
      </c>
      <c r="B1466" s="19" t="s">
        <v>2163</v>
      </c>
      <c r="C1466" s="20" t="s">
        <v>2164</v>
      </c>
      <c r="D1466" s="20"/>
      <c r="E1466" s="19"/>
    </row>
    <row r="1467" spans="1:5" s="109" customFormat="1" ht="12.75" customHeight="1">
      <c r="A1467" s="31" t="s">
        <v>9535</v>
      </c>
      <c r="B1467" s="111" t="s">
        <v>2165</v>
      </c>
      <c r="C1467" s="110" t="s">
        <v>969</v>
      </c>
      <c r="D1467" s="110"/>
      <c r="E1467" s="111"/>
    </row>
    <row r="1468" spans="1:5" s="109" customFormat="1" ht="12.75" customHeight="1">
      <c r="A1468" s="31" t="s">
        <v>9536</v>
      </c>
      <c r="B1468" s="19" t="s">
        <v>2166</v>
      </c>
      <c r="C1468" s="20" t="s">
        <v>1839</v>
      </c>
      <c r="D1468" s="20"/>
      <c r="E1468" s="19"/>
    </row>
    <row r="1469" spans="1:5" s="109" customFormat="1" ht="12.75" customHeight="1">
      <c r="A1469" s="31" t="s">
        <v>9537</v>
      </c>
      <c r="B1469" s="111" t="s">
        <v>2167</v>
      </c>
      <c r="C1469" s="110" t="s">
        <v>871</v>
      </c>
      <c r="D1469" s="110"/>
      <c r="E1469" s="111"/>
    </row>
    <row r="1470" spans="1:5" s="109" customFormat="1" ht="12.75" customHeight="1">
      <c r="A1470" s="31" t="s">
        <v>8395</v>
      </c>
      <c r="B1470" s="19" t="s">
        <v>2168</v>
      </c>
      <c r="C1470" s="20" t="s">
        <v>2169</v>
      </c>
      <c r="D1470" s="20"/>
      <c r="E1470" s="19"/>
    </row>
    <row r="1471" spans="1:5" s="109" customFormat="1" ht="12.75" customHeight="1">
      <c r="A1471" s="31" t="s">
        <v>9538</v>
      </c>
      <c r="B1471" s="111" t="s">
        <v>2170</v>
      </c>
      <c r="C1471" s="110" t="s">
        <v>1001</v>
      </c>
      <c r="D1471" s="110"/>
      <c r="E1471" s="111"/>
    </row>
    <row r="1472" spans="1:5" s="109" customFormat="1" ht="12.75" customHeight="1">
      <c r="A1472" s="31" t="s">
        <v>9539</v>
      </c>
      <c r="B1472" s="19" t="s">
        <v>2171</v>
      </c>
      <c r="C1472" s="20" t="s">
        <v>2097</v>
      </c>
      <c r="D1472" s="20"/>
      <c r="E1472" s="19"/>
    </row>
    <row r="1473" spans="1:5" s="109" customFormat="1" ht="12.75" customHeight="1">
      <c r="A1473" s="31" t="s">
        <v>9540</v>
      </c>
      <c r="B1473" s="111" t="s">
        <v>2172</v>
      </c>
      <c r="C1473" s="110" t="s">
        <v>938</v>
      </c>
      <c r="D1473" s="110"/>
      <c r="E1473" s="111"/>
    </row>
    <row r="1474" spans="1:5" s="109" customFormat="1" ht="12.75" customHeight="1">
      <c r="A1474" s="31" t="s">
        <v>9141</v>
      </c>
      <c r="B1474" s="19" t="s">
        <v>2173</v>
      </c>
      <c r="C1474" s="20" t="s">
        <v>1117</v>
      </c>
      <c r="D1474" s="20"/>
      <c r="E1474" s="19"/>
    </row>
    <row r="1475" spans="1:5" s="109" customFormat="1" ht="12.75" customHeight="1">
      <c r="A1475" s="31" t="s">
        <v>9541</v>
      </c>
      <c r="B1475" s="111" t="s">
        <v>2174</v>
      </c>
      <c r="C1475" s="110" t="s">
        <v>2175</v>
      </c>
      <c r="D1475" s="110"/>
      <c r="E1475" s="111"/>
    </row>
    <row r="1476" spans="1:5" s="109" customFormat="1" ht="12.75" customHeight="1">
      <c r="A1476" s="31" t="s">
        <v>9542</v>
      </c>
      <c r="B1476" s="19" t="s">
        <v>2176</v>
      </c>
      <c r="C1476" s="20" t="s">
        <v>1767</v>
      </c>
      <c r="D1476" s="20"/>
      <c r="E1476" s="19"/>
    </row>
    <row r="1477" spans="1:5" s="109" customFormat="1" ht="12.75" customHeight="1">
      <c r="A1477" s="31" t="s">
        <v>9543</v>
      </c>
      <c r="B1477" s="111" t="s">
        <v>2177</v>
      </c>
      <c r="C1477" s="110" t="s">
        <v>1178</v>
      </c>
      <c r="D1477" s="110"/>
      <c r="E1477" s="111"/>
    </row>
    <row r="1478" spans="1:5" s="109" customFormat="1" ht="12.75" customHeight="1">
      <c r="A1478" s="31" t="s">
        <v>8828</v>
      </c>
      <c r="B1478" s="111" t="s">
        <v>2178</v>
      </c>
      <c r="C1478" s="110" t="s">
        <v>1120</v>
      </c>
      <c r="D1478" s="110"/>
      <c r="E1478" s="111"/>
    </row>
    <row r="1479" spans="1:5" s="109" customFormat="1" ht="12.75" customHeight="1">
      <c r="A1479" s="31" t="s">
        <v>9544</v>
      </c>
      <c r="B1479" s="19" t="s">
        <v>2179</v>
      </c>
      <c r="C1479" s="20" t="s">
        <v>1496</v>
      </c>
      <c r="D1479" s="20"/>
      <c r="E1479" s="19"/>
    </row>
    <row r="1480" spans="1:5" s="109" customFormat="1" ht="12.75" customHeight="1">
      <c r="A1480" s="31" t="s">
        <v>9545</v>
      </c>
      <c r="B1480" s="111" t="s">
        <v>2180</v>
      </c>
      <c r="C1480" s="110" t="s">
        <v>2181</v>
      </c>
      <c r="D1480" s="110"/>
      <c r="E1480" s="111"/>
    </row>
    <row r="1481" spans="1:5" s="109" customFormat="1" ht="12.75" customHeight="1">
      <c r="A1481" s="31" t="s">
        <v>9546</v>
      </c>
      <c r="B1481" s="19" t="s">
        <v>2182</v>
      </c>
      <c r="C1481" s="20" t="s">
        <v>942</v>
      </c>
      <c r="D1481" s="20"/>
      <c r="E1481" s="19"/>
    </row>
    <row r="1482" spans="1:5" s="109" customFormat="1" ht="12.75" customHeight="1">
      <c r="A1482" s="31" t="s">
        <v>9547</v>
      </c>
      <c r="B1482" s="111" t="s">
        <v>2183</v>
      </c>
      <c r="C1482" s="110" t="s">
        <v>1093</v>
      </c>
      <c r="D1482" s="110"/>
      <c r="E1482" s="111"/>
    </row>
    <row r="1483" spans="1:5" s="109" customFormat="1" ht="12.75" customHeight="1">
      <c r="A1483" s="31" t="s">
        <v>9548</v>
      </c>
      <c r="B1483" s="19" t="s">
        <v>2184</v>
      </c>
      <c r="C1483" s="20" t="s">
        <v>1839</v>
      </c>
      <c r="D1483" s="20"/>
      <c r="E1483" s="19"/>
    </row>
    <row r="1484" spans="1:5" s="109" customFormat="1" ht="12.75" customHeight="1">
      <c r="A1484" s="31" t="s">
        <v>9549</v>
      </c>
      <c r="B1484" s="111" t="s">
        <v>2185</v>
      </c>
      <c r="C1484" s="110" t="s">
        <v>2186</v>
      </c>
      <c r="D1484" s="110"/>
      <c r="E1484" s="111"/>
    </row>
    <row r="1485" spans="1:5" s="109" customFormat="1" ht="12.75" customHeight="1">
      <c r="A1485" s="31" t="s">
        <v>9550</v>
      </c>
      <c r="B1485" s="19" t="s">
        <v>2187</v>
      </c>
      <c r="C1485" s="20" t="s">
        <v>1139</v>
      </c>
      <c r="D1485" s="20"/>
      <c r="E1485" s="19"/>
    </row>
    <row r="1486" spans="1:5" s="109" customFormat="1" ht="12.75" customHeight="1">
      <c r="A1486" s="31" t="s">
        <v>9551</v>
      </c>
      <c r="B1486" s="111" t="s">
        <v>2188</v>
      </c>
      <c r="C1486" s="110" t="s">
        <v>2189</v>
      </c>
      <c r="D1486" s="110"/>
      <c r="E1486" s="111"/>
    </row>
    <row r="1487" spans="1:5" s="109" customFormat="1" ht="12.75" customHeight="1">
      <c r="A1487" s="31" t="s">
        <v>9552</v>
      </c>
      <c r="B1487" s="19" t="s">
        <v>2190</v>
      </c>
      <c r="C1487" s="20" t="s">
        <v>2142</v>
      </c>
      <c r="D1487" s="20"/>
      <c r="E1487" s="19"/>
    </row>
    <row r="1488" spans="1:5" s="109" customFormat="1" ht="12.75" customHeight="1">
      <c r="A1488" s="31" t="s">
        <v>9553</v>
      </c>
      <c r="B1488" s="111" t="s">
        <v>2191</v>
      </c>
      <c r="C1488" s="110" t="s">
        <v>2142</v>
      </c>
      <c r="D1488" s="110"/>
      <c r="E1488" s="111"/>
    </row>
    <row r="1489" spans="1:5" s="109" customFormat="1" ht="12.75" customHeight="1">
      <c r="A1489" s="31" t="s">
        <v>9554</v>
      </c>
      <c r="B1489" s="19" t="s">
        <v>2192</v>
      </c>
      <c r="C1489" s="20" t="s">
        <v>2193</v>
      </c>
      <c r="D1489" s="20"/>
      <c r="E1489" s="19"/>
    </row>
    <row r="1490" spans="1:5" s="109" customFormat="1" ht="12.75" customHeight="1">
      <c r="A1490" s="31" t="s">
        <v>9555</v>
      </c>
      <c r="B1490" s="111" t="s">
        <v>2194</v>
      </c>
      <c r="C1490" s="110" t="s">
        <v>2189</v>
      </c>
      <c r="D1490" s="110"/>
      <c r="E1490" s="111"/>
    </row>
    <row r="1491" spans="1:5" s="109" customFormat="1" ht="12.75" customHeight="1">
      <c r="A1491" s="31" t="s">
        <v>9556</v>
      </c>
      <c r="B1491" s="19" t="s">
        <v>2195</v>
      </c>
      <c r="C1491" s="20" t="s">
        <v>938</v>
      </c>
      <c r="D1491" s="20"/>
      <c r="E1491" s="19"/>
    </row>
    <row r="1492" spans="1:5" s="109" customFormat="1" ht="12.75" customHeight="1">
      <c r="A1492" s="31" t="s">
        <v>9557</v>
      </c>
      <c r="B1492" s="111" t="s">
        <v>2196</v>
      </c>
      <c r="C1492" s="110" t="s">
        <v>1237</v>
      </c>
      <c r="D1492" s="110"/>
      <c r="E1492" s="111"/>
    </row>
    <row r="1493" spans="1:5" s="109" customFormat="1" ht="12.75" customHeight="1">
      <c r="A1493" s="31" t="s">
        <v>9093</v>
      </c>
      <c r="B1493" s="19" t="s">
        <v>2197</v>
      </c>
      <c r="C1493" s="20" t="s">
        <v>951</v>
      </c>
      <c r="D1493" s="20"/>
      <c r="E1493" s="19"/>
    </row>
    <row r="1494" spans="1:5" s="109" customFormat="1" ht="12.75" customHeight="1">
      <c r="A1494" s="31" t="s">
        <v>9558</v>
      </c>
      <c r="B1494" s="111" t="s">
        <v>2198</v>
      </c>
      <c r="C1494" s="110" t="s">
        <v>2193</v>
      </c>
      <c r="D1494" s="110"/>
      <c r="E1494" s="111"/>
    </row>
    <row r="1495" spans="1:5" s="109" customFormat="1" ht="12.75" customHeight="1">
      <c r="A1495" s="31" t="s">
        <v>9559</v>
      </c>
      <c r="B1495" s="19" t="s">
        <v>2199</v>
      </c>
      <c r="C1495" s="20" t="s">
        <v>1091</v>
      </c>
      <c r="D1495" s="20"/>
      <c r="E1495" s="19"/>
    </row>
    <row r="1496" spans="1:5" s="109" customFormat="1" ht="12.75" customHeight="1">
      <c r="A1496" s="31" t="s">
        <v>8934</v>
      </c>
      <c r="B1496" s="111" t="s">
        <v>2200</v>
      </c>
      <c r="C1496" s="110" t="s">
        <v>1215</v>
      </c>
      <c r="D1496" s="110"/>
      <c r="E1496" s="111"/>
    </row>
    <row r="1497" spans="1:5" s="109" customFormat="1" ht="12.75" customHeight="1">
      <c r="A1497" s="31" t="s">
        <v>9560</v>
      </c>
      <c r="B1497" s="19" t="s">
        <v>2201</v>
      </c>
      <c r="C1497" s="20" t="s">
        <v>951</v>
      </c>
      <c r="D1497" s="20"/>
      <c r="E1497" s="19"/>
    </row>
    <row r="1498" spans="1:5" s="109" customFormat="1" ht="12.75" customHeight="1">
      <c r="A1498" s="31" t="s">
        <v>9561</v>
      </c>
      <c r="B1498" s="111" t="s">
        <v>2202</v>
      </c>
      <c r="C1498" s="110" t="s">
        <v>2161</v>
      </c>
      <c r="D1498" s="110"/>
      <c r="E1498" s="111"/>
    </row>
    <row r="1499" spans="1:5" s="109" customFormat="1" ht="12.75" customHeight="1">
      <c r="A1499" s="31" t="s">
        <v>9562</v>
      </c>
      <c r="B1499" s="19" t="s">
        <v>2203</v>
      </c>
      <c r="C1499" s="20" t="s">
        <v>2189</v>
      </c>
      <c r="D1499" s="20"/>
      <c r="E1499" s="19"/>
    </row>
    <row r="1500" spans="1:5" s="109" customFormat="1" ht="12.75" customHeight="1">
      <c r="A1500" s="31" t="s">
        <v>8913</v>
      </c>
      <c r="B1500" s="111" t="s">
        <v>2204</v>
      </c>
      <c r="C1500" s="110" t="s">
        <v>1237</v>
      </c>
      <c r="D1500" s="110"/>
      <c r="E1500" s="111"/>
    </row>
    <row r="1501" spans="1:5" s="109" customFormat="1" ht="12.75" customHeight="1">
      <c r="A1501" s="31" t="s">
        <v>9563</v>
      </c>
      <c r="B1501" s="19" t="s">
        <v>2205</v>
      </c>
      <c r="C1501" s="20" t="s">
        <v>1501</v>
      </c>
      <c r="D1501" s="20"/>
      <c r="E1501" s="19"/>
    </row>
    <row r="1502" spans="1:5" s="109" customFormat="1" ht="12.75" customHeight="1">
      <c r="A1502" s="31" t="s">
        <v>9564</v>
      </c>
      <c r="B1502" s="111" t="s">
        <v>2206</v>
      </c>
      <c r="C1502" s="110" t="s">
        <v>938</v>
      </c>
      <c r="D1502" s="110"/>
      <c r="E1502" s="111"/>
    </row>
    <row r="1503" spans="1:5" s="109" customFormat="1" ht="12.75" customHeight="1">
      <c r="A1503" s="31" t="s">
        <v>9565</v>
      </c>
      <c r="B1503" s="19" t="s">
        <v>2207</v>
      </c>
      <c r="C1503" s="20" t="s">
        <v>1139</v>
      </c>
      <c r="D1503" s="20"/>
      <c r="E1503" s="19"/>
    </row>
    <row r="1504" spans="1:5" s="109" customFormat="1" ht="12.75" customHeight="1">
      <c r="A1504" s="31" t="s">
        <v>9566</v>
      </c>
      <c r="B1504" s="111" t="s">
        <v>2208</v>
      </c>
      <c r="C1504" s="110" t="s">
        <v>2164</v>
      </c>
      <c r="D1504" s="110"/>
      <c r="E1504" s="111"/>
    </row>
    <row r="1505" spans="1:5" s="109" customFormat="1" ht="12.75" customHeight="1">
      <c r="A1505" s="31" t="s">
        <v>9567</v>
      </c>
      <c r="B1505" s="19" t="s">
        <v>2209</v>
      </c>
      <c r="C1505" s="20" t="s">
        <v>1008</v>
      </c>
      <c r="D1505" s="20"/>
      <c r="E1505" s="19"/>
    </row>
    <row r="1506" spans="1:5" s="109" customFormat="1" ht="12.75" customHeight="1">
      <c r="A1506" s="31" t="s">
        <v>8758</v>
      </c>
      <c r="B1506" s="111" t="s">
        <v>2210</v>
      </c>
      <c r="C1506" s="110" t="s">
        <v>1008</v>
      </c>
      <c r="D1506" s="110"/>
      <c r="E1506" s="111"/>
    </row>
    <row r="1507" spans="1:5" s="109" customFormat="1" ht="12.75" customHeight="1">
      <c r="A1507" s="31" t="s">
        <v>9568</v>
      </c>
      <c r="B1507" s="19" t="s">
        <v>2211</v>
      </c>
      <c r="C1507" s="20" t="s">
        <v>2212</v>
      </c>
      <c r="D1507" s="20"/>
      <c r="E1507" s="19"/>
    </row>
    <row r="1508" spans="1:5" s="109" customFormat="1" ht="12.75" customHeight="1">
      <c r="A1508" s="31" t="s">
        <v>9569</v>
      </c>
      <c r="B1508" s="111" t="s">
        <v>2213</v>
      </c>
      <c r="C1508" s="110" t="s">
        <v>871</v>
      </c>
      <c r="D1508" s="110"/>
      <c r="E1508" s="111"/>
    </row>
    <row r="1509" spans="1:5" s="109" customFormat="1" ht="12.75" customHeight="1">
      <c r="A1509" s="31" t="s">
        <v>9570</v>
      </c>
      <c r="B1509" s="111" t="s">
        <v>2214</v>
      </c>
      <c r="C1509" s="110" t="s">
        <v>1160</v>
      </c>
      <c r="D1509" s="110"/>
      <c r="E1509" s="111"/>
    </row>
    <row r="1510" spans="1:5" s="109" customFormat="1" ht="12.75" customHeight="1">
      <c r="A1510" s="31" t="s">
        <v>8395</v>
      </c>
      <c r="B1510" s="19" t="s">
        <v>2215</v>
      </c>
      <c r="C1510" s="20" t="s">
        <v>2169</v>
      </c>
      <c r="D1510" s="20"/>
      <c r="E1510" s="19"/>
    </row>
    <row r="1511" spans="1:5" s="109" customFormat="1" ht="12.75" customHeight="1">
      <c r="A1511" s="31" t="s">
        <v>9571</v>
      </c>
      <c r="B1511" s="111" t="s">
        <v>2216</v>
      </c>
      <c r="C1511" s="110" t="s">
        <v>2217</v>
      </c>
      <c r="D1511" s="110"/>
      <c r="E1511" s="111"/>
    </row>
    <row r="1512" spans="1:5" s="109" customFormat="1" ht="12.75" customHeight="1">
      <c r="A1512" s="31" t="s">
        <v>9572</v>
      </c>
      <c r="B1512" s="19" t="s">
        <v>2218</v>
      </c>
      <c r="C1512" s="20" t="s">
        <v>868</v>
      </c>
      <c r="D1512" s="20"/>
      <c r="E1512" s="19"/>
    </row>
    <row r="1513" spans="1:5" s="109" customFormat="1" ht="12.75" customHeight="1">
      <c r="A1513" s="31" t="s">
        <v>9573</v>
      </c>
      <c r="B1513" s="111" t="s">
        <v>2219</v>
      </c>
      <c r="C1513" s="110" t="s">
        <v>2175</v>
      </c>
      <c r="D1513" s="110"/>
      <c r="E1513" s="111"/>
    </row>
    <row r="1514" spans="1:5" s="109" customFormat="1" ht="12.75" customHeight="1">
      <c r="A1514" s="31" t="s">
        <v>8829</v>
      </c>
      <c r="B1514" s="19" t="s">
        <v>2220</v>
      </c>
      <c r="C1514" s="20" t="s">
        <v>1095</v>
      </c>
      <c r="D1514" s="20"/>
      <c r="E1514" s="19"/>
    </row>
    <row r="1515" spans="1:5" s="109" customFormat="1" ht="12.75" customHeight="1">
      <c r="A1515" s="31" t="s">
        <v>9574</v>
      </c>
      <c r="B1515" s="111" t="s">
        <v>2221</v>
      </c>
      <c r="C1515" s="110" t="s">
        <v>1474</v>
      </c>
      <c r="D1515" s="110"/>
      <c r="E1515" s="111"/>
    </row>
    <row r="1516" spans="1:5" s="109" customFormat="1" ht="12.75" customHeight="1">
      <c r="A1516" s="31" t="s">
        <v>8366</v>
      </c>
      <c r="B1516" s="19" t="s">
        <v>2222</v>
      </c>
      <c r="C1516" s="20" t="s">
        <v>871</v>
      </c>
      <c r="D1516" s="20"/>
      <c r="E1516" s="19"/>
    </row>
    <row r="1517" spans="1:5" s="109" customFormat="1" ht="12.75" customHeight="1">
      <c r="A1517" s="31" t="s">
        <v>9575</v>
      </c>
      <c r="B1517" s="111" t="s">
        <v>2223</v>
      </c>
      <c r="C1517" s="110" t="s">
        <v>2224</v>
      </c>
      <c r="D1517" s="110"/>
      <c r="E1517" s="111"/>
    </row>
    <row r="1518" spans="1:5" s="109" customFormat="1" ht="12.75" customHeight="1">
      <c r="A1518" s="31" t="s">
        <v>9576</v>
      </c>
      <c r="B1518" s="19" t="s">
        <v>2225</v>
      </c>
      <c r="C1518" s="20" t="s">
        <v>2164</v>
      </c>
      <c r="D1518" s="20"/>
      <c r="E1518" s="19"/>
    </row>
    <row r="1519" spans="1:5" s="109" customFormat="1" ht="12.75" customHeight="1">
      <c r="A1519" s="31" t="s">
        <v>9569</v>
      </c>
      <c r="B1519" s="111" t="s">
        <v>2226</v>
      </c>
      <c r="C1519" s="110" t="s">
        <v>871</v>
      </c>
      <c r="D1519" s="110"/>
      <c r="E1519" s="111"/>
    </row>
    <row r="1520" spans="1:5" s="109" customFormat="1" ht="12.75" customHeight="1">
      <c r="A1520" s="31" t="s">
        <v>9577</v>
      </c>
      <c r="B1520" s="19" t="s">
        <v>2227</v>
      </c>
      <c r="C1520" s="20" t="s">
        <v>2164</v>
      </c>
      <c r="D1520" s="20"/>
      <c r="E1520" s="19"/>
    </row>
    <row r="1521" spans="1:5" s="109" customFormat="1" ht="12.75" customHeight="1">
      <c r="A1521" s="31" t="s">
        <v>9578</v>
      </c>
      <c r="B1521" s="111" t="s">
        <v>2228</v>
      </c>
      <c r="C1521" s="110" t="s">
        <v>871</v>
      </c>
      <c r="D1521" s="110"/>
      <c r="E1521" s="111"/>
    </row>
    <row r="1522" spans="1:5" s="109" customFormat="1" ht="12.75" customHeight="1">
      <c r="A1522" s="31" t="s">
        <v>9227</v>
      </c>
      <c r="B1522" s="19" t="s">
        <v>2229</v>
      </c>
      <c r="C1522" s="20" t="s">
        <v>1724</v>
      </c>
      <c r="D1522" s="20"/>
      <c r="E1522" s="19"/>
    </row>
    <row r="1523" spans="1:5" s="109" customFormat="1" ht="12.75" customHeight="1">
      <c r="A1523" s="31" t="s">
        <v>8853</v>
      </c>
      <c r="B1523" s="111" t="s">
        <v>2230</v>
      </c>
      <c r="C1523" s="110" t="s">
        <v>1165</v>
      </c>
      <c r="D1523" s="110"/>
      <c r="E1523" s="111"/>
    </row>
    <row r="1524" spans="1:5" s="109" customFormat="1" ht="12.75" customHeight="1">
      <c r="A1524" s="31" t="s">
        <v>9579</v>
      </c>
      <c r="B1524" s="19" t="s">
        <v>2231</v>
      </c>
      <c r="C1524" s="20" t="s">
        <v>1572</v>
      </c>
      <c r="D1524" s="20"/>
      <c r="E1524" s="19"/>
    </row>
    <row r="1525" spans="1:5" s="109" customFormat="1" ht="12.75" customHeight="1">
      <c r="A1525" s="31" t="s">
        <v>9113</v>
      </c>
      <c r="B1525" s="111" t="s">
        <v>2232</v>
      </c>
      <c r="C1525" s="110" t="s">
        <v>1533</v>
      </c>
      <c r="D1525" s="110"/>
      <c r="E1525" s="111"/>
    </row>
    <row r="1526" spans="1:5" s="109" customFormat="1" ht="12.75" customHeight="1">
      <c r="A1526" s="31" t="s">
        <v>9580</v>
      </c>
      <c r="B1526" s="19" t="s">
        <v>2233</v>
      </c>
      <c r="C1526" s="20" t="s">
        <v>942</v>
      </c>
      <c r="D1526" s="20"/>
      <c r="E1526" s="19"/>
    </row>
    <row r="1527" spans="1:5" s="109" customFormat="1" ht="12.75" customHeight="1">
      <c r="A1527" s="31" t="s">
        <v>9581</v>
      </c>
      <c r="B1527" s="111" t="s">
        <v>2234</v>
      </c>
      <c r="C1527" s="110" t="s">
        <v>1362</v>
      </c>
      <c r="D1527" s="110"/>
      <c r="E1527" s="111"/>
    </row>
    <row r="1528" spans="1:5" s="109" customFormat="1" ht="12.75" customHeight="1">
      <c r="A1528" s="31" t="s">
        <v>9582</v>
      </c>
      <c r="B1528" s="19" t="s">
        <v>2235</v>
      </c>
      <c r="C1528" s="20" t="s">
        <v>1362</v>
      </c>
      <c r="D1528" s="20"/>
      <c r="E1528" s="19"/>
    </row>
    <row r="1529" spans="1:5" s="109" customFormat="1" ht="12.75" customHeight="1">
      <c r="A1529" s="31" t="s">
        <v>9583</v>
      </c>
      <c r="B1529" s="111" t="s">
        <v>2236</v>
      </c>
      <c r="C1529" s="110" t="s">
        <v>1224</v>
      </c>
      <c r="D1529" s="110"/>
      <c r="E1529" s="111"/>
    </row>
    <row r="1530" spans="1:5" s="109" customFormat="1" ht="12.75" customHeight="1">
      <c r="A1530" s="31" t="s">
        <v>9584</v>
      </c>
      <c r="B1530" s="19" t="s">
        <v>2237</v>
      </c>
      <c r="C1530" s="20" t="s">
        <v>1224</v>
      </c>
      <c r="D1530" s="20"/>
      <c r="E1530" s="19"/>
    </row>
    <row r="1531" spans="1:5" s="109" customFormat="1" ht="12.75" customHeight="1">
      <c r="A1531" s="31" t="s">
        <v>9585</v>
      </c>
      <c r="B1531" s="111" t="s">
        <v>2238</v>
      </c>
      <c r="C1531" s="110" t="s">
        <v>1767</v>
      </c>
      <c r="D1531" s="110"/>
      <c r="E1531" s="111"/>
    </row>
    <row r="1532" spans="1:5" s="109" customFormat="1" ht="12.75" customHeight="1">
      <c r="A1532" s="31" t="s">
        <v>9586</v>
      </c>
      <c r="B1532" s="19" t="s">
        <v>2239</v>
      </c>
      <c r="C1532" s="20" t="s">
        <v>1246</v>
      </c>
      <c r="D1532" s="20"/>
      <c r="E1532" s="19"/>
    </row>
    <row r="1533" spans="1:5" s="109" customFormat="1" ht="12.75" customHeight="1">
      <c r="A1533" s="31" t="s">
        <v>9587</v>
      </c>
      <c r="B1533" s="111" t="s">
        <v>2240</v>
      </c>
      <c r="C1533" s="110" t="s">
        <v>1091</v>
      </c>
      <c r="D1533" s="110"/>
      <c r="E1533" s="111"/>
    </row>
    <row r="1534" spans="1:5" s="109" customFormat="1" ht="12.75" customHeight="1">
      <c r="A1534" s="31" t="s">
        <v>9588</v>
      </c>
      <c r="B1534" s="19" t="s">
        <v>2241</v>
      </c>
      <c r="C1534" s="20" t="s">
        <v>2242</v>
      </c>
      <c r="D1534" s="20"/>
      <c r="E1534" s="19"/>
    </row>
    <row r="1535" spans="1:5" s="109" customFormat="1" ht="12.75" customHeight="1">
      <c r="A1535" s="31" t="s">
        <v>8873</v>
      </c>
      <c r="B1535" s="111" t="s">
        <v>2243</v>
      </c>
      <c r="C1535" s="110" t="s">
        <v>1178</v>
      </c>
      <c r="D1535" s="110"/>
      <c r="E1535" s="111"/>
    </row>
    <row r="1536" spans="1:5" s="109" customFormat="1" ht="12.75" customHeight="1">
      <c r="A1536" s="31" t="s">
        <v>9589</v>
      </c>
      <c r="B1536" s="19" t="s">
        <v>2244</v>
      </c>
      <c r="C1536" s="20" t="s">
        <v>2186</v>
      </c>
      <c r="D1536" s="20"/>
      <c r="E1536" s="19"/>
    </row>
    <row r="1537" spans="1:5" s="109" customFormat="1" ht="12.75" customHeight="1">
      <c r="A1537" s="31" t="s">
        <v>8755</v>
      </c>
      <c r="B1537" s="111" t="s">
        <v>2245</v>
      </c>
      <c r="C1537" s="110" t="s">
        <v>979</v>
      </c>
      <c r="D1537" s="110"/>
      <c r="E1537" s="111"/>
    </row>
    <row r="1538" spans="1:5" s="109" customFormat="1" ht="12.75" customHeight="1">
      <c r="A1538" s="31" t="s">
        <v>9590</v>
      </c>
      <c r="B1538" s="19" t="s">
        <v>2246</v>
      </c>
      <c r="C1538" s="20" t="s">
        <v>2247</v>
      </c>
      <c r="D1538" s="20"/>
      <c r="E1538" s="19"/>
    </row>
    <row r="1539" spans="1:5" s="109" customFormat="1" ht="12.75" customHeight="1">
      <c r="A1539" s="31" t="s">
        <v>9562</v>
      </c>
      <c r="B1539" s="111" t="s">
        <v>2248</v>
      </c>
      <c r="C1539" s="110" t="s">
        <v>2189</v>
      </c>
      <c r="D1539" s="110"/>
      <c r="E1539" s="111"/>
    </row>
    <row r="1540" spans="1:5" s="109" customFormat="1" ht="12.75" customHeight="1">
      <c r="A1540" s="31" t="s">
        <v>9098</v>
      </c>
      <c r="B1540" s="19" t="s">
        <v>2249</v>
      </c>
      <c r="C1540" s="20" t="s">
        <v>1178</v>
      </c>
      <c r="D1540" s="20"/>
      <c r="E1540" s="19"/>
    </row>
    <row r="1541" spans="1:5" s="109" customFormat="1" ht="12.75" customHeight="1">
      <c r="A1541" s="31" t="s">
        <v>9591</v>
      </c>
      <c r="B1541" s="111" t="s">
        <v>2250</v>
      </c>
      <c r="C1541" s="110" t="s">
        <v>2157</v>
      </c>
      <c r="D1541" s="110"/>
      <c r="E1541" s="111"/>
    </row>
    <row r="1542" spans="1:5" s="109" customFormat="1" ht="12.75" customHeight="1">
      <c r="A1542" s="31" t="s">
        <v>9592</v>
      </c>
      <c r="B1542" s="19" t="s">
        <v>2251</v>
      </c>
      <c r="C1542" s="20" t="s">
        <v>938</v>
      </c>
      <c r="D1542" s="20"/>
      <c r="E1542" s="19"/>
    </row>
    <row r="1543" spans="1:5" s="109" customFormat="1" ht="12.75" customHeight="1">
      <c r="A1543" s="31" t="s">
        <v>9593</v>
      </c>
      <c r="B1543" s="111" t="s">
        <v>2252</v>
      </c>
      <c r="C1543" s="110" t="s">
        <v>951</v>
      </c>
      <c r="D1543" s="110"/>
      <c r="E1543" s="111"/>
    </row>
    <row r="1544" spans="1:5" s="109" customFormat="1" ht="12.75" customHeight="1">
      <c r="A1544" s="31" t="s">
        <v>9594</v>
      </c>
      <c r="B1544" s="19" t="s">
        <v>2253</v>
      </c>
      <c r="C1544" s="20" t="s">
        <v>1091</v>
      </c>
      <c r="D1544" s="20"/>
      <c r="E1544" s="19"/>
    </row>
    <row r="1545" spans="1:5" s="109" customFormat="1" ht="12.75" customHeight="1">
      <c r="A1545" s="31" t="s">
        <v>9595</v>
      </c>
      <c r="B1545" s="111" t="s">
        <v>2254</v>
      </c>
      <c r="C1545" s="110" t="s">
        <v>2181</v>
      </c>
      <c r="D1545" s="110"/>
      <c r="E1545" s="111"/>
    </row>
    <row r="1546" spans="1:5" s="109" customFormat="1" ht="12.75" customHeight="1">
      <c r="A1546" s="31" t="s">
        <v>9596</v>
      </c>
      <c r="B1546" s="19" t="s">
        <v>2255</v>
      </c>
      <c r="C1546" s="20" t="s">
        <v>2186</v>
      </c>
      <c r="D1546" s="20"/>
      <c r="E1546" s="19"/>
    </row>
    <row r="1547" spans="1:5" s="109" customFormat="1" ht="12.75" customHeight="1">
      <c r="A1547" s="31" t="s">
        <v>9597</v>
      </c>
      <c r="B1547" s="111" t="s">
        <v>2256</v>
      </c>
      <c r="C1547" s="110" t="s">
        <v>2186</v>
      </c>
      <c r="D1547" s="110"/>
      <c r="E1547" s="111"/>
    </row>
    <row r="1548" spans="1:5" s="109" customFormat="1" ht="12.75" customHeight="1">
      <c r="A1548" s="31" t="s">
        <v>9598</v>
      </c>
      <c r="B1548" s="19" t="s">
        <v>2257</v>
      </c>
      <c r="C1548" s="20" t="s">
        <v>1008</v>
      </c>
      <c r="D1548" s="20"/>
      <c r="E1548" s="19"/>
    </row>
    <row r="1549" spans="1:5" s="109" customFormat="1" ht="12.75" customHeight="1">
      <c r="A1549" s="31" t="s">
        <v>9599</v>
      </c>
      <c r="B1549" s="111" t="s">
        <v>2258</v>
      </c>
      <c r="C1549" s="110" t="s">
        <v>2259</v>
      </c>
      <c r="D1549" s="110"/>
      <c r="E1549" s="111"/>
    </row>
    <row r="1550" spans="1:5" s="109" customFormat="1" ht="12.75" customHeight="1">
      <c r="A1550" s="31" t="s">
        <v>9600</v>
      </c>
      <c r="B1550" s="19" t="s">
        <v>2260</v>
      </c>
      <c r="C1550" s="20" t="s">
        <v>2186</v>
      </c>
      <c r="D1550" s="20"/>
      <c r="E1550" s="19"/>
    </row>
    <row r="1551" spans="1:5" s="109" customFormat="1" ht="12.75" customHeight="1">
      <c r="A1551" s="31" t="s">
        <v>9601</v>
      </c>
      <c r="B1551" s="111" t="s">
        <v>2261</v>
      </c>
      <c r="C1551" s="110" t="s">
        <v>938</v>
      </c>
      <c r="D1551" s="110"/>
      <c r="E1551" s="111"/>
    </row>
    <row r="1552" spans="1:5" s="109" customFormat="1" ht="12.75" customHeight="1">
      <c r="A1552" s="31" t="s">
        <v>8923</v>
      </c>
      <c r="B1552" s="19" t="s">
        <v>2262</v>
      </c>
      <c r="C1552" s="20" t="s">
        <v>1260</v>
      </c>
      <c r="D1552" s="20"/>
      <c r="E1552" s="19"/>
    </row>
    <row r="1553" spans="1:5" s="109" customFormat="1" ht="12.75" customHeight="1">
      <c r="A1553" s="31" t="s">
        <v>9129</v>
      </c>
      <c r="B1553" s="111" t="s">
        <v>2263</v>
      </c>
      <c r="C1553" s="110" t="s">
        <v>1572</v>
      </c>
      <c r="D1553" s="110"/>
      <c r="E1553" s="111"/>
    </row>
    <row r="1554" spans="1:5" s="109" customFormat="1" ht="12.75" customHeight="1">
      <c r="A1554" s="31" t="s">
        <v>9602</v>
      </c>
      <c r="B1554" s="19" t="s">
        <v>2264</v>
      </c>
      <c r="C1554" s="20" t="s">
        <v>868</v>
      </c>
      <c r="D1554" s="20"/>
      <c r="E1554" s="19"/>
    </row>
    <row r="1555" spans="1:5" s="109" customFormat="1" ht="12.75" customHeight="1">
      <c r="A1555" s="31" t="s">
        <v>9603</v>
      </c>
      <c r="B1555" s="111" t="s">
        <v>2265</v>
      </c>
      <c r="C1555" s="110" t="s">
        <v>2186</v>
      </c>
      <c r="D1555" s="110"/>
      <c r="E1555" s="111"/>
    </row>
    <row r="1556" spans="1:5" s="109" customFormat="1" ht="12.75" customHeight="1">
      <c r="A1556" s="31" t="s">
        <v>9508</v>
      </c>
      <c r="B1556" s="19" t="s">
        <v>2266</v>
      </c>
      <c r="C1556" s="20" t="s">
        <v>1237</v>
      </c>
      <c r="D1556" s="20"/>
      <c r="E1556" s="19"/>
    </row>
    <row r="1557" spans="1:5">
      <c r="A1557" s="31" t="s">
        <v>9604</v>
      </c>
      <c r="B1557" s="10" t="s">
        <v>2267</v>
      </c>
      <c r="C1557" s="11" t="s">
        <v>868</v>
      </c>
    </row>
    <row r="1558" spans="1:5" ht="28.5">
      <c r="A1558" s="31" t="s">
        <v>9605</v>
      </c>
      <c r="B1558" s="10" t="s">
        <v>2268</v>
      </c>
      <c r="C1558" s="11" t="s">
        <v>2181</v>
      </c>
    </row>
    <row r="1559" spans="1:5" ht="28.5">
      <c r="A1559" s="31" t="s">
        <v>9592</v>
      </c>
      <c r="B1559" s="10" t="s">
        <v>2269</v>
      </c>
      <c r="C1559" s="11" t="s">
        <v>938</v>
      </c>
    </row>
    <row r="1560" spans="1:5" ht="57">
      <c r="A1560" s="31" t="s">
        <v>9606</v>
      </c>
      <c r="B1560" s="10" t="s">
        <v>2270</v>
      </c>
      <c r="C1560" s="11" t="s">
        <v>2217</v>
      </c>
    </row>
    <row r="1561" spans="1:5" ht="28.5">
      <c r="A1561" s="31" t="s">
        <v>9607</v>
      </c>
      <c r="B1561" s="10" t="s">
        <v>2271</v>
      </c>
      <c r="C1561" s="11" t="s">
        <v>1501</v>
      </c>
    </row>
    <row r="1562" spans="1:5" ht="28.5">
      <c r="A1562" s="31" t="s">
        <v>9608</v>
      </c>
      <c r="B1562" s="10" t="s">
        <v>2272</v>
      </c>
      <c r="C1562" s="11" t="s">
        <v>938</v>
      </c>
    </row>
    <row r="1563" spans="1:5" ht="28.5">
      <c r="A1563" s="31" t="s">
        <v>9558</v>
      </c>
      <c r="B1563" s="10" t="s">
        <v>2273</v>
      </c>
      <c r="C1563" s="11" t="s">
        <v>2193</v>
      </c>
    </row>
    <row r="1564" spans="1:5" ht="28.5">
      <c r="A1564" s="31" t="s">
        <v>9609</v>
      </c>
      <c r="B1564" s="10" t="s">
        <v>2274</v>
      </c>
      <c r="C1564" s="11" t="s">
        <v>871</v>
      </c>
    </row>
    <row r="1565" spans="1:5">
      <c r="A1565" s="31" t="s">
        <v>8369</v>
      </c>
      <c r="B1565" s="10" t="s">
        <v>2275</v>
      </c>
      <c r="C1565" s="11" t="s">
        <v>868</v>
      </c>
    </row>
    <row r="1566" spans="1:5" ht="28.5">
      <c r="A1566" s="31" t="s">
        <v>9093</v>
      </c>
      <c r="B1566" s="10" t="s">
        <v>2276</v>
      </c>
      <c r="C1566" s="11" t="s">
        <v>951</v>
      </c>
    </row>
    <row r="1567" spans="1:5" ht="57">
      <c r="A1567" s="31" t="s">
        <v>9610</v>
      </c>
      <c r="B1567" s="10" t="s">
        <v>2277</v>
      </c>
      <c r="C1567" s="11" t="s">
        <v>2186</v>
      </c>
    </row>
    <row r="1568" spans="1:5" s="10" customFormat="1" ht="42.75">
      <c r="A1568" s="31" t="s">
        <v>9611</v>
      </c>
      <c r="B1568" s="10" t="s">
        <v>2278</v>
      </c>
      <c r="C1568" s="11" t="s">
        <v>1128</v>
      </c>
    </row>
    <row r="1569" spans="1:3" s="10" customFormat="1" ht="28.5">
      <c r="A1569" s="31" t="s">
        <v>9281</v>
      </c>
      <c r="B1569" s="10" t="s">
        <v>2279</v>
      </c>
      <c r="C1569" s="11" t="s">
        <v>1441</v>
      </c>
    </row>
    <row r="1570" spans="1:3" s="10" customFormat="1" ht="28.5">
      <c r="A1570" s="31" t="s">
        <v>9425</v>
      </c>
      <c r="B1570" s="10" t="s">
        <v>2280</v>
      </c>
      <c r="C1570" s="11" t="s">
        <v>2009</v>
      </c>
    </row>
    <row r="1571" spans="1:3" s="10" customFormat="1">
      <c r="A1571" s="31" t="s">
        <v>9612</v>
      </c>
      <c r="B1571" s="10" t="s">
        <v>2281</v>
      </c>
      <c r="C1571" s="11" t="s">
        <v>791</v>
      </c>
    </row>
    <row r="1572" spans="1:3" s="10" customFormat="1" ht="28.5">
      <c r="A1572" s="31" t="s">
        <v>9613</v>
      </c>
      <c r="B1572" s="10" t="s">
        <v>2282</v>
      </c>
      <c r="C1572" s="11" t="s">
        <v>2009</v>
      </c>
    </row>
    <row r="1573" spans="1:3" s="10" customFormat="1" ht="28.5">
      <c r="A1573" s="31" t="s">
        <v>9614</v>
      </c>
      <c r="B1573" s="10" t="s">
        <v>2283</v>
      </c>
      <c r="C1573" s="11" t="s">
        <v>2175</v>
      </c>
    </row>
    <row r="1574" spans="1:3" s="10" customFormat="1" ht="57">
      <c r="A1574" s="31" t="s">
        <v>8920</v>
      </c>
      <c r="B1574" s="10" t="s">
        <v>2284</v>
      </c>
      <c r="C1574" s="11" t="s">
        <v>1251</v>
      </c>
    </row>
    <row r="1575" spans="1:3" s="10" customFormat="1">
      <c r="A1575" s="31" t="s">
        <v>8956</v>
      </c>
      <c r="B1575" s="10" t="s">
        <v>2285</v>
      </c>
      <c r="C1575" s="11" t="s">
        <v>868</v>
      </c>
    </row>
    <row r="1576" spans="1:3" s="10" customFormat="1" ht="28.5">
      <c r="A1576" s="31" t="s">
        <v>9615</v>
      </c>
      <c r="B1576" s="10" t="s">
        <v>2286</v>
      </c>
      <c r="C1576" s="11" t="s">
        <v>1087</v>
      </c>
    </row>
    <row r="1577" spans="1:3" s="10" customFormat="1" ht="28.5">
      <c r="A1577" s="31" t="s">
        <v>9616</v>
      </c>
      <c r="B1577" s="10" t="s">
        <v>2287</v>
      </c>
      <c r="C1577" s="11" t="s">
        <v>2013</v>
      </c>
    </row>
    <row r="1578" spans="1:3" s="10" customFormat="1">
      <c r="A1578" s="31" t="s">
        <v>9617</v>
      </c>
      <c r="B1578" s="10" t="s">
        <v>2288</v>
      </c>
      <c r="C1578" s="11" t="s">
        <v>1788</v>
      </c>
    </row>
    <row r="1579" spans="1:3" s="10" customFormat="1">
      <c r="A1579" s="31" t="s">
        <v>9618</v>
      </c>
      <c r="B1579" s="10" t="s">
        <v>2289</v>
      </c>
      <c r="C1579" s="11" t="s">
        <v>868</v>
      </c>
    </row>
    <row r="1580" spans="1:3" s="10" customFormat="1">
      <c r="A1580" s="31" t="s">
        <v>9619</v>
      </c>
      <c r="B1580" s="10" t="s">
        <v>2290</v>
      </c>
      <c r="C1580" s="11" t="s">
        <v>868</v>
      </c>
    </row>
    <row r="1581" spans="1:3" s="10" customFormat="1" ht="28.5">
      <c r="A1581" s="31" t="s">
        <v>9620</v>
      </c>
      <c r="B1581" s="10" t="s">
        <v>2291</v>
      </c>
      <c r="C1581" s="11" t="s">
        <v>1006</v>
      </c>
    </row>
    <row r="1582" spans="1:3" s="10" customFormat="1">
      <c r="A1582" s="31" t="s">
        <v>9621</v>
      </c>
      <c r="B1582" s="10" t="s">
        <v>2292</v>
      </c>
      <c r="C1582" s="11" t="s">
        <v>868</v>
      </c>
    </row>
    <row r="1583" spans="1:3" s="10" customFormat="1" ht="57">
      <c r="A1583" s="31" t="s">
        <v>9622</v>
      </c>
      <c r="B1583" s="10" t="s">
        <v>2293</v>
      </c>
      <c r="C1583" s="11" t="s">
        <v>2217</v>
      </c>
    </row>
    <row r="1584" spans="1:3" s="10" customFormat="1">
      <c r="A1584" s="31" t="s">
        <v>9623</v>
      </c>
      <c r="B1584" s="10" t="s">
        <v>2294</v>
      </c>
      <c r="C1584" s="11" t="s">
        <v>868</v>
      </c>
    </row>
    <row r="1585" spans="1:3" s="10" customFormat="1">
      <c r="A1585" s="31" t="s">
        <v>9624</v>
      </c>
      <c r="B1585" s="10" t="s">
        <v>2295</v>
      </c>
      <c r="C1585" s="11" t="s">
        <v>868</v>
      </c>
    </row>
    <row r="1586" spans="1:3" s="10" customFormat="1" ht="28.5">
      <c r="A1586" s="31" t="s">
        <v>8658</v>
      </c>
      <c r="B1586" s="10" t="s">
        <v>2296</v>
      </c>
      <c r="C1586" s="11" t="s">
        <v>884</v>
      </c>
    </row>
    <row r="1587" spans="1:3" s="10" customFormat="1">
      <c r="A1587" s="31" t="s">
        <v>9625</v>
      </c>
      <c r="B1587" s="10" t="s">
        <v>2297</v>
      </c>
      <c r="C1587" s="11" t="s">
        <v>868</v>
      </c>
    </row>
    <row r="1588" spans="1:3" s="10" customFormat="1" ht="28.5">
      <c r="A1588" s="31" t="s">
        <v>8809</v>
      </c>
      <c r="B1588" s="10" t="s">
        <v>2298</v>
      </c>
      <c r="C1588" s="11" t="s">
        <v>1104</v>
      </c>
    </row>
    <row r="1589" spans="1:3" s="10" customFormat="1" ht="42.75">
      <c r="A1589" s="31" t="s">
        <v>9626</v>
      </c>
      <c r="B1589" s="10" t="s">
        <v>2299</v>
      </c>
      <c r="C1589" s="11" t="s">
        <v>1572</v>
      </c>
    </row>
    <row r="1590" spans="1:3" s="10" customFormat="1" ht="28.5">
      <c r="A1590" s="31" t="s">
        <v>9116</v>
      </c>
      <c r="B1590" s="10" t="s">
        <v>2300</v>
      </c>
      <c r="C1590" s="11" t="s">
        <v>942</v>
      </c>
    </row>
    <row r="1591" spans="1:3" s="10" customFormat="1" ht="57">
      <c r="A1591" s="31" t="s">
        <v>9627</v>
      </c>
      <c r="B1591" s="10" t="s">
        <v>2301</v>
      </c>
      <c r="C1591" s="11" t="s">
        <v>2302</v>
      </c>
    </row>
    <row r="1592" spans="1:3" s="10" customFormat="1" ht="28.5">
      <c r="A1592" s="31" t="s">
        <v>9628</v>
      </c>
      <c r="B1592" s="10" t="s">
        <v>2303</v>
      </c>
      <c r="C1592" s="11" t="s">
        <v>1224</v>
      </c>
    </row>
    <row r="1593" spans="1:3" s="10" customFormat="1" ht="28.5">
      <c r="A1593" s="31" t="s">
        <v>9629</v>
      </c>
      <c r="B1593" s="10" t="s">
        <v>2304</v>
      </c>
      <c r="C1593" s="11" t="s">
        <v>933</v>
      </c>
    </row>
    <row r="1594" spans="1:3" s="10" customFormat="1" ht="42.75">
      <c r="A1594" s="31" t="s">
        <v>9630</v>
      </c>
      <c r="B1594" s="10" t="s">
        <v>2305</v>
      </c>
      <c r="C1594" s="11" t="s">
        <v>2306</v>
      </c>
    </row>
    <row r="1595" spans="1:3" s="10" customFormat="1">
      <c r="A1595" s="31" t="s">
        <v>9631</v>
      </c>
      <c r="B1595" s="10" t="s">
        <v>2307</v>
      </c>
      <c r="C1595" s="11" t="s">
        <v>1254</v>
      </c>
    </row>
    <row r="1596" spans="1:3" s="10" customFormat="1">
      <c r="A1596" s="31" t="s">
        <v>9632</v>
      </c>
      <c r="B1596" s="10" t="s">
        <v>2308</v>
      </c>
      <c r="C1596" s="11" t="s">
        <v>868</v>
      </c>
    </row>
    <row r="1597" spans="1:3" s="10" customFormat="1">
      <c r="A1597" s="31" t="s">
        <v>9633</v>
      </c>
      <c r="B1597" s="10" t="s">
        <v>2309</v>
      </c>
      <c r="C1597" s="11" t="s">
        <v>868</v>
      </c>
    </row>
    <row r="1598" spans="1:3" s="10" customFormat="1">
      <c r="A1598" s="31" t="s">
        <v>9634</v>
      </c>
      <c r="B1598" s="10" t="s">
        <v>2310</v>
      </c>
      <c r="C1598" s="11" t="s">
        <v>868</v>
      </c>
    </row>
    <row r="1599" spans="1:3" s="10" customFormat="1">
      <c r="A1599" s="31" t="s">
        <v>9635</v>
      </c>
      <c r="B1599" s="10" t="s">
        <v>2311</v>
      </c>
      <c r="C1599" s="11" t="s">
        <v>868</v>
      </c>
    </row>
    <row r="1600" spans="1:3" s="10" customFormat="1" ht="42.75">
      <c r="A1600" s="31" t="s">
        <v>9636</v>
      </c>
      <c r="B1600" s="10" t="s">
        <v>2312</v>
      </c>
      <c r="C1600" s="11" t="s">
        <v>2313</v>
      </c>
    </row>
    <row r="1601" spans="1:3" s="10" customFormat="1" ht="28.5">
      <c r="A1601" s="31" t="s">
        <v>9637</v>
      </c>
      <c r="B1601" s="10" t="s">
        <v>2314</v>
      </c>
      <c r="C1601" s="11" t="s">
        <v>1841</v>
      </c>
    </row>
    <row r="1602" spans="1:3" s="10" customFormat="1" ht="28.5">
      <c r="A1602" s="31" t="s">
        <v>9638</v>
      </c>
      <c r="B1602" s="10" t="s">
        <v>2315</v>
      </c>
      <c r="C1602" s="11" t="s">
        <v>2316</v>
      </c>
    </row>
    <row r="1603" spans="1:3" s="10" customFormat="1" ht="57">
      <c r="A1603" s="31" t="s">
        <v>9639</v>
      </c>
      <c r="B1603" s="10" t="s">
        <v>2317</v>
      </c>
      <c r="C1603" s="11" t="s">
        <v>2318</v>
      </c>
    </row>
    <row r="1604" spans="1:3" s="10" customFormat="1" ht="42.75">
      <c r="A1604" s="31" t="s">
        <v>9640</v>
      </c>
      <c r="B1604" s="10" t="s">
        <v>2319</v>
      </c>
      <c r="C1604" s="11" t="s">
        <v>1128</v>
      </c>
    </row>
    <row r="1605" spans="1:3" s="10" customFormat="1" ht="42.75">
      <c r="A1605" s="31" t="s">
        <v>9641</v>
      </c>
      <c r="B1605" s="10" t="s">
        <v>2320</v>
      </c>
      <c r="C1605" s="11" t="s">
        <v>1230</v>
      </c>
    </row>
    <row r="1606" spans="1:3" s="10" customFormat="1" ht="28.5">
      <c r="A1606" s="31" t="s">
        <v>8823</v>
      </c>
      <c r="B1606" s="10" t="s">
        <v>2321</v>
      </c>
      <c r="C1606" s="11" t="s">
        <v>1091</v>
      </c>
    </row>
    <row r="1607" spans="1:3" s="10" customFormat="1" ht="28.5">
      <c r="A1607" s="31" t="s">
        <v>9642</v>
      </c>
      <c r="B1607" s="10" t="s">
        <v>2322</v>
      </c>
      <c r="C1607" s="11" t="s">
        <v>1091</v>
      </c>
    </row>
    <row r="1608" spans="1:3" s="10" customFormat="1" ht="57">
      <c r="A1608" s="31" t="s">
        <v>9643</v>
      </c>
      <c r="B1608" s="10" t="s">
        <v>2323</v>
      </c>
      <c r="C1608" s="11" t="s">
        <v>2186</v>
      </c>
    </row>
    <row r="1609" spans="1:3" s="10" customFormat="1" ht="28.5">
      <c r="A1609" s="31" t="s">
        <v>9644</v>
      </c>
      <c r="B1609" s="10" t="s">
        <v>2324</v>
      </c>
      <c r="C1609" s="11" t="s">
        <v>1006</v>
      </c>
    </row>
    <row r="1610" spans="1:3" s="10" customFormat="1" ht="28.5">
      <c r="A1610" s="31" t="s">
        <v>9508</v>
      </c>
      <c r="B1610" s="10" t="s">
        <v>2325</v>
      </c>
      <c r="C1610" s="11" t="s">
        <v>1237</v>
      </c>
    </row>
    <row r="1611" spans="1:3" s="10" customFormat="1" ht="28.5">
      <c r="A1611" s="31" t="s">
        <v>9645</v>
      </c>
      <c r="B1611" s="10" t="s">
        <v>2326</v>
      </c>
      <c r="C1611" s="11" t="s">
        <v>2327</v>
      </c>
    </row>
    <row r="1612" spans="1:3" s="10" customFormat="1" ht="28.5">
      <c r="A1612" s="31" t="s">
        <v>9646</v>
      </c>
      <c r="B1612" s="10" t="s">
        <v>2328</v>
      </c>
      <c r="C1612" s="11" t="s">
        <v>884</v>
      </c>
    </row>
    <row r="1613" spans="1:3" s="10" customFormat="1" ht="28.5">
      <c r="A1613" s="31" t="s">
        <v>8317</v>
      </c>
      <c r="B1613" s="10" t="s">
        <v>2329</v>
      </c>
      <c r="C1613" s="11" t="s">
        <v>2330</v>
      </c>
    </row>
    <row r="1614" spans="1:3" s="10" customFormat="1">
      <c r="A1614" s="31" t="s">
        <v>9647</v>
      </c>
      <c r="B1614" s="10" t="s">
        <v>2331</v>
      </c>
      <c r="C1614" s="11" t="s">
        <v>806</v>
      </c>
    </row>
    <row r="1615" spans="1:3" s="10" customFormat="1" ht="28.5">
      <c r="A1615" s="31" t="s">
        <v>9590</v>
      </c>
      <c r="B1615" s="10" t="s">
        <v>2332</v>
      </c>
      <c r="C1615" s="11" t="s">
        <v>2247</v>
      </c>
    </row>
    <row r="1616" spans="1:3" s="10" customFormat="1" ht="57">
      <c r="A1616" s="31" t="s">
        <v>9610</v>
      </c>
      <c r="B1616" s="10" t="s">
        <v>2333</v>
      </c>
      <c r="C1616" s="11" t="s">
        <v>2186</v>
      </c>
    </row>
    <row r="1617" spans="1:3" s="10" customFormat="1" ht="57">
      <c r="A1617" s="31" t="s">
        <v>9643</v>
      </c>
      <c r="B1617" s="10" t="s">
        <v>2334</v>
      </c>
      <c r="C1617" s="11" t="s">
        <v>2186</v>
      </c>
    </row>
    <row r="1618" spans="1:3" s="10" customFormat="1">
      <c r="A1618" s="31" t="s">
        <v>9648</v>
      </c>
      <c r="B1618" s="10" t="s">
        <v>2335</v>
      </c>
      <c r="C1618" s="11" t="s">
        <v>868</v>
      </c>
    </row>
    <row r="1619" spans="1:3" s="10" customFormat="1" ht="28.5">
      <c r="A1619" s="31" t="s">
        <v>9649</v>
      </c>
      <c r="B1619" s="10" t="s">
        <v>2336</v>
      </c>
      <c r="C1619" s="11" t="s">
        <v>1020</v>
      </c>
    </row>
    <row r="1620" spans="1:3" s="10" customFormat="1" ht="42.75">
      <c r="A1620" s="31" t="s">
        <v>9650</v>
      </c>
      <c r="B1620" s="10" t="s">
        <v>2337</v>
      </c>
      <c r="C1620" s="11" t="s">
        <v>1018</v>
      </c>
    </row>
    <row r="1621" spans="1:3" s="10" customFormat="1" ht="42.75">
      <c r="A1621" s="31" t="s">
        <v>9651</v>
      </c>
      <c r="B1621" s="10" t="s">
        <v>2338</v>
      </c>
      <c r="C1621" s="11" t="s">
        <v>1018</v>
      </c>
    </row>
    <row r="1622" spans="1:3" s="10" customFormat="1">
      <c r="A1622" s="31" t="s">
        <v>9529</v>
      </c>
      <c r="B1622" s="10" t="s">
        <v>2339</v>
      </c>
      <c r="C1622" s="11" t="s">
        <v>2153</v>
      </c>
    </row>
    <row r="1623" spans="1:3" s="10" customFormat="1" ht="42.75">
      <c r="A1623" s="31" t="s">
        <v>9652</v>
      </c>
      <c r="B1623" s="10" t="s">
        <v>2340</v>
      </c>
      <c r="C1623" s="11" t="s">
        <v>1801</v>
      </c>
    </row>
    <row r="1624" spans="1:3" s="10" customFormat="1" ht="28.5">
      <c r="A1624" s="31" t="s">
        <v>9653</v>
      </c>
      <c r="B1624" s="10" t="s">
        <v>2341</v>
      </c>
      <c r="C1624" s="11" t="s">
        <v>779</v>
      </c>
    </row>
    <row r="1625" spans="1:3" s="10" customFormat="1" ht="28.5">
      <c r="A1625" s="31" t="s">
        <v>9654</v>
      </c>
      <c r="B1625" s="10" t="s">
        <v>2342</v>
      </c>
      <c r="C1625" s="11" t="s">
        <v>2330</v>
      </c>
    </row>
    <row r="1626" spans="1:3" s="10" customFormat="1" ht="42.75">
      <c r="A1626" s="31" t="s">
        <v>8285</v>
      </c>
      <c r="B1626" s="10" t="s">
        <v>2343</v>
      </c>
      <c r="C1626" s="11" t="s">
        <v>928</v>
      </c>
    </row>
    <row r="1627" spans="1:3" s="10" customFormat="1" ht="28.5">
      <c r="A1627" s="31" t="s">
        <v>9655</v>
      </c>
      <c r="B1627" s="10" t="s">
        <v>2344</v>
      </c>
      <c r="C1627" s="11" t="s">
        <v>2345</v>
      </c>
    </row>
    <row r="1628" spans="1:3" s="10" customFormat="1" ht="28.5">
      <c r="A1628" s="31" t="s">
        <v>9656</v>
      </c>
      <c r="B1628" s="10" t="s">
        <v>2346</v>
      </c>
      <c r="C1628" s="11" t="s">
        <v>1553</v>
      </c>
    </row>
    <row r="1629" spans="1:3" s="10" customFormat="1" ht="42.75">
      <c r="A1629" s="31" t="s">
        <v>9657</v>
      </c>
      <c r="B1629" s="10" t="s">
        <v>2347</v>
      </c>
      <c r="C1629" s="11" t="s">
        <v>1801</v>
      </c>
    </row>
    <row r="1630" spans="1:3" s="10" customFormat="1" ht="28.5">
      <c r="A1630" s="31" t="s">
        <v>9119</v>
      </c>
      <c r="B1630" s="10" t="s">
        <v>2348</v>
      </c>
      <c r="C1630" s="11" t="s">
        <v>951</v>
      </c>
    </row>
    <row r="1631" spans="1:3" s="10" customFormat="1">
      <c r="A1631" s="31" t="s">
        <v>9658</v>
      </c>
      <c r="B1631" s="10" t="s">
        <v>2349</v>
      </c>
      <c r="C1631" s="11" t="s">
        <v>868</v>
      </c>
    </row>
    <row r="1632" spans="1:3" s="10" customFormat="1" ht="42.75">
      <c r="A1632" s="31" t="s">
        <v>9659</v>
      </c>
      <c r="B1632" s="10" t="s">
        <v>2350</v>
      </c>
      <c r="C1632" s="11" t="s">
        <v>1572</v>
      </c>
    </row>
    <row r="1633" spans="1:3" s="10" customFormat="1" ht="42.75">
      <c r="A1633" s="31" t="s">
        <v>9660</v>
      </c>
      <c r="B1633" s="10" t="s">
        <v>2351</v>
      </c>
      <c r="C1633" s="11" t="s">
        <v>2352</v>
      </c>
    </row>
    <row r="1634" spans="1:3" s="10" customFormat="1" ht="57">
      <c r="A1634" s="31" t="s">
        <v>8317</v>
      </c>
      <c r="B1634" s="10" t="s">
        <v>2353</v>
      </c>
      <c r="C1634" s="11" t="s">
        <v>2354</v>
      </c>
    </row>
    <row r="1635" spans="1:3" s="10" customFormat="1">
      <c r="A1635" s="31" t="s">
        <v>9661</v>
      </c>
      <c r="B1635" s="10" t="s">
        <v>2355</v>
      </c>
      <c r="C1635" s="11" t="s">
        <v>868</v>
      </c>
    </row>
    <row r="1636" spans="1:3" s="10" customFormat="1">
      <c r="A1636" s="31" t="s">
        <v>9662</v>
      </c>
      <c r="B1636" s="10" t="s">
        <v>2356</v>
      </c>
      <c r="C1636" s="11" t="s">
        <v>868</v>
      </c>
    </row>
    <row r="1637" spans="1:3" s="10" customFormat="1" ht="28.5">
      <c r="A1637" s="31" t="s">
        <v>9663</v>
      </c>
      <c r="B1637" s="10" t="s">
        <v>2357</v>
      </c>
      <c r="C1637" s="11" t="s">
        <v>1841</v>
      </c>
    </row>
    <row r="1638" spans="1:3" s="10" customFormat="1" ht="28.5">
      <c r="A1638" s="31" t="s">
        <v>9664</v>
      </c>
      <c r="B1638" s="10" t="s">
        <v>2358</v>
      </c>
      <c r="C1638" s="11" t="s">
        <v>933</v>
      </c>
    </row>
    <row r="1639" spans="1:3" s="10" customFormat="1" ht="28.5">
      <c r="A1639" s="31" t="s">
        <v>8763</v>
      </c>
      <c r="B1639" s="10" t="s">
        <v>2359</v>
      </c>
      <c r="C1639" s="11" t="s">
        <v>1003</v>
      </c>
    </row>
    <row r="1640" spans="1:3" s="10" customFormat="1" ht="28.5">
      <c r="A1640" s="31" t="s">
        <v>9465</v>
      </c>
      <c r="B1640" s="10" t="s">
        <v>2360</v>
      </c>
      <c r="C1640" s="11" t="s">
        <v>1087</v>
      </c>
    </row>
    <row r="1641" spans="1:3" s="10" customFormat="1" ht="57">
      <c r="A1641" s="31" t="s">
        <v>8853</v>
      </c>
      <c r="B1641" s="10" t="s">
        <v>2361</v>
      </c>
      <c r="C1641" s="11" t="s">
        <v>1165</v>
      </c>
    </row>
    <row r="1642" spans="1:3" s="10" customFormat="1" ht="28.5">
      <c r="A1642" s="31" t="s">
        <v>8807</v>
      </c>
      <c r="B1642" s="10" t="s">
        <v>2362</v>
      </c>
      <c r="C1642" s="11" t="s">
        <v>1087</v>
      </c>
    </row>
    <row r="1643" spans="1:3" s="10" customFormat="1" ht="28.5">
      <c r="A1643" s="31" t="s">
        <v>9665</v>
      </c>
      <c r="B1643" s="10" t="s">
        <v>2363</v>
      </c>
      <c r="C1643" s="11" t="s">
        <v>2247</v>
      </c>
    </row>
    <row r="1644" spans="1:3" s="10" customFormat="1">
      <c r="A1644" s="31" t="s">
        <v>9666</v>
      </c>
      <c r="B1644" s="10" t="s">
        <v>2364</v>
      </c>
      <c r="C1644" s="11" t="s">
        <v>2153</v>
      </c>
    </row>
    <row r="1645" spans="1:3" s="10" customFormat="1" ht="42.75">
      <c r="A1645" s="31" t="s">
        <v>9667</v>
      </c>
      <c r="B1645" s="10" t="s">
        <v>2365</v>
      </c>
      <c r="C1645" s="11" t="s">
        <v>2004</v>
      </c>
    </row>
    <row r="1646" spans="1:3" s="10" customFormat="1" ht="42.75">
      <c r="A1646" s="31" t="s">
        <v>9668</v>
      </c>
      <c r="B1646" s="10" t="s">
        <v>2366</v>
      </c>
      <c r="C1646" s="11" t="s">
        <v>1572</v>
      </c>
    </row>
    <row r="1647" spans="1:3" s="10" customFormat="1" ht="28.5">
      <c r="A1647" s="31" t="s">
        <v>9669</v>
      </c>
      <c r="B1647" s="10" t="s">
        <v>2367</v>
      </c>
      <c r="C1647" s="11" t="s">
        <v>2368</v>
      </c>
    </row>
    <row r="1648" spans="1:3" s="10" customFormat="1" ht="42.75">
      <c r="A1648" s="31" t="s">
        <v>9670</v>
      </c>
      <c r="B1648" s="10" t="s">
        <v>2369</v>
      </c>
      <c r="C1648" s="11" t="s">
        <v>1128</v>
      </c>
    </row>
    <row r="1649" spans="1:3" s="10" customFormat="1" ht="28.5">
      <c r="A1649" s="31" t="s">
        <v>9671</v>
      </c>
      <c r="B1649" s="10" t="s">
        <v>2370</v>
      </c>
      <c r="C1649" s="11" t="s">
        <v>2013</v>
      </c>
    </row>
    <row r="1650" spans="1:3" s="10" customFormat="1" ht="28.5">
      <c r="A1650" s="31" t="s">
        <v>8771</v>
      </c>
      <c r="B1650" s="10" t="s">
        <v>2371</v>
      </c>
      <c r="C1650" s="11" t="s">
        <v>1020</v>
      </c>
    </row>
    <row r="1651" spans="1:3" s="10" customFormat="1" ht="28.5">
      <c r="A1651" s="31" t="s">
        <v>9672</v>
      </c>
      <c r="B1651" s="10" t="s">
        <v>2372</v>
      </c>
      <c r="C1651" s="11" t="s">
        <v>1006</v>
      </c>
    </row>
    <row r="1652" spans="1:3" s="10" customFormat="1">
      <c r="A1652" s="31" t="s">
        <v>8754</v>
      </c>
      <c r="B1652" s="10" t="s">
        <v>2373</v>
      </c>
      <c r="C1652" s="11" t="s">
        <v>979</v>
      </c>
    </row>
    <row r="1653" spans="1:3" s="10" customFormat="1">
      <c r="A1653" s="31" t="s">
        <v>9673</v>
      </c>
      <c r="B1653" s="10" t="s">
        <v>2374</v>
      </c>
      <c r="C1653" s="11" t="s">
        <v>944</v>
      </c>
    </row>
    <row r="1654" spans="1:3" s="10" customFormat="1" ht="28.5">
      <c r="A1654" s="31" t="s">
        <v>9378</v>
      </c>
      <c r="B1654" s="10" t="s">
        <v>2375</v>
      </c>
      <c r="C1654" s="11" t="s">
        <v>1006</v>
      </c>
    </row>
    <row r="1655" spans="1:3" s="10" customFormat="1" ht="28.5">
      <c r="A1655" s="31" t="s">
        <v>9620</v>
      </c>
      <c r="B1655" s="10" t="s">
        <v>2376</v>
      </c>
      <c r="C1655" s="11" t="s">
        <v>1006</v>
      </c>
    </row>
    <row r="1656" spans="1:3" s="10" customFormat="1" ht="28.5">
      <c r="A1656" s="31" t="s">
        <v>9674</v>
      </c>
      <c r="B1656" s="10" t="s">
        <v>2377</v>
      </c>
      <c r="C1656" s="11" t="s">
        <v>2378</v>
      </c>
    </row>
    <row r="1657" spans="1:3" s="10" customFormat="1">
      <c r="A1657" s="31" t="s">
        <v>9675</v>
      </c>
      <c r="B1657" s="10" t="s">
        <v>2379</v>
      </c>
      <c r="C1657" s="11" t="s">
        <v>868</v>
      </c>
    </row>
    <row r="1658" spans="1:3" s="10" customFormat="1">
      <c r="A1658" s="31" t="s">
        <v>9156</v>
      </c>
      <c r="B1658" s="10" t="s">
        <v>2380</v>
      </c>
      <c r="C1658" s="11" t="s">
        <v>868</v>
      </c>
    </row>
    <row r="1659" spans="1:3" s="10" customFormat="1">
      <c r="A1659" s="31" t="s">
        <v>8665</v>
      </c>
      <c r="B1659" s="10" t="s">
        <v>2381</v>
      </c>
      <c r="C1659" s="11" t="s">
        <v>868</v>
      </c>
    </row>
    <row r="1660" spans="1:3" s="10" customFormat="1" ht="28.5">
      <c r="A1660" s="31" t="s">
        <v>9676</v>
      </c>
      <c r="B1660" s="10" t="s">
        <v>2382</v>
      </c>
      <c r="C1660" s="11" t="s">
        <v>1104</v>
      </c>
    </row>
    <row r="1661" spans="1:3" s="10" customFormat="1" ht="28.5">
      <c r="A1661" s="31" t="s">
        <v>9638</v>
      </c>
      <c r="B1661" s="10" t="s">
        <v>2383</v>
      </c>
      <c r="C1661" s="11" t="s">
        <v>2316</v>
      </c>
    </row>
    <row r="1662" spans="1:3" s="10" customFormat="1" ht="57">
      <c r="A1662" s="31" t="s">
        <v>9677</v>
      </c>
      <c r="B1662" s="10" t="s">
        <v>2384</v>
      </c>
      <c r="C1662" s="11" t="s">
        <v>2318</v>
      </c>
    </row>
    <row r="1663" spans="1:3" s="10" customFormat="1" ht="57">
      <c r="A1663" s="31" t="s">
        <v>9678</v>
      </c>
      <c r="B1663" s="10" t="s">
        <v>2385</v>
      </c>
      <c r="C1663" s="11" t="s">
        <v>2186</v>
      </c>
    </row>
    <row r="1664" spans="1:3" s="10" customFormat="1" ht="28.5">
      <c r="A1664" s="31" t="s">
        <v>9679</v>
      </c>
      <c r="B1664" s="10" t="s">
        <v>2386</v>
      </c>
      <c r="C1664" s="11" t="s">
        <v>2387</v>
      </c>
    </row>
    <row r="1665" spans="1:3" s="10" customFormat="1">
      <c r="A1665" s="31" t="s">
        <v>9680</v>
      </c>
      <c r="B1665" s="10" t="s">
        <v>2388</v>
      </c>
      <c r="C1665" s="11" t="s">
        <v>868</v>
      </c>
    </row>
    <row r="1666" spans="1:3" s="10" customFormat="1" ht="57">
      <c r="A1666" s="31" t="s">
        <v>8851</v>
      </c>
      <c r="B1666" s="10" t="s">
        <v>2389</v>
      </c>
      <c r="C1666" s="11" t="s">
        <v>1162</v>
      </c>
    </row>
    <row r="1667" spans="1:3" s="10" customFormat="1" ht="42.75">
      <c r="A1667" s="31" t="s">
        <v>9681</v>
      </c>
      <c r="B1667" s="10" t="s">
        <v>2390</v>
      </c>
      <c r="C1667" s="11" t="s">
        <v>2391</v>
      </c>
    </row>
    <row r="1668" spans="1:3" s="10" customFormat="1" ht="42.75">
      <c r="A1668" s="31" t="s">
        <v>9682</v>
      </c>
      <c r="B1668" s="10" t="s">
        <v>2392</v>
      </c>
      <c r="C1668" s="11" t="s">
        <v>1688</v>
      </c>
    </row>
    <row r="1669" spans="1:3" s="10" customFormat="1" ht="42.75">
      <c r="A1669" s="31" t="s">
        <v>9683</v>
      </c>
      <c r="B1669" s="10" t="s">
        <v>2393</v>
      </c>
      <c r="C1669" s="11" t="s">
        <v>1688</v>
      </c>
    </row>
    <row r="1670" spans="1:3" s="10" customFormat="1" ht="28.5">
      <c r="A1670" s="31" t="s">
        <v>9684</v>
      </c>
      <c r="B1670" s="10" t="s">
        <v>2394</v>
      </c>
      <c r="C1670" s="11" t="s">
        <v>2395</v>
      </c>
    </row>
    <row r="1671" spans="1:3" s="10" customFormat="1" ht="42.75">
      <c r="A1671" s="31" t="s">
        <v>9685</v>
      </c>
      <c r="B1671" s="10" t="s">
        <v>2396</v>
      </c>
      <c r="C1671" s="11" t="s">
        <v>1801</v>
      </c>
    </row>
    <row r="1672" spans="1:3" s="10" customFormat="1" ht="42.75">
      <c r="A1672" s="31" t="s">
        <v>9686</v>
      </c>
      <c r="B1672" s="10" t="s">
        <v>2397</v>
      </c>
      <c r="C1672" s="11" t="s">
        <v>928</v>
      </c>
    </row>
    <row r="1673" spans="1:3" s="10" customFormat="1">
      <c r="A1673" s="31" t="s">
        <v>8369</v>
      </c>
      <c r="B1673" s="10" t="s">
        <v>2398</v>
      </c>
      <c r="C1673" s="11" t="s">
        <v>868</v>
      </c>
    </row>
    <row r="1674" spans="1:3" s="10" customFormat="1" ht="28.5">
      <c r="A1674" s="31" t="s">
        <v>9687</v>
      </c>
      <c r="B1674" s="10" t="s">
        <v>2399</v>
      </c>
      <c r="C1674" s="11" t="s">
        <v>1441</v>
      </c>
    </row>
    <row r="1675" spans="1:3" s="10" customFormat="1" ht="28.5">
      <c r="A1675" s="31" t="s">
        <v>9688</v>
      </c>
      <c r="B1675" s="10" t="s">
        <v>2400</v>
      </c>
      <c r="C1675" s="11" t="s">
        <v>1470</v>
      </c>
    </row>
    <row r="1676" spans="1:3" s="10" customFormat="1" ht="28.5">
      <c r="A1676" s="31" t="s">
        <v>9689</v>
      </c>
      <c r="B1676" s="10" t="s">
        <v>2401</v>
      </c>
      <c r="C1676" s="11" t="s">
        <v>938</v>
      </c>
    </row>
    <row r="1677" spans="1:3" s="10" customFormat="1" ht="28.5">
      <c r="A1677" s="31" t="s">
        <v>9690</v>
      </c>
      <c r="B1677" s="10" t="s">
        <v>2402</v>
      </c>
      <c r="C1677" s="11" t="s">
        <v>1087</v>
      </c>
    </row>
    <row r="1678" spans="1:3" s="10" customFormat="1" ht="57">
      <c r="A1678" s="31" t="s">
        <v>9691</v>
      </c>
      <c r="B1678" s="10" t="s">
        <v>2403</v>
      </c>
      <c r="C1678" s="11" t="s">
        <v>2318</v>
      </c>
    </row>
    <row r="1679" spans="1:3" s="10" customFormat="1" ht="28.5">
      <c r="A1679" s="31" t="s">
        <v>9692</v>
      </c>
      <c r="B1679" s="10" t="s">
        <v>2404</v>
      </c>
      <c r="C1679" s="11" t="s">
        <v>2181</v>
      </c>
    </row>
    <row r="1680" spans="1:3" s="10" customFormat="1" ht="57">
      <c r="A1680" s="31" t="s">
        <v>9693</v>
      </c>
      <c r="B1680" s="10" t="s">
        <v>2405</v>
      </c>
      <c r="C1680" s="11" t="s">
        <v>2318</v>
      </c>
    </row>
    <row r="1681" spans="1:3" s="10" customFormat="1" ht="28.5">
      <c r="A1681" s="31" t="s">
        <v>8807</v>
      </c>
      <c r="B1681" s="10" t="s">
        <v>2406</v>
      </c>
      <c r="C1681" s="11" t="s">
        <v>1087</v>
      </c>
    </row>
    <row r="1682" spans="1:3" s="10" customFormat="1" ht="28.5">
      <c r="A1682" s="31" t="s">
        <v>9694</v>
      </c>
      <c r="B1682" s="10" t="s">
        <v>2407</v>
      </c>
      <c r="C1682" s="11" t="s">
        <v>1864</v>
      </c>
    </row>
    <row r="1683" spans="1:3" s="10" customFormat="1" ht="28.5">
      <c r="A1683" s="31" t="s">
        <v>9695</v>
      </c>
      <c r="B1683" s="10" t="s">
        <v>2408</v>
      </c>
      <c r="C1683" s="11" t="s">
        <v>2316</v>
      </c>
    </row>
    <row r="1684" spans="1:3" s="10" customFormat="1" ht="42.75">
      <c r="A1684" s="31" t="s">
        <v>9439</v>
      </c>
      <c r="B1684" s="10" t="s">
        <v>2409</v>
      </c>
      <c r="C1684" s="11" t="s">
        <v>1056</v>
      </c>
    </row>
    <row r="1685" spans="1:3" s="10" customFormat="1">
      <c r="A1685" s="31" t="s">
        <v>9696</v>
      </c>
      <c r="B1685" s="10" t="s">
        <v>2410</v>
      </c>
      <c r="C1685" s="11" t="s">
        <v>1792</v>
      </c>
    </row>
    <row r="1686" spans="1:3" s="10" customFormat="1" ht="28.5">
      <c r="A1686" s="31" t="s">
        <v>9697</v>
      </c>
      <c r="B1686" s="10" t="s">
        <v>2411</v>
      </c>
      <c r="C1686" s="11" t="s">
        <v>1003</v>
      </c>
    </row>
    <row r="1687" spans="1:3" s="10" customFormat="1" ht="28.5">
      <c r="A1687" s="31" t="s">
        <v>9698</v>
      </c>
      <c r="B1687" s="10" t="s">
        <v>2412</v>
      </c>
      <c r="C1687" s="11" t="s">
        <v>2413</v>
      </c>
    </row>
    <row r="1688" spans="1:3" s="10" customFormat="1" ht="28.5">
      <c r="A1688" s="31" t="s">
        <v>9699</v>
      </c>
      <c r="B1688" s="10" t="s">
        <v>2414</v>
      </c>
      <c r="C1688" s="11" t="s">
        <v>2415</v>
      </c>
    </row>
    <row r="1689" spans="1:3" s="10" customFormat="1">
      <c r="A1689" s="31" t="s">
        <v>8625</v>
      </c>
      <c r="B1689" s="10" t="s">
        <v>2416</v>
      </c>
      <c r="C1689" s="11" t="s">
        <v>806</v>
      </c>
    </row>
    <row r="1690" spans="1:3" s="10" customFormat="1" ht="28.5">
      <c r="A1690" s="31" t="s">
        <v>9700</v>
      </c>
      <c r="B1690" s="10" t="s">
        <v>2417</v>
      </c>
      <c r="C1690" s="11" t="s">
        <v>933</v>
      </c>
    </row>
    <row r="1691" spans="1:3" s="10" customFormat="1" ht="28.5">
      <c r="A1691" s="31" t="s">
        <v>9701</v>
      </c>
      <c r="B1691" s="10" t="s">
        <v>2418</v>
      </c>
      <c r="C1691" s="11" t="s">
        <v>1841</v>
      </c>
    </row>
    <row r="1692" spans="1:3" s="10" customFormat="1" ht="28.5">
      <c r="A1692" s="31" t="s">
        <v>9702</v>
      </c>
      <c r="B1692" s="10" t="s">
        <v>2419</v>
      </c>
      <c r="C1692" s="11" t="s">
        <v>938</v>
      </c>
    </row>
    <row r="1693" spans="1:3" s="10" customFormat="1" ht="42.75">
      <c r="A1693" s="31" t="s">
        <v>9703</v>
      </c>
      <c r="B1693" s="10" t="s">
        <v>2420</v>
      </c>
      <c r="C1693" s="11" t="s">
        <v>2421</v>
      </c>
    </row>
    <row r="1694" spans="1:3" s="10" customFormat="1" ht="28.5">
      <c r="A1694" s="31" t="s">
        <v>8349</v>
      </c>
      <c r="B1694" s="10" t="s">
        <v>2422</v>
      </c>
      <c r="C1694" s="11" t="s">
        <v>1003</v>
      </c>
    </row>
    <row r="1695" spans="1:3" s="10" customFormat="1">
      <c r="A1695" s="31" t="s">
        <v>9704</v>
      </c>
      <c r="B1695" s="10" t="s">
        <v>2423</v>
      </c>
      <c r="C1695" s="11" t="s">
        <v>1788</v>
      </c>
    </row>
    <row r="1696" spans="1:3" s="10" customFormat="1" ht="28.5">
      <c r="A1696" s="31" t="s">
        <v>9684</v>
      </c>
      <c r="B1696" s="10" t="s">
        <v>2424</v>
      </c>
      <c r="C1696" s="11" t="s">
        <v>2395</v>
      </c>
    </row>
    <row r="1697" spans="1:3" s="10" customFormat="1" ht="28.5">
      <c r="A1697" s="31" t="s">
        <v>9705</v>
      </c>
      <c r="B1697" s="10" t="s">
        <v>2425</v>
      </c>
      <c r="C1697" s="11" t="s">
        <v>2368</v>
      </c>
    </row>
    <row r="1698" spans="1:3" s="10" customFormat="1">
      <c r="A1698" s="31" t="s">
        <v>9706</v>
      </c>
      <c r="B1698" s="10" t="s">
        <v>2426</v>
      </c>
      <c r="C1698" s="11" t="s">
        <v>979</v>
      </c>
    </row>
    <row r="1699" spans="1:3" s="10" customFormat="1" ht="28.5">
      <c r="A1699" s="31" t="s">
        <v>9707</v>
      </c>
      <c r="B1699" s="10" t="s">
        <v>2427</v>
      </c>
      <c r="C1699" s="11" t="s">
        <v>1003</v>
      </c>
    </row>
    <row r="1700" spans="1:3" s="10" customFormat="1" ht="28.5">
      <c r="A1700" s="31" t="s">
        <v>9708</v>
      </c>
      <c r="B1700" s="10" t="s">
        <v>2428</v>
      </c>
      <c r="C1700" s="11" t="s">
        <v>1511</v>
      </c>
    </row>
    <row r="1701" spans="1:3" s="10" customFormat="1" ht="42.75">
      <c r="A1701" s="31" t="s">
        <v>9709</v>
      </c>
      <c r="B1701" s="10" t="s">
        <v>2429</v>
      </c>
      <c r="C1701" s="11" t="s">
        <v>1128</v>
      </c>
    </row>
    <row r="1702" spans="1:3" s="10" customFormat="1" ht="28.5">
      <c r="A1702" s="31" t="s">
        <v>9710</v>
      </c>
      <c r="B1702" s="10" t="s">
        <v>2430</v>
      </c>
      <c r="C1702" s="11" t="s">
        <v>2345</v>
      </c>
    </row>
    <row r="1703" spans="1:3" s="10" customFormat="1">
      <c r="A1703" s="31" t="s">
        <v>9711</v>
      </c>
      <c r="B1703" s="10" t="s">
        <v>2431</v>
      </c>
      <c r="C1703" s="11" t="s">
        <v>2432</v>
      </c>
    </row>
    <row r="1704" spans="1:3" s="10" customFormat="1" ht="28.5">
      <c r="A1704" s="31" t="s">
        <v>8809</v>
      </c>
      <c r="B1704" s="10" t="s">
        <v>2433</v>
      </c>
      <c r="C1704" s="11" t="s">
        <v>1104</v>
      </c>
    </row>
    <row r="1705" spans="1:3" s="10" customFormat="1" ht="28.5">
      <c r="A1705" s="31" t="s">
        <v>9712</v>
      </c>
      <c r="B1705" s="10" t="s">
        <v>2434</v>
      </c>
      <c r="C1705" s="11" t="s">
        <v>2368</v>
      </c>
    </row>
    <row r="1706" spans="1:3" s="10" customFormat="1">
      <c r="A1706" s="31" t="s">
        <v>9617</v>
      </c>
      <c r="B1706" s="10" t="s">
        <v>2435</v>
      </c>
      <c r="C1706" s="11" t="s">
        <v>1788</v>
      </c>
    </row>
    <row r="1707" spans="1:3" s="10" customFormat="1" ht="28.5">
      <c r="A1707" s="31" t="s">
        <v>9713</v>
      </c>
      <c r="B1707" s="10" t="s">
        <v>2436</v>
      </c>
      <c r="C1707" s="11" t="s">
        <v>1020</v>
      </c>
    </row>
    <row r="1708" spans="1:3" s="10" customFormat="1" ht="42.75">
      <c r="A1708" s="31" t="s">
        <v>9714</v>
      </c>
      <c r="B1708" s="10" t="s">
        <v>2437</v>
      </c>
      <c r="C1708" s="11" t="s">
        <v>1688</v>
      </c>
    </row>
    <row r="1709" spans="1:3" s="10" customFormat="1">
      <c r="A1709" s="31" t="s">
        <v>9662</v>
      </c>
      <c r="B1709" s="10" t="s">
        <v>2438</v>
      </c>
      <c r="C1709" s="11" t="s">
        <v>868</v>
      </c>
    </row>
    <row r="1710" spans="1:3" s="10" customFormat="1" ht="42.75">
      <c r="A1710" s="31" t="s">
        <v>9640</v>
      </c>
      <c r="B1710" s="10" t="s">
        <v>2439</v>
      </c>
      <c r="C1710" s="11" t="s">
        <v>1128</v>
      </c>
    </row>
    <row r="1711" spans="1:3" s="10" customFormat="1" ht="42.75">
      <c r="A1711" s="31" t="s">
        <v>9715</v>
      </c>
      <c r="B1711" s="10" t="s">
        <v>2440</v>
      </c>
      <c r="C1711" s="11" t="s">
        <v>2421</v>
      </c>
    </row>
    <row r="1712" spans="1:3" s="10" customFormat="1" ht="28.5">
      <c r="A1712" s="31" t="s">
        <v>9716</v>
      </c>
      <c r="B1712" s="10" t="s">
        <v>2441</v>
      </c>
      <c r="C1712" s="11" t="s">
        <v>1849</v>
      </c>
    </row>
    <row r="1713" spans="1:3" s="10" customFormat="1" ht="42.75">
      <c r="A1713" s="31" t="s">
        <v>9717</v>
      </c>
      <c r="B1713" s="10" t="s">
        <v>2442</v>
      </c>
      <c r="C1713" s="11" t="s">
        <v>2212</v>
      </c>
    </row>
    <row r="1714" spans="1:3" s="10" customFormat="1" ht="28.5">
      <c r="A1714" s="31" t="s">
        <v>9718</v>
      </c>
      <c r="B1714" s="10" t="s">
        <v>2443</v>
      </c>
      <c r="C1714" s="11" t="s">
        <v>2444</v>
      </c>
    </row>
    <row r="1715" spans="1:3" s="10" customFormat="1" ht="28.5">
      <c r="A1715" s="31" t="s">
        <v>9719</v>
      </c>
      <c r="B1715" s="10" t="s">
        <v>2445</v>
      </c>
      <c r="C1715" s="11" t="s">
        <v>884</v>
      </c>
    </row>
    <row r="1716" spans="1:3" s="10" customFormat="1" ht="28.5">
      <c r="A1716" s="31" t="s">
        <v>9672</v>
      </c>
      <c r="B1716" s="10" t="s">
        <v>2446</v>
      </c>
      <c r="C1716" s="11" t="s">
        <v>1006</v>
      </c>
    </row>
    <row r="1717" spans="1:3" s="10" customFormat="1" ht="42.75">
      <c r="A1717" s="31" t="s">
        <v>9720</v>
      </c>
      <c r="B1717" s="10" t="s">
        <v>2447</v>
      </c>
      <c r="C1717" s="11" t="s">
        <v>2448</v>
      </c>
    </row>
    <row r="1718" spans="1:3" s="10" customFormat="1" ht="42.75">
      <c r="A1718" s="31" t="s">
        <v>9721</v>
      </c>
      <c r="B1718" s="10" t="s">
        <v>2449</v>
      </c>
      <c r="C1718" s="11" t="s">
        <v>1968</v>
      </c>
    </row>
    <row r="1719" spans="1:3" s="10" customFormat="1" ht="42.75">
      <c r="A1719" s="31" t="s">
        <v>9722</v>
      </c>
      <c r="B1719" s="10" t="s">
        <v>2450</v>
      </c>
      <c r="C1719" s="11" t="s">
        <v>1901</v>
      </c>
    </row>
    <row r="1720" spans="1:3" s="10" customFormat="1" ht="28.5">
      <c r="A1720" s="31" t="s">
        <v>9723</v>
      </c>
      <c r="B1720" s="10" t="s">
        <v>2451</v>
      </c>
      <c r="C1720" s="11" t="s">
        <v>797</v>
      </c>
    </row>
    <row r="1721" spans="1:3" s="10" customFormat="1" ht="28.5">
      <c r="A1721" s="31" t="s">
        <v>9724</v>
      </c>
      <c r="B1721" s="10" t="s">
        <v>2452</v>
      </c>
      <c r="C1721" s="11" t="s">
        <v>1553</v>
      </c>
    </row>
    <row r="1722" spans="1:3" s="10" customFormat="1" ht="42.75">
      <c r="A1722" s="31" t="s">
        <v>9725</v>
      </c>
      <c r="B1722" s="10" t="s">
        <v>2453</v>
      </c>
      <c r="C1722" s="11" t="s">
        <v>1688</v>
      </c>
    </row>
    <row r="1723" spans="1:3" s="10" customFormat="1" ht="42.75">
      <c r="A1723" s="31" t="s">
        <v>9726</v>
      </c>
      <c r="B1723" s="10" t="s">
        <v>2454</v>
      </c>
      <c r="C1723" s="11" t="s">
        <v>1688</v>
      </c>
    </row>
    <row r="1724" spans="1:3" s="10" customFormat="1" ht="42.75">
      <c r="A1724" s="31" t="s">
        <v>9727</v>
      </c>
      <c r="B1724" s="10" t="s">
        <v>2455</v>
      </c>
      <c r="C1724" s="11" t="s">
        <v>928</v>
      </c>
    </row>
    <row r="1725" spans="1:3" s="10" customFormat="1" ht="28.5">
      <c r="A1725" s="31" t="s">
        <v>9728</v>
      </c>
      <c r="B1725" s="10" t="s">
        <v>2456</v>
      </c>
      <c r="C1725" s="11" t="s">
        <v>938</v>
      </c>
    </row>
    <row r="1726" spans="1:3" s="10" customFormat="1" ht="42.75">
      <c r="A1726" s="31" t="s">
        <v>9729</v>
      </c>
      <c r="B1726" s="10" t="s">
        <v>2457</v>
      </c>
      <c r="C1726" s="11" t="s">
        <v>2458</v>
      </c>
    </row>
    <row r="1727" spans="1:3" s="10" customFormat="1" ht="28.5">
      <c r="A1727" s="31" t="s">
        <v>9545</v>
      </c>
      <c r="B1727" s="10" t="s">
        <v>2459</v>
      </c>
      <c r="C1727" s="11" t="s">
        <v>2181</v>
      </c>
    </row>
    <row r="1728" spans="1:3" s="10" customFormat="1" ht="42.75">
      <c r="A1728" s="31" t="s">
        <v>9730</v>
      </c>
      <c r="B1728" s="10" t="s">
        <v>2460</v>
      </c>
      <c r="C1728" s="11" t="s">
        <v>1230</v>
      </c>
    </row>
    <row r="1729" spans="1:3" s="10" customFormat="1" ht="28.5">
      <c r="A1729" s="31" t="s">
        <v>9731</v>
      </c>
      <c r="B1729" s="10" t="s">
        <v>2461</v>
      </c>
      <c r="C1729" s="11" t="s">
        <v>1066</v>
      </c>
    </row>
    <row r="1730" spans="1:3" s="10" customFormat="1" ht="42.75">
      <c r="A1730" s="31" t="s">
        <v>9732</v>
      </c>
      <c r="B1730" s="10" t="s">
        <v>2462</v>
      </c>
      <c r="C1730" s="11" t="s">
        <v>2463</v>
      </c>
    </row>
    <row r="1731" spans="1:3" s="10" customFormat="1" ht="28.5">
      <c r="A1731" s="31" t="s">
        <v>9733</v>
      </c>
      <c r="B1731" s="10" t="s">
        <v>2464</v>
      </c>
      <c r="C1731" s="11" t="s">
        <v>1087</v>
      </c>
    </row>
    <row r="1732" spans="1:3" s="10" customFormat="1" ht="42.75">
      <c r="A1732" s="31" t="s">
        <v>9734</v>
      </c>
      <c r="B1732" s="10" t="s">
        <v>2465</v>
      </c>
      <c r="C1732" s="11" t="s">
        <v>2466</v>
      </c>
    </row>
    <row r="1733" spans="1:3" s="10" customFormat="1" ht="42.75">
      <c r="A1733" s="31" t="s">
        <v>9420</v>
      </c>
      <c r="B1733" s="10" t="s">
        <v>2467</v>
      </c>
      <c r="C1733" s="11" t="s">
        <v>1056</v>
      </c>
    </row>
    <row r="1734" spans="1:3" s="10" customFormat="1" ht="28.5">
      <c r="A1734" s="31" t="s">
        <v>9735</v>
      </c>
      <c r="B1734" s="10" t="s">
        <v>2468</v>
      </c>
      <c r="C1734" s="11" t="s">
        <v>938</v>
      </c>
    </row>
    <row r="1735" spans="1:3" s="10" customFormat="1" ht="28.5">
      <c r="A1735" s="31" t="s">
        <v>9554</v>
      </c>
      <c r="B1735" s="10" t="s">
        <v>2469</v>
      </c>
      <c r="C1735" s="11" t="s">
        <v>2193</v>
      </c>
    </row>
    <row r="1736" spans="1:3" s="10" customFormat="1" ht="28.5">
      <c r="A1736" s="31" t="s">
        <v>9736</v>
      </c>
      <c r="B1736" s="10" t="s">
        <v>2470</v>
      </c>
      <c r="C1736" s="11" t="s">
        <v>2471</v>
      </c>
    </row>
    <row r="1737" spans="1:3" s="10" customFormat="1" ht="42.75">
      <c r="A1737" s="31" t="s">
        <v>9737</v>
      </c>
      <c r="B1737" s="10" t="s">
        <v>2472</v>
      </c>
      <c r="C1737" s="11" t="s">
        <v>2473</v>
      </c>
    </row>
    <row r="1738" spans="1:3" s="10" customFormat="1" ht="28.5">
      <c r="A1738" s="31" t="s">
        <v>9738</v>
      </c>
      <c r="B1738" s="10" t="s">
        <v>2474</v>
      </c>
      <c r="C1738" s="11" t="s">
        <v>2471</v>
      </c>
    </row>
    <row r="1739" spans="1:3" s="10" customFormat="1" ht="42.75">
      <c r="A1739" s="31" t="s">
        <v>9739</v>
      </c>
      <c r="B1739" s="10" t="s">
        <v>2475</v>
      </c>
      <c r="C1739" s="11" t="s">
        <v>1688</v>
      </c>
    </row>
    <row r="1740" spans="1:3" s="10" customFormat="1" ht="42.75">
      <c r="A1740" s="31" t="s">
        <v>9740</v>
      </c>
      <c r="B1740" s="10" t="s">
        <v>2476</v>
      </c>
      <c r="C1740" s="11" t="s">
        <v>1688</v>
      </c>
    </row>
    <row r="1741" spans="1:3" s="10" customFormat="1" ht="57">
      <c r="A1741" s="31" t="s">
        <v>9741</v>
      </c>
      <c r="B1741" s="10" t="s">
        <v>2477</v>
      </c>
      <c r="C1741" s="11" t="s">
        <v>2478</v>
      </c>
    </row>
    <row r="1742" spans="1:3" s="10" customFormat="1" ht="28.5">
      <c r="A1742" s="31" t="s">
        <v>9742</v>
      </c>
      <c r="B1742" s="10" t="s">
        <v>2479</v>
      </c>
      <c r="C1742" s="11" t="s">
        <v>1063</v>
      </c>
    </row>
    <row r="1743" spans="1:3" s="10" customFormat="1" ht="42.75">
      <c r="A1743" s="31" t="s">
        <v>9743</v>
      </c>
      <c r="B1743" s="10" t="s">
        <v>2480</v>
      </c>
      <c r="C1743" s="11" t="s">
        <v>1934</v>
      </c>
    </row>
    <row r="1744" spans="1:3" s="10" customFormat="1" ht="28.5">
      <c r="A1744" s="31" t="s">
        <v>9697</v>
      </c>
      <c r="B1744" s="10" t="s">
        <v>2481</v>
      </c>
      <c r="C1744" s="11" t="s">
        <v>1003</v>
      </c>
    </row>
    <row r="1745" spans="1:3" s="10" customFormat="1">
      <c r="A1745" s="31" t="s">
        <v>8609</v>
      </c>
      <c r="B1745" s="10" t="s">
        <v>2482</v>
      </c>
      <c r="C1745" s="11" t="s">
        <v>771</v>
      </c>
    </row>
    <row r="1746" spans="1:3" s="10" customFormat="1" ht="28.5">
      <c r="A1746" s="31" t="s">
        <v>9744</v>
      </c>
      <c r="B1746" s="10" t="s">
        <v>2483</v>
      </c>
      <c r="C1746" s="11" t="s">
        <v>1899</v>
      </c>
    </row>
    <row r="1747" spans="1:3" s="10" customFormat="1" ht="28.5">
      <c r="A1747" s="31" t="s">
        <v>9179</v>
      </c>
      <c r="B1747" s="10" t="s">
        <v>2484</v>
      </c>
      <c r="C1747" s="11" t="s">
        <v>1664</v>
      </c>
    </row>
    <row r="1748" spans="1:3" s="10" customFormat="1" ht="28.5">
      <c r="A1748" s="31" t="s">
        <v>9745</v>
      </c>
      <c r="B1748" s="10" t="s">
        <v>2485</v>
      </c>
      <c r="C1748" s="11" t="s">
        <v>1664</v>
      </c>
    </row>
    <row r="1749" spans="1:3" s="10" customFormat="1" ht="28.5">
      <c r="A1749" s="31" t="s">
        <v>9746</v>
      </c>
      <c r="B1749" s="10" t="s">
        <v>2486</v>
      </c>
      <c r="C1749" s="11" t="s">
        <v>1864</v>
      </c>
    </row>
    <row r="1750" spans="1:3" s="10" customFormat="1" ht="42.75">
      <c r="A1750" s="31" t="s">
        <v>9747</v>
      </c>
      <c r="B1750" s="10" t="s">
        <v>2487</v>
      </c>
      <c r="C1750" s="11" t="s">
        <v>2212</v>
      </c>
    </row>
    <row r="1751" spans="1:3" s="10" customFormat="1">
      <c r="A1751" s="31" t="s">
        <v>8755</v>
      </c>
      <c r="B1751" s="10" t="s">
        <v>2488</v>
      </c>
      <c r="C1751" s="11" t="s">
        <v>979</v>
      </c>
    </row>
    <row r="1752" spans="1:3" s="10" customFormat="1" ht="28.5">
      <c r="A1752" s="31" t="s">
        <v>9748</v>
      </c>
      <c r="B1752" s="10" t="s">
        <v>2489</v>
      </c>
      <c r="C1752" s="11" t="s">
        <v>938</v>
      </c>
    </row>
    <row r="1753" spans="1:3" s="10" customFormat="1" ht="57">
      <c r="A1753" s="31" t="s">
        <v>9749</v>
      </c>
      <c r="B1753" s="10" t="s">
        <v>2490</v>
      </c>
      <c r="C1753" s="11" t="s">
        <v>1643</v>
      </c>
    </row>
    <row r="1754" spans="1:3" s="10" customFormat="1" ht="42.75">
      <c r="A1754" s="31" t="s">
        <v>9233</v>
      </c>
      <c r="B1754" s="10" t="s">
        <v>2491</v>
      </c>
      <c r="C1754" s="11" t="s">
        <v>1733</v>
      </c>
    </row>
    <row r="1755" spans="1:3" s="10" customFormat="1" ht="57">
      <c r="A1755" s="31" t="s">
        <v>9750</v>
      </c>
      <c r="B1755" s="10" t="s">
        <v>2492</v>
      </c>
      <c r="C1755" s="11" t="s">
        <v>1643</v>
      </c>
    </row>
    <row r="1756" spans="1:3" s="10" customFormat="1" ht="28.5">
      <c r="A1756" s="31" t="s">
        <v>9751</v>
      </c>
      <c r="B1756" s="10" t="s">
        <v>2493</v>
      </c>
      <c r="C1756" s="11" t="s">
        <v>938</v>
      </c>
    </row>
    <row r="1757" spans="1:3" s="10" customFormat="1" ht="42.75">
      <c r="A1757" s="31" t="s">
        <v>9752</v>
      </c>
      <c r="B1757" s="10" t="s">
        <v>2494</v>
      </c>
      <c r="C1757" s="11" t="s">
        <v>2391</v>
      </c>
    </row>
    <row r="1758" spans="1:3" s="10" customFormat="1" ht="28.5">
      <c r="A1758" s="31" t="s">
        <v>9684</v>
      </c>
      <c r="B1758" s="10" t="s">
        <v>2495</v>
      </c>
      <c r="C1758" s="11" t="s">
        <v>2395</v>
      </c>
    </row>
    <row r="1759" spans="1:3" s="10" customFormat="1" ht="28.5">
      <c r="A1759" s="31" t="s">
        <v>9753</v>
      </c>
      <c r="B1759" s="10" t="s">
        <v>2496</v>
      </c>
      <c r="C1759" s="11" t="s">
        <v>2415</v>
      </c>
    </row>
    <row r="1760" spans="1:3" s="10" customFormat="1" ht="42.75">
      <c r="A1760" s="31" t="s">
        <v>9754</v>
      </c>
      <c r="B1760" s="10" t="s">
        <v>2497</v>
      </c>
      <c r="C1760" s="11" t="s">
        <v>928</v>
      </c>
    </row>
    <row r="1761" spans="1:3" s="10" customFormat="1" ht="57">
      <c r="A1761" s="31" t="s">
        <v>9755</v>
      </c>
      <c r="B1761" s="10" t="s">
        <v>2498</v>
      </c>
      <c r="C1761" s="11" t="s">
        <v>1817</v>
      </c>
    </row>
    <row r="1762" spans="1:3" s="10" customFormat="1" ht="42.75">
      <c r="A1762" s="31" t="s">
        <v>9756</v>
      </c>
      <c r="B1762" s="10" t="s">
        <v>2499</v>
      </c>
      <c r="C1762" s="11" t="s">
        <v>1801</v>
      </c>
    </row>
    <row r="1763" spans="1:3" s="10" customFormat="1" ht="57">
      <c r="A1763" s="31" t="s">
        <v>9757</v>
      </c>
      <c r="B1763" s="10" t="s">
        <v>2500</v>
      </c>
      <c r="C1763" s="11" t="s">
        <v>1643</v>
      </c>
    </row>
    <row r="1764" spans="1:3" s="10" customFormat="1" ht="28.5">
      <c r="A1764" s="31" t="s">
        <v>8880</v>
      </c>
      <c r="B1764" s="10" t="s">
        <v>2501</v>
      </c>
      <c r="C1764" s="11" t="s">
        <v>1186</v>
      </c>
    </row>
    <row r="1765" spans="1:3" s="10" customFormat="1" ht="28.5">
      <c r="A1765" s="31" t="s">
        <v>9646</v>
      </c>
      <c r="B1765" s="10" t="s">
        <v>2502</v>
      </c>
      <c r="C1765" s="11" t="s">
        <v>884</v>
      </c>
    </row>
    <row r="1766" spans="1:3" s="10" customFormat="1" ht="28.5">
      <c r="A1766" s="31" t="s">
        <v>9758</v>
      </c>
      <c r="B1766" s="10" t="s">
        <v>2503</v>
      </c>
      <c r="C1766" s="11" t="s">
        <v>1553</v>
      </c>
    </row>
    <row r="1767" spans="1:3" s="10" customFormat="1" ht="28.5">
      <c r="A1767" s="31" t="s">
        <v>9759</v>
      </c>
      <c r="B1767" s="10" t="s">
        <v>2504</v>
      </c>
      <c r="C1767" s="11" t="s">
        <v>1553</v>
      </c>
    </row>
    <row r="1768" spans="1:3" s="10" customFormat="1" ht="42.75">
      <c r="A1768" s="31" t="s">
        <v>9760</v>
      </c>
      <c r="B1768" s="10" t="s">
        <v>2505</v>
      </c>
      <c r="C1768" s="11" t="s">
        <v>1688</v>
      </c>
    </row>
    <row r="1769" spans="1:3" s="10" customFormat="1" ht="28.5">
      <c r="A1769" s="31" t="s">
        <v>8797</v>
      </c>
      <c r="B1769" s="10" t="s">
        <v>2506</v>
      </c>
      <c r="C1769" s="11" t="s">
        <v>1063</v>
      </c>
    </row>
    <row r="1770" spans="1:3" s="10" customFormat="1" ht="42.75">
      <c r="A1770" s="31" t="s">
        <v>9761</v>
      </c>
      <c r="B1770" s="10" t="s">
        <v>2507</v>
      </c>
      <c r="C1770" s="11" t="s">
        <v>1901</v>
      </c>
    </row>
    <row r="1771" spans="1:3" s="10" customFormat="1" ht="28.5">
      <c r="A1771" s="31" t="s">
        <v>9762</v>
      </c>
      <c r="B1771" s="10" t="s">
        <v>2508</v>
      </c>
      <c r="C1771" s="11" t="s">
        <v>2471</v>
      </c>
    </row>
    <row r="1772" spans="1:3" s="10" customFormat="1">
      <c r="A1772" s="31" t="s">
        <v>8738</v>
      </c>
      <c r="B1772" s="10" t="s">
        <v>2509</v>
      </c>
      <c r="C1772" s="11" t="s">
        <v>965</v>
      </c>
    </row>
    <row r="1773" spans="1:3" s="10" customFormat="1" ht="42.75">
      <c r="A1773" s="31" t="s">
        <v>9763</v>
      </c>
      <c r="B1773" s="10" t="s">
        <v>2510</v>
      </c>
      <c r="C1773" s="11" t="s">
        <v>2511</v>
      </c>
    </row>
    <row r="1774" spans="1:3" s="10" customFormat="1" ht="28.5">
      <c r="A1774" s="31" t="s">
        <v>9091</v>
      </c>
      <c r="B1774" s="10" t="s">
        <v>2512</v>
      </c>
      <c r="C1774" s="11" t="s">
        <v>1511</v>
      </c>
    </row>
    <row r="1775" spans="1:3" s="10" customFormat="1" ht="28.5">
      <c r="A1775" s="31" t="s">
        <v>9764</v>
      </c>
      <c r="B1775" s="10" t="s">
        <v>2513</v>
      </c>
      <c r="C1775" s="11" t="s">
        <v>1089</v>
      </c>
    </row>
    <row r="1776" spans="1:3" s="10" customFormat="1" ht="57">
      <c r="A1776" s="31" t="s">
        <v>9765</v>
      </c>
      <c r="B1776" s="10" t="s">
        <v>2514</v>
      </c>
      <c r="C1776" s="11" t="s">
        <v>1139</v>
      </c>
    </row>
    <row r="1777" spans="1:3" s="10" customFormat="1" ht="57">
      <c r="A1777" s="31" t="s">
        <v>9766</v>
      </c>
      <c r="B1777" s="10" t="s">
        <v>2515</v>
      </c>
      <c r="C1777" s="11" t="s">
        <v>2478</v>
      </c>
    </row>
    <row r="1778" spans="1:3" s="10" customFormat="1" ht="42.75">
      <c r="A1778" s="31" t="s">
        <v>9767</v>
      </c>
      <c r="B1778" s="10" t="s">
        <v>2516</v>
      </c>
      <c r="C1778" s="11" t="s">
        <v>1733</v>
      </c>
    </row>
    <row r="1779" spans="1:3" s="10" customFormat="1" ht="42.75">
      <c r="A1779" s="31" t="s">
        <v>9768</v>
      </c>
      <c r="B1779" s="10" t="s">
        <v>2517</v>
      </c>
      <c r="C1779" s="11" t="s">
        <v>2518</v>
      </c>
    </row>
    <row r="1780" spans="1:3" s="10" customFormat="1" ht="28.5">
      <c r="A1780" s="31" t="s">
        <v>9769</v>
      </c>
      <c r="B1780" s="10" t="s">
        <v>2519</v>
      </c>
      <c r="C1780" s="11" t="s">
        <v>1899</v>
      </c>
    </row>
    <row r="1781" spans="1:3" s="10" customFormat="1" ht="42.75">
      <c r="A1781" s="31" t="s">
        <v>9770</v>
      </c>
      <c r="B1781" s="10" t="s">
        <v>2520</v>
      </c>
      <c r="C1781" s="11" t="s">
        <v>1801</v>
      </c>
    </row>
    <row r="1782" spans="1:3" s="10" customFormat="1" ht="28.5">
      <c r="A1782" s="31" t="s">
        <v>9771</v>
      </c>
      <c r="B1782" s="10" t="s">
        <v>2521</v>
      </c>
      <c r="C1782" s="11" t="s">
        <v>2522</v>
      </c>
    </row>
    <row r="1783" spans="1:3" s="10" customFormat="1">
      <c r="A1783" s="31" t="s">
        <v>9772</v>
      </c>
      <c r="B1783" s="10" t="s">
        <v>2523</v>
      </c>
      <c r="C1783" s="11" t="s">
        <v>791</v>
      </c>
    </row>
    <row r="1784" spans="1:3" s="10" customFormat="1" ht="57">
      <c r="A1784" s="31" t="s">
        <v>9773</v>
      </c>
      <c r="B1784" s="10" t="s">
        <v>2524</v>
      </c>
      <c r="C1784" s="11" t="s">
        <v>2478</v>
      </c>
    </row>
    <row r="1785" spans="1:3" s="10" customFormat="1" ht="28.5">
      <c r="A1785" s="31" t="s">
        <v>9774</v>
      </c>
      <c r="B1785" s="10" t="s">
        <v>2525</v>
      </c>
      <c r="C1785" s="11" t="s">
        <v>2526</v>
      </c>
    </row>
    <row r="1786" spans="1:3" s="10" customFormat="1" ht="28.5">
      <c r="A1786" s="31" t="s">
        <v>9775</v>
      </c>
      <c r="B1786" s="10" t="s">
        <v>2527</v>
      </c>
      <c r="C1786" s="11" t="s">
        <v>2395</v>
      </c>
    </row>
    <row r="1787" spans="1:3" s="10" customFormat="1" ht="42.75">
      <c r="A1787" s="31" t="s">
        <v>8815</v>
      </c>
      <c r="B1787" s="10" t="s">
        <v>2528</v>
      </c>
      <c r="C1787" s="11" t="s">
        <v>1128</v>
      </c>
    </row>
    <row r="1788" spans="1:3" s="10" customFormat="1" ht="42.75">
      <c r="A1788" s="31" t="s">
        <v>9730</v>
      </c>
      <c r="B1788" s="10" t="s">
        <v>2529</v>
      </c>
      <c r="C1788" s="11" t="s">
        <v>1230</v>
      </c>
    </row>
    <row r="1789" spans="1:3" s="10" customFormat="1" ht="28.5">
      <c r="A1789" s="31" t="s">
        <v>9776</v>
      </c>
      <c r="B1789" s="10" t="s">
        <v>2530</v>
      </c>
      <c r="C1789" s="11" t="s">
        <v>1899</v>
      </c>
    </row>
    <row r="1790" spans="1:3" s="10" customFormat="1" ht="28.5">
      <c r="A1790" s="31" t="s">
        <v>9777</v>
      </c>
      <c r="B1790" s="10" t="s">
        <v>2531</v>
      </c>
      <c r="C1790" s="11" t="s">
        <v>1063</v>
      </c>
    </row>
    <row r="1791" spans="1:3" s="10" customFormat="1">
      <c r="A1791" s="31" t="s">
        <v>8756</v>
      </c>
      <c r="B1791" s="10" t="s">
        <v>2532</v>
      </c>
      <c r="C1791" s="11" t="s">
        <v>979</v>
      </c>
    </row>
    <row r="1792" spans="1:3" s="10" customFormat="1" ht="28.5">
      <c r="A1792" s="31" t="s">
        <v>9778</v>
      </c>
      <c r="B1792" s="10" t="s">
        <v>2533</v>
      </c>
      <c r="C1792" s="11" t="s">
        <v>2115</v>
      </c>
    </row>
    <row r="1793" spans="1:3" s="10" customFormat="1" ht="28.5">
      <c r="A1793" s="31" t="s">
        <v>9779</v>
      </c>
      <c r="B1793" s="10" t="s">
        <v>2534</v>
      </c>
      <c r="C1793" s="11" t="s">
        <v>2115</v>
      </c>
    </row>
    <row r="1794" spans="1:3" s="10" customFormat="1" ht="28.5">
      <c r="A1794" s="31" t="s">
        <v>9780</v>
      </c>
      <c r="B1794" s="10" t="s">
        <v>2535</v>
      </c>
      <c r="C1794" s="11" t="s">
        <v>836</v>
      </c>
    </row>
    <row r="1795" spans="1:3" s="10" customFormat="1">
      <c r="A1795" s="31" t="s">
        <v>9781</v>
      </c>
      <c r="B1795" s="10" t="s">
        <v>2536</v>
      </c>
      <c r="C1795" s="11" t="s">
        <v>1254</v>
      </c>
    </row>
    <row r="1796" spans="1:3" s="10" customFormat="1" ht="28.5">
      <c r="A1796" s="31" t="s">
        <v>9782</v>
      </c>
      <c r="B1796" s="10" t="s">
        <v>2537</v>
      </c>
      <c r="C1796" s="11" t="s">
        <v>1063</v>
      </c>
    </row>
    <row r="1797" spans="1:3" s="10" customFormat="1" ht="28.5">
      <c r="A1797" s="31" t="s">
        <v>9783</v>
      </c>
      <c r="B1797" s="10" t="s">
        <v>2538</v>
      </c>
      <c r="C1797" s="11" t="s">
        <v>1063</v>
      </c>
    </row>
    <row r="1798" spans="1:3" s="10" customFormat="1" ht="57">
      <c r="A1798" s="31" t="s">
        <v>9784</v>
      </c>
      <c r="B1798" s="10" t="s">
        <v>2539</v>
      </c>
      <c r="C1798" s="11" t="s">
        <v>2302</v>
      </c>
    </row>
    <row r="1799" spans="1:3" s="10" customFormat="1">
      <c r="A1799" s="31" t="s">
        <v>8756</v>
      </c>
      <c r="B1799" s="10" t="s">
        <v>2540</v>
      </c>
      <c r="C1799" s="11" t="s">
        <v>979</v>
      </c>
    </row>
    <row r="1800" spans="1:3" s="10" customFormat="1" ht="28.5">
      <c r="A1800" s="31" t="s">
        <v>9785</v>
      </c>
      <c r="B1800" s="10" t="s">
        <v>2541</v>
      </c>
      <c r="C1800" s="11" t="s">
        <v>1664</v>
      </c>
    </row>
    <row r="1801" spans="1:3" s="10" customFormat="1" ht="42.75">
      <c r="A1801" s="31" t="s">
        <v>9786</v>
      </c>
      <c r="B1801" s="10" t="s">
        <v>2542</v>
      </c>
      <c r="C1801" s="11" t="s">
        <v>2511</v>
      </c>
    </row>
    <row r="1802" spans="1:3" s="10" customFormat="1" ht="28.5">
      <c r="A1802" s="31" t="s">
        <v>9787</v>
      </c>
      <c r="B1802" s="10" t="s">
        <v>2543</v>
      </c>
      <c r="C1802" s="11" t="s">
        <v>2544</v>
      </c>
    </row>
    <row r="1803" spans="1:3" s="10" customFormat="1" ht="28.5">
      <c r="A1803" s="31" t="s">
        <v>9267</v>
      </c>
      <c r="B1803" s="10" t="s">
        <v>2545</v>
      </c>
      <c r="C1803" s="11" t="s">
        <v>1773</v>
      </c>
    </row>
    <row r="1804" spans="1:3" s="10" customFormat="1" ht="28.5">
      <c r="A1804" s="31" t="s">
        <v>9788</v>
      </c>
      <c r="B1804" s="10" t="s">
        <v>2546</v>
      </c>
      <c r="C1804" s="11" t="s">
        <v>1864</v>
      </c>
    </row>
    <row r="1805" spans="1:3" s="10" customFormat="1" ht="42.75">
      <c r="A1805" s="31" t="s">
        <v>9789</v>
      </c>
      <c r="B1805" s="10" t="s">
        <v>2547</v>
      </c>
      <c r="C1805" s="11" t="s">
        <v>1801</v>
      </c>
    </row>
    <row r="1806" spans="1:3" s="10" customFormat="1" ht="28.5">
      <c r="A1806" s="31" t="s">
        <v>8644</v>
      </c>
      <c r="B1806" s="10" t="s">
        <v>2548</v>
      </c>
      <c r="C1806" s="11" t="s">
        <v>836</v>
      </c>
    </row>
    <row r="1807" spans="1:3" s="10" customFormat="1" ht="28.5">
      <c r="A1807" s="31" t="s">
        <v>9790</v>
      </c>
      <c r="B1807" s="10" t="s">
        <v>2549</v>
      </c>
      <c r="C1807" s="11" t="s">
        <v>2471</v>
      </c>
    </row>
    <row r="1808" spans="1:3" s="10" customFormat="1" ht="28.5">
      <c r="A1808" s="31" t="s">
        <v>9502</v>
      </c>
      <c r="B1808" s="10" t="s">
        <v>2550</v>
      </c>
      <c r="C1808" s="11" t="s">
        <v>2115</v>
      </c>
    </row>
    <row r="1809" spans="1:3" s="10" customFormat="1" ht="28.5">
      <c r="A1809" s="31" t="s">
        <v>9791</v>
      </c>
      <c r="B1809" s="10" t="s">
        <v>2551</v>
      </c>
      <c r="C1809" s="11" t="s">
        <v>884</v>
      </c>
    </row>
    <row r="1810" spans="1:3" s="10" customFormat="1" ht="28.5">
      <c r="A1810" s="31" t="s">
        <v>9792</v>
      </c>
      <c r="B1810" s="10" t="s">
        <v>2552</v>
      </c>
      <c r="C1810" s="11" t="s">
        <v>1899</v>
      </c>
    </row>
    <row r="1811" spans="1:3" s="10" customFormat="1" ht="28.5">
      <c r="A1811" s="31" t="s">
        <v>9793</v>
      </c>
      <c r="B1811" s="10" t="s">
        <v>2553</v>
      </c>
      <c r="C1811" s="11" t="s">
        <v>1063</v>
      </c>
    </row>
    <row r="1812" spans="1:3" s="10" customFormat="1" ht="42.75">
      <c r="A1812" s="31" t="s">
        <v>9794</v>
      </c>
      <c r="B1812" s="10" t="s">
        <v>2554</v>
      </c>
      <c r="C1812" s="11" t="s">
        <v>2555</v>
      </c>
    </row>
    <row r="1813" spans="1:3" s="10" customFormat="1" ht="28.5">
      <c r="A1813" s="31" t="s">
        <v>9795</v>
      </c>
      <c r="B1813" s="10" t="s">
        <v>2556</v>
      </c>
      <c r="C1813" s="11" t="s">
        <v>1063</v>
      </c>
    </row>
    <row r="1814" spans="1:3" s="10" customFormat="1" ht="28.5">
      <c r="A1814" s="31" t="s">
        <v>9796</v>
      </c>
      <c r="B1814" s="10" t="s">
        <v>2557</v>
      </c>
      <c r="C1814" s="11" t="s">
        <v>1063</v>
      </c>
    </row>
    <row r="1815" spans="1:3" s="10" customFormat="1" ht="42.75">
      <c r="A1815" s="31" t="s">
        <v>9797</v>
      </c>
      <c r="B1815" s="10" t="s">
        <v>2558</v>
      </c>
      <c r="C1815" s="11" t="s">
        <v>1314</v>
      </c>
    </row>
    <row r="1816" spans="1:3" s="10" customFormat="1" ht="28.5">
      <c r="A1816" s="31" t="s">
        <v>9798</v>
      </c>
      <c r="B1816" s="10" t="s">
        <v>2559</v>
      </c>
      <c r="C1816" s="11" t="s">
        <v>2560</v>
      </c>
    </row>
    <row r="1817" spans="1:3" s="10" customFormat="1" ht="42.75">
      <c r="A1817" s="31" t="s">
        <v>9799</v>
      </c>
      <c r="B1817" s="10" t="s">
        <v>2561</v>
      </c>
      <c r="C1817" s="11" t="s">
        <v>1314</v>
      </c>
    </row>
    <row r="1818" spans="1:3" s="10" customFormat="1" ht="28.5">
      <c r="A1818" s="31" t="s">
        <v>9800</v>
      </c>
      <c r="B1818" s="10" t="s">
        <v>2562</v>
      </c>
      <c r="C1818" s="11" t="s">
        <v>2095</v>
      </c>
    </row>
    <row r="1819" spans="1:3" s="10" customFormat="1" ht="28.5">
      <c r="A1819" s="31" t="s">
        <v>9801</v>
      </c>
      <c r="B1819" s="10" t="s">
        <v>2563</v>
      </c>
      <c r="C1819" s="11" t="s">
        <v>838</v>
      </c>
    </row>
    <row r="1820" spans="1:3" s="10" customFormat="1" ht="42.75">
      <c r="A1820" s="31" t="s">
        <v>9802</v>
      </c>
      <c r="B1820" s="10" t="s">
        <v>2564</v>
      </c>
      <c r="C1820" s="11" t="s">
        <v>2004</v>
      </c>
    </row>
    <row r="1821" spans="1:3" s="10" customFormat="1" ht="42.75">
      <c r="A1821" s="31" t="s">
        <v>9803</v>
      </c>
      <c r="B1821" s="10" t="s">
        <v>2565</v>
      </c>
      <c r="C1821" s="11" t="s">
        <v>1142</v>
      </c>
    </row>
    <row r="1822" spans="1:3" s="10" customFormat="1">
      <c r="A1822" s="31" t="s">
        <v>9804</v>
      </c>
      <c r="B1822" s="10" t="s">
        <v>2566</v>
      </c>
      <c r="C1822" s="11" t="s">
        <v>2567</v>
      </c>
    </row>
    <row r="1823" spans="1:3" s="10" customFormat="1" ht="28.5">
      <c r="A1823" s="31" t="s">
        <v>9805</v>
      </c>
      <c r="B1823" s="10" t="s">
        <v>2568</v>
      </c>
      <c r="C1823" s="11" t="s">
        <v>1244</v>
      </c>
    </row>
    <row r="1824" spans="1:3" s="10" customFormat="1">
      <c r="A1824" s="31" t="s">
        <v>8877</v>
      </c>
      <c r="B1824" s="10" t="s">
        <v>2569</v>
      </c>
      <c r="C1824" s="11" t="s">
        <v>1183</v>
      </c>
    </row>
    <row r="1825" spans="1:3" s="10" customFormat="1" ht="28.5">
      <c r="A1825" s="31" t="s">
        <v>9806</v>
      </c>
      <c r="B1825" s="10" t="s">
        <v>2570</v>
      </c>
      <c r="C1825" s="11" t="s">
        <v>2571</v>
      </c>
    </row>
    <row r="1826" spans="1:3" s="10" customFormat="1" ht="28.5">
      <c r="A1826" s="31" t="s">
        <v>9807</v>
      </c>
      <c r="B1826" s="10" t="s">
        <v>2572</v>
      </c>
      <c r="C1826" s="11" t="s">
        <v>2571</v>
      </c>
    </row>
    <row r="1827" spans="1:3" s="10" customFormat="1" ht="42.75">
      <c r="A1827" s="31" t="s">
        <v>9808</v>
      </c>
      <c r="B1827" s="10" t="s">
        <v>2573</v>
      </c>
      <c r="C1827" s="11" t="s">
        <v>2574</v>
      </c>
    </row>
    <row r="1828" spans="1:3" s="10" customFormat="1">
      <c r="A1828" s="31" t="s">
        <v>9711</v>
      </c>
      <c r="B1828" s="10" t="s">
        <v>2575</v>
      </c>
      <c r="C1828" s="11" t="s">
        <v>2432</v>
      </c>
    </row>
    <row r="1829" spans="1:3" s="10" customFormat="1" ht="28.5">
      <c r="A1829" s="31" t="s">
        <v>9809</v>
      </c>
      <c r="B1829" s="10" t="s">
        <v>2576</v>
      </c>
      <c r="C1829" s="11" t="s">
        <v>1511</v>
      </c>
    </row>
    <row r="1830" spans="1:3" s="10" customFormat="1" ht="28.5">
      <c r="A1830" s="31" t="s">
        <v>9810</v>
      </c>
      <c r="B1830" s="10" t="s">
        <v>2577</v>
      </c>
      <c r="C1830" s="11" t="s">
        <v>2578</v>
      </c>
    </row>
    <row r="1831" spans="1:3" s="10" customFormat="1" ht="28.5">
      <c r="A1831" s="31" t="s">
        <v>9811</v>
      </c>
      <c r="B1831" s="10" t="s">
        <v>2579</v>
      </c>
      <c r="C1831" s="11" t="s">
        <v>2580</v>
      </c>
    </row>
    <row r="1832" spans="1:3" s="10" customFormat="1" ht="42.75">
      <c r="A1832" s="31" t="s">
        <v>9812</v>
      </c>
      <c r="B1832" s="10" t="s">
        <v>2581</v>
      </c>
      <c r="C1832" s="11" t="s">
        <v>2582</v>
      </c>
    </row>
    <row r="1833" spans="1:3" s="10" customFormat="1" ht="28.5">
      <c r="A1833" s="31" t="s">
        <v>9813</v>
      </c>
      <c r="B1833" s="10" t="s">
        <v>2583</v>
      </c>
      <c r="C1833" s="11" t="s">
        <v>1235</v>
      </c>
    </row>
    <row r="1834" spans="1:3" s="10" customFormat="1" ht="28.5">
      <c r="A1834" s="31" t="s">
        <v>9814</v>
      </c>
      <c r="B1834" s="10" t="s">
        <v>2584</v>
      </c>
      <c r="C1834" s="11" t="s">
        <v>1027</v>
      </c>
    </row>
    <row r="1835" spans="1:3" s="10" customFormat="1">
      <c r="A1835" s="31" t="s">
        <v>9815</v>
      </c>
      <c r="B1835" s="10" t="s">
        <v>2585</v>
      </c>
      <c r="C1835" s="11" t="s">
        <v>979</v>
      </c>
    </row>
    <row r="1836" spans="1:3" s="10" customFormat="1" ht="57">
      <c r="A1836" s="31" t="s">
        <v>9816</v>
      </c>
      <c r="B1836" s="10" t="s">
        <v>2586</v>
      </c>
      <c r="C1836" s="11" t="s">
        <v>1139</v>
      </c>
    </row>
    <row r="1837" spans="1:3" s="10" customFormat="1" ht="42.75">
      <c r="A1837" s="31" t="s">
        <v>9817</v>
      </c>
      <c r="B1837" s="10" t="s">
        <v>2587</v>
      </c>
      <c r="C1837" s="11" t="s">
        <v>2588</v>
      </c>
    </row>
    <row r="1838" spans="1:3" s="10" customFormat="1" ht="28.5">
      <c r="A1838" s="31" t="s">
        <v>9818</v>
      </c>
      <c r="B1838" s="10" t="s">
        <v>2589</v>
      </c>
      <c r="C1838" s="11" t="s">
        <v>2395</v>
      </c>
    </row>
    <row r="1839" spans="1:3" s="10" customFormat="1" ht="42.75">
      <c r="A1839" s="31" t="s">
        <v>9819</v>
      </c>
      <c r="B1839" s="10" t="s">
        <v>2590</v>
      </c>
      <c r="C1839" s="11" t="s">
        <v>2591</v>
      </c>
    </row>
    <row r="1840" spans="1:3" s="10" customFormat="1" ht="42.75">
      <c r="A1840" s="31" t="s">
        <v>9820</v>
      </c>
      <c r="B1840" s="10" t="s">
        <v>2592</v>
      </c>
      <c r="C1840" s="11" t="s">
        <v>2591</v>
      </c>
    </row>
    <row r="1841" spans="1:3" s="10" customFormat="1" ht="57">
      <c r="A1841" s="31" t="s">
        <v>9821</v>
      </c>
      <c r="B1841" s="10" t="s">
        <v>2593</v>
      </c>
      <c r="C1841" s="11" t="s">
        <v>1139</v>
      </c>
    </row>
    <row r="1842" spans="1:3" s="10" customFormat="1" ht="42.75">
      <c r="A1842" s="31" t="s">
        <v>9822</v>
      </c>
      <c r="B1842" s="10" t="s">
        <v>2594</v>
      </c>
      <c r="C1842" s="11" t="s">
        <v>1934</v>
      </c>
    </row>
    <row r="1843" spans="1:3" s="10" customFormat="1">
      <c r="A1843" s="31" t="s">
        <v>9823</v>
      </c>
      <c r="B1843" s="10" t="s">
        <v>2595</v>
      </c>
      <c r="C1843" s="11" t="s">
        <v>791</v>
      </c>
    </row>
    <row r="1844" spans="1:3" s="10" customFormat="1" ht="28.5">
      <c r="A1844" s="31" t="s">
        <v>9824</v>
      </c>
      <c r="B1844" s="10" t="s">
        <v>2596</v>
      </c>
      <c r="C1844" s="11" t="s">
        <v>838</v>
      </c>
    </row>
    <row r="1845" spans="1:3" s="10" customFormat="1" ht="28.5">
      <c r="A1845" s="31" t="s">
        <v>9825</v>
      </c>
      <c r="B1845" s="10" t="s">
        <v>2597</v>
      </c>
      <c r="C1845" s="11" t="s">
        <v>873</v>
      </c>
    </row>
    <row r="1846" spans="1:3" s="10" customFormat="1" ht="28.5">
      <c r="A1846" s="31" t="s">
        <v>9826</v>
      </c>
      <c r="B1846" s="10" t="s">
        <v>2598</v>
      </c>
      <c r="C1846" s="11" t="s">
        <v>1235</v>
      </c>
    </row>
    <row r="1847" spans="1:3" s="10" customFormat="1">
      <c r="A1847" s="31" t="s">
        <v>9711</v>
      </c>
      <c r="B1847" s="10" t="s">
        <v>2599</v>
      </c>
      <c r="C1847" s="11" t="s">
        <v>2432</v>
      </c>
    </row>
    <row r="1848" spans="1:3" s="10" customFormat="1" ht="28.5">
      <c r="A1848" s="31" t="s">
        <v>9827</v>
      </c>
      <c r="B1848" s="10" t="s">
        <v>2600</v>
      </c>
      <c r="C1848" s="11" t="s">
        <v>2560</v>
      </c>
    </row>
    <row r="1849" spans="1:3" s="10" customFormat="1" ht="42.75">
      <c r="A1849" s="31" t="s">
        <v>9828</v>
      </c>
      <c r="B1849" s="10" t="s">
        <v>2601</v>
      </c>
      <c r="C1849" s="11" t="s">
        <v>1934</v>
      </c>
    </row>
    <row r="1850" spans="1:3" s="10" customFormat="1" ht="28.5">
      <c r="A1850" s="31" t="s">
        <v>9829</v>
      </c>
      <c r="B1850" s="10" t="s">
        <v>2602</v>
      </c>
      <c r="C1850" s="11" t="s">
        <v>1970</v>
      </c>
    </row>
    <row r="1851" spans="1:3" s="10" customFormat="1" ht="42.75">
      <c r="A1851" s="31" t="s">
        <v>9830</v>
      </c>
      <c r="B1851" s="10" t="s">
        <v>2603</v>
      </c>
      <c r="C1851" s="11" t="s">
        <v>1314</v>
      </c>
    </row>
    <row r="1852" spans="1:3" s="10" customFormat="1" ht="42.75">
      <c r="A1852" s="31" t="s">
        <v>9831</v>
      </c>
      <c r="B1852" s="10" t="s">
        <v>2604</v>
      </c>
      <c r="C1852" s="11" t="s">
        <v>1248</v>
      </c>
    </row>
    <row r="1853" spans="1:3" s="10" customFormat="1" ht="42.75">
      <c r="A1853" s="31" t="s">
        <v>9832</v>
      </c>
      <c r="B1853" s="10" t="s">
        <v>2605</v>
      </c>
      <c r="C1853" s="11" t="s">
        <v>1314</v>
      </c>
    </row>
    <row r="1854" spans="1:3" s="10" customFormat="1" ht="28.5">
      <c r="A1854" s="31" t="s">
        <v>9396</v>
      </c>
      <c r="B1854" s="10" t="s">
        <v>2606</v>
      </c>
      <c r="C1854" s="11" t="s">
        <v>1970</v>
      </c>
    </row>
    <row r="1855" spans="1:3" s="10" customFormat="1" ht="28.5">
      <c r="A1855" s="31" t="s">
        <v>9833</v>
      </c>
      <c r="B1855" s="10" t="s">
        <v>2607</v>
      </c>
      <c r="C1855" s="11" t="s">
        <v>884</v>
      </c>
    </row>
    <row r="1856" spans="1:3" s="10" customFormat="1" ht="28.5">
      <c r="A1856" s="31" t="s">
        <v>9834</v>
      </c>
      <c r="B1856" s="10" t="s">
        <v>2608</v>
      </c>
      <c r="C1856" s="11" t="s">
        <v>2242</v>
      </c>
    </row>
    <row r="1857" spans="1:3" s="10" customFormat="1" ht="28.5">
      <c r="A1857" s="31" t="s">
        <v>9835</v>
      </c>
      <c r="B1857" s="10" t="s">
        <v>2609</v>
      </c>
      <c r="C1857" s="11" t="s">
        <v>2610</v>
      </c>
    </row>
    <row r="1858" spans="1:3" s="10" customFormat="1" ht="42.75">
      <c r="A1858" s="31" t="s">
        <v>9836</v>
      </c>
      <c r="B1858" s="10" t="s">
        <v>2611</v>
      </c>
      <c r="C1858" s="11" t="s">
        <v>1901</v>
      </c>
    </row>
    <row r="1859" spans="1:3" s="10" customFormat="1" ht="42.75">
      <c r="A1859" s="31" t="s">
        <v>9568</v>
      </c>
      <c r="B1859" s="10" t="s">
        <v>2612</v>
      </c>
      <c r="C1859" s="11" t="s">
        <v>2212</v>
      </c>
    </row>
    <row r="1860" spans="1:3" s="10" customFormat="1" ht="28.5">
      <c r="A1860" s="31" t="s">
        <v>9837</v>
      </c>
      <c r="B1860" s="10" t="s">
        <v>2613</v>
      </c>
      <c r="C1860" s="11" t="s">
        <v>1279</v>
      </c>
    </row>
    <row r="1861" spans="1:3" s="10" customFormat="1" ht="28.5">
      <c r="A1861" s="31" t="s">
        <v>9838</v>
      </c>
      <c r="B1861" s="10" t="s">
        <v>2614</v>
      </c>
      <c r="C1861" s="11" t="s">
        <v>1093</v>
      </c>
    </row>
    <row r="1862" spans="1:3" s="10" customFormat="1" ht="28.5">
      <c r="A1862" s="31" t="s">
        <v>9839</v>
      </c>
      <c r="B1862" s="10" t="s">
        <v>2615</v>
      </c>
      <c r="C1862" s="11" t="s">
        <v>1511</v>
      </c>
    </row>
    <row r="1863" spans="1:3" s="10" customFormat="1" ht="42.75">
      <c r="A1863" s="31" t="s">
        <v>9840</v>
      </c>
      <c r="B1863" s="10" t="s">
        <v>2616</v>
      </c>
      <c r="C1863" s="11" t="s">
        <v>2617</v>
      </c>
    </row>
    <row r="1864" spans="1:3" s="10" customFormat="1" ht="28.5">
      <c r="A1864" s="31" t="s">
        <v>9841</v>
      </c>
      <c r="B1864" s="10" t="s">
        <v>2618</v>
      </c>
      <c r="C1864" s="11" t="s">
        <v>1063</v>
      </c>
    </row>
    <row r="1865" spans="1:3" s="10" customFormat="1" ht="28.5">
      <c r="A1865" s="31" t="s">
        <v>8797</v>
      </c>
      <c r="B1865" s="10" t="s">
        <v>2619</v>
      </c>
      <c r="C1865" s="11" t="s">
        <v>1063</v>
      </c>
    </row>
    <row r="1866" spans="1:3" s="10" customFormat="1" ht="28.5">
      <c r="A1866" s="31" t="s">
        <v>9842</v>
      </c>
      <c r="B1866" s="10" t="s">
        <v>2620</v>
      </c>
      <c r="C1866" s="11" t="s">
        <v>2610</v>
      </c>
    </row>
    <row r="1867" spans="1:3" s="10" customFormat="1" ht="28.5">
      <c r="A1867" s="31" t="s">
        <v>9843</v>
      </c>
      <c r="B1867" s="10" t="s">
        <v>2621</v>
      </c>
      <c r="C1867" s="11" t="s">
        <v>2610</v>
      </c>
    </row>
    <row r="1868" spans="1:3" s="10" customFormat="1" ht="57">
      <c r="A1868" s="31" t="s">
        <v>9844</v>
      </c>
      <c r="B1868" s="10" t="s">
        <v>2622</v>
      </c>
      <c r="C1868" s="11" t="s">
        <v>1162</v>
      </c>
    </row>
    <row r="1869" spans="1:3" s="10" customFormat="1" ht="28.5">
      <c r="A1869" s="31" t="s">
        <v>9845</v>
      </c>
      <c r="B1869" s="10" t="s">
        <v>2623</v>
      </c>
      <c r="C1869" s="11" t="s">
        <v>836</v>
      </c>
    </row>
    <row r="1870" spans="1:3" s="10" customFormat="1" ht="42.75">
      <c r="A1870" s="31" t="s">
        <v>9846</v>
      </c>
      <c r="B1870" s="10" t="s">
        <v>2624</v>
      </c>
      <c r="C1870" s="11" t="s">
        <v>928</v>
      </c>
    </row>
    <row r="1871" spans="1:3" s="10" customFormat="1" ht="42.75">
      <c r="A1871" s="31" t="s">
        <v>9847</v>
      </c>
      <c r="B1871" s="10" t="s">
        <v>2625</v>
      </c>
      <c r="C1871" s="11" t="s">
        <v>2626</v>
      </c>
    </row>
    <row r="1872" spans="1:3" s="10" customFormat="1" ht="57">
      <c r="A1872" s="31" t="s">
        <v>9848</v>
      </c>
      <c r="B1872" s="10" t="s">
        <v>2627</v>
      </c>
      <c r="C1872" s="11" t="s">
        <v>784</v>
      </c>
    </row>
    <row r="1873" spans="1:3" s="10" customFormat="1" ht="28.5">
      <c r="A1873" s="31" t="s">
        <v>9849</v>
      </c>
      <c r="B1873" s="10" t="s">
        <v>2628</v>
      </c>
      <c r="C1873" s="11" t="s">
        <v>1089</v>
      </c>
    </row>
    <row r="1874" spans="1:3" s="10" customFormat="1" ht="42.75">
      <c r="A1874" s="31" t="s">
        <v>9850</v>
      </c>
      <c r="B1874" s="10" t="s">
        <v>2629</v>
      </c>
      <c r="C1874" s="11" t="s">
        <v>2004</v>
      </c>
    </row>
    <row r="1875" spans="1:3" s="10" customFormat="1" ht="57">
      <c r="A1875" s="31" t="s">
        <v>9851</v>
      </c>
      <c r="B1875" s="10" t="s">
        <v>2630</v>
      </c>
      <c r="C1875" s="11" t="s">
        <v>1139</v>
      </c>
    </row>
    <row r="1876" spans="1:3" s="10" customFormat="1" ht="28.5">
      <c r="A1876" s="31" t="s">
        <v>9852</v>
      </c>
      <c r="B1876" s="10" t="s">
        <v>2631</v>
      </c>
      <c r="C1876" s="11" t="s">
        <v>2610</v>
      </c>
    </row>
    <row r="1877" spans="1:3" s="10" customFormat="1" ht="42.75">
      <c r="A1877" s="31" t="s">
        <v>9853</v>
      </c>
      <c r="B1877" s="10" t="s">
        <v>2632</v>
      </c>
      <c r="C1877" s="11" t="s">
        <v>1314</v>
      </c>
    </row>
    <row r="1878" spans="1:3" s="10" customFormat="1" ht="42.75">
      <c r="A1878" s="31" t="s">
        <v>9854</v>
      </c>
      <c r="B1878" s="10" t="s">
        <v>2633</v>
      </c>
      <c r="C1878" s="11" t="s">
        <v>1314</v>
      </c>
    </row>
    <row r="1879" spans="1:3" s="10" customFormat="1" ht="28.5">
      <c r="A1879" s="31" t="s">
        <v>9855</v>
      </c>
      <c r="B1879" s="10" t="s">
        <v>2634</v>
      </c>
      <c r="C1879" s="11" t="s">
        <v>2635</v>
      </c>
    </row>
    <row r="1880" spans="1:3" s="10" customFormat="1">
      <c r="A1880" s="31" t="s">
        <v>9647</v>
      </c>
      <c r="B1880" s="10" t="s">
        <v>2636</v>
      </c>
      <c r="C1880" s="11" t="s">
        <v>806</v>
      </c>
    </row>
    <row r="1881" spans="1:3" s="10" customFormat="1" ht="28.5">
      <c r="A1881" s="31" t="s">
        <v>9856</v>
      </c>
      <c r="B1881" s="10" t="s">
        <v>2637</v>
      </c>
      <c r="C1881" s="11" t="s">
        <v>2193</v>
      </c>
    </row>
    <row r="1882" spans="1:3" s="10" customFormat="1" ht="57">
      <c r="A1882" s="31" t="s">
        <v>8742</v>
      </c>
      <c r="B1882" s="10" t="s">
        <v>2638</v>
      </c>
      <c r="C1882" s="11" t="s">
        <v>784</v>
      </c>
    </row>
    <row r="1883" spans="1:3" s="10" customFormat="1" ht="28.5">
      <c r="A1883" s="31" t="s">
        <v>9857</v>
      </c>
      <c r="B1883" s="10" t="s">
        <v>2639</v>
      </c>
      <c r="C1883" s="11" t="s">
        <v>2578</v>
      </c>
    </row>
    <row r="1884" spans="1:3" s="10" customFormat="1" ht="28.5">
      <c r="A1884" s="31" t="s">
        <v>9858</v>
      </c>
      <c r="B1884" s="10" t="s">
        <v>2640</v>
      </c>
      <c r="C1884" s="11" t="s">
        <v>2078</v>
      </c>
    </row>
    <row r="1885" spans="1:3" s="10" customFormat="1" ht="28.5">
      <c r="A1885" s="31" t="s">
        <v>9859</v>
      </c>
      <c r="B1885" s="10" t="s">
        <v>2641</v>
      </c>
      <c r="C1885" s="11" t="s">
        <v>1907</v>
      </c>
    </row>
    <row r="1886" spans="1:3" s="10" customFormat="1" ht="28.5">
      <c r="A1886" s="31" t="s">
        <v>9800</v>
      </c>
      <c r="B1886" s="10" t="s">
        <v>2642</v>
      </c>
      <c r="C1886" s="11" t="s">
        <v>2095</v>
      </c>
    </row>
    <row r="1887" spans="1:3" s="10" customFormat="1">
      <c r="A1887" s="31" t="s">
        <v>9860</v>
      </c>
      <c r="B1887" s="10" t="s">
        <v>2643</v>
      </c>
      <c r="C1887" s="11" t="s">
        <v>2644</v>
      </c>
    </row>
    <row r="1888" spans="1:3" s="10" customFormat="1" ht="57">
      <c r="A1888" s="31" t="s">
        <v>9861</v>
      </c>
      <c r="B1888" s="10" t="s">
        <v>2645</v>
      </c>
      <c r="C1888" s="11" t="s">
        <v>1139</v>
      </c>
    </row>
    <row r="1889" spans="1:3" s="10" customFormat="1" ht="28.5">
      <c r="A1889" s="31" t="s">
        <v>9862</v>
      </c>
      <c r="B1889" s="10" t="s">
        <v>2646</v>
      </c>
      <c r="C1889" s="11" t="s">
        <v>2224</v>
      </c>
    </row>
    <row r="1890" spans="1:3" s="10" customFormat="1" ht="42.75">
      <c r="A1890" s="31" t="s">
        <v>9863</v>
      </c>
      <c r="B1890" s="10" t="s">
        <v>2647</v>
      </c>
      <c r="C1890" s="11" t="s">
        <v>1314</v>
      </c>
    </row>
    <row r="1891" spans="1:3" s="10" customFormat="1" ht="42.75">
      <c r="A1891" s="31" t="s">
        <v>9864</v>
      </c>
      <c r="B1891" s="10" t="s">
        <v>2648</v>
      </c>
      <c r="C1891" s="11" t="s">
        <v>1314</v>
      </c>
    </row>
    <row r="1892" spans="1:3" s="10" customFormat="1" ht="28.5">
      <c r="A1892" s="31" t="s">
        <v>9865</v>
      </c>
      <c r="B1892" s="10" t="s">
        <v>2649</v>
      </c>
      <c r="C1892" s="11" t="s">
        <v>2650</v>
      </c>
    </row>
    <row r="1893" spans="1:3" s="10" customFormat="1" ht="28.5">
      <c r="A1893" s="31" t="s">
        <v>9866</v>
      </c>
      <c r="B1893" s="10" t="s">
        <v>2651</v>
      </c>
      <c r="C1893" s="11" t="s">
        <v>2650</v>
      </c>
    </row>
    <row r="1894" spans="1:3" s="10" customFormat="1" ht="28.5">
      <c r="A1894" s="31" t="s">
        <v>9867</v>
      </c>
      <c r="B1894" s="10" t="s">
        <v>2652</v>
      </c>
      <c r="C1894" s="11" t="s">
        <v>2074</v>
      </c>
    </row>
    <row r="1895" spans="1:3" s="10" customFormat="1" ht="42.75">
      <c r="A1895" s="31" t="s">
        <v>9868</v>
      </c>
      <c r="B1895" s="10" t="s">
        <v>2653</v>
      </c>
      <c r="C1895" s="11" t="s">
        <v>2591</v>
      </c>
    </row>
    <row r="1896" spans="1:3" s="10" customFormat="1" ht="57">
      <c r="A1896" s="31" t="s">
        <v>9869</v>
      </c>
      <c r="B1896" s="10" t="s">
        <v>2654</v>
      </c>
      <c r="C1896" s="11" t="s">
        <v>1139</v>
      </c>
    </row>
    <row r="1897" spans="1:3" s="10" customFormat="1" ht="28.5">
      <c r="A1897" s="31" t="s">
        <v>9827</v>
      </c>
      <c r="B1897" s="10" t="s">
        <v>2655</v>
      </c>
      <c r="C1897" s="11" t="s">
        <v>2560</v>
      </c>
    </row>
    <row r="1898" spans="1:3" s="10" customFormat="1" ht="42.75">
      <c r="A1898" s="31" t="s">
        <v>9870</v>
      </c>
      <c r="B1898" s="10" t="s">
        <v>2656</v>
      </c>
      <c r="C1898" s="11" t="s">
        <v>1044</v>
      </c>
    </row>
    <row r="1899" spans="1:3" s="10" customFormat="1" ht="28.5">
      <c r="A1899" s="31" t="s">
        <v>9871</v>
      </c>
      <c r="B1899" s="10" t="s">
        <v>2657</v>
      </c>
      <c r="C1899" s="11" t="s">
        <v>2169</v>
      </c>
    </row>
    <row r="1900" spans="1:3" s="10" customFormat="1" ht="28.5">
      <c r="A1900" s="31" t="s">
        <v>9872</v>
      </c>
      <c r="B1900" s="10" t="s">
        <v>2658</v>
      </c>
      <c r="C1900" s="11" t="s">
        <v>938</v>
      </c>
    </row>
    <row r="1901" spans="1:3" s="10" customFormat="1" ht="28.5">
      <c r="A1901" s="31" t="s">
        <v>9873</v>
      </c>
      <c r="B1901" s="10" t="s">
        <v>2659</v>
      </c>
      <c r="C1901" s="11" t="s">
        <v>1089</v>
      </c>
    </row>
    <row r="1902" spans="1:3" s="10" customFormat="1" ht="28.5">
      <c r="A1902" s="31" t="s">
        <v>9874</v>
      </c>
      <c r="B1902" s="10" t="s">
        <v>2660</v>
      </c>
      <c r="C1902" s="11" t="s">
        <v>838</v>
      </c>
    </row>
    <row r="1903" spans="1:3" s="10" customFormat="1" ht="28.5">
      <c r="A1903" s="31" t="s">
        <v>9875</v>
      </c>
      <c r="B1903" s="10" t="s">
        <v>2661</v>
      </c>
      <c r="C1903" s="11" t="s">
        <v>838</v>
      </c>
    </row>
    <row r="1904" spans="1:3" s="10" customFormat="1" ht="28.5">
      <c r="A1904" s="31" t="s">
        <v>9876</v>
      </c>
      <c r="B1904" s="10" t="s">
        <v>2662</v>
      </c>
      <c r="C1904" s="11" t="s">
        <v>1899</v>
      </c>
    </row>
    <row r="1905" spans="1:3" s="10" customFormat="1" ht="57">
      <c r="A1905" s="31" t="s">
        <v>9877</v>
      </c>
      <c r="B1905" s="10" t="s">
        <v>2663</v>
      </c>
      <c r="C1905" s="11" t="s">
        <v>1139</v>
      </c>
    </row>
    <row r="1906" spans="1:3" s="10" customFormat="1" ht="28.5">
      <c r="A1906" s="31" t="s">
        <v>9878</v>
      </c>
      <c r="B1906" s="10" t="s">
        <v>2664</v>
      </c>
      <c r="C1906" s="11" t="s">
        <v>2193</v>
      </c>
    </row>
    <row r="1907" spans="1:3" s="10" customFormat="1" ht="42.75">
      <c r="A1907" s="31" t="s">
        <v>8781</v>
      </c>
      <c r="B1907" s="10" t="s">
        <v>2665</v>
      </c>
      <c r="C1907" s="11" t="s">
        <v>1044</v>
      </c>
    </row>
    <row r="1908" spans="1:3" s="10" customFormat="1" ht="28.5">
      <c r="A1908" s="31" t="s">
        <v>9879</v>
      </c>
      <c r="B1908" s="10" t="s">
        <v>2666</v>
      </c>
      <c r="C1908" s="11" t="s">
        <v>2526</v>
      </c>
    </row>
    <row r="1909" spans="1:3" s="10" customFormat="1" ht="28.5">
      <c r="A1909" s="31" t="s">
        <v>9880</v>
      </c>
      <c r="B1909" s="10" t="s">
        <v>2667</v>
      </c>
      <c r="C1909" s="11" t="s">
        <v>2526</v>
      </c>
    </row>
    <row r="1910" spans="1:3" s="10" customFormat="1" ht="28.5">
      <c r="A1910" s="31" t="s">
        <v>9881</v>
      </c>
      <c r="B1910" s="10" t="s">
        <v>2668</v>
      </c>
      <c r="C1910" s="11" t="s">
        <v>1027</v>
      </c>
    </row>
    <row r="1911" spans="1:3" s="10" customFormat="1">
      <c r="A1911" s="31" t="s">
        <v>9882</v>
      </c>
      <c r="B1911" s="10" t="s">
        <v>2669</v>
      </c>
      <c r="C1911" s="11" t="s">
        <v>771</v>
      </c>
    </row>
    <row r="1912" spans="1:3" s="10" customFormat="1" ht="42.75">
      <c r="A1912" s="31" t="s">
        <v>9883</v>
      </c>
      <c r="B1912" s="10" t="s">
        <v>2670</v>
      </c>
      <c r="C1912" s="11" t="s">
        <v>2463</v>
      </c>
    </row>
    <row r="1913" spans="1:3" s="10" customFormat="1" ht="42.75">
      <c r="A1913" s="31" t="s">
        <v>9884</v>
      </c>
      <c r="B1913" s="10" t="s">
        <v>2671</v>
      </c>
      <c r="C1913" s="11" t="s">
        <v>1044</v>
      </c>
    </row>
    <row r="1914" spans="1:3" s="10" customFormat="1" ht="28.5">
      <c r="A1914" s="31" t="s">
        <v>9885</v>
      </c>
      <c r="B1914" s="10" t="s">
        <v>2672</v>
      </c>
      <c r="C1914" s="11" t="s">
        <v>1235</v>
      </c>
    </row>
    <row r="1915" spans="1:3" s="10" customFormat="1" ht="28.5">
      <c r="A1915" s="31" t="s">
        <v>9886</v>
      </c>
      <c r="B1915" s="10" t="s">
        <v>2673</v>
      </c>
      <c r="C1915" s="11" t="s">
        <v>2142</v>
      </c>
    </row>
    <row r="1916" spans="1:3" s="10" customFormat="1" ht="42.75">
      <c r="A1916" s="31" t="s">
        <v>8918</v>
      </c>
      <c r="B1916" s="10" t="s">
        <v>2674</v>
      </c>
      <c r="C1916" s="11" t="s">
        <v>1248</v>
      </c>
    </row>
    <row r="1917" spans="1:3" s="10" customFormat="1" ht="57">
      <c r="A1917" s="31" t="s">
        <v>8851</v>
      </c>
      <c r="B1917" s="10" t="s">
        <v>2675</v>
      </c>
      <c r="C1917" s="11" t="s">
        <v>1162</v>
      </c>
    </row>
    <row r="1918" spans="1:3" s="10" customFormat="1">
      <c r="A1918" s="31" t="s">
        <v>9887</v>
      </c>
      <c r="B1918" s="10" t="s">
        <v>2676</v>
      </c>
      <c r="C1918" s="11" t="s">
        <v>2567</v>
      </c>
    </row>
    <row r="1919" spans="1:3" s="10" customFormat="1" ht="57">
      <c r="A1919" s="31" t="s">
        <v>9888</v>
      </c>
      <c r="B1919" s="10" t="s">
        <v>2677</v>
      </c>
      <c r="C1919" s="11" t="s">
        <v>1139</v>
      </c>
    </row>
    <row r="1920" spans="1:3" s="10" customFormat="1" ht="57">
      <c r="A1920" s="31" t="s">
        <v>8743</v>
      </c>
      <c r="B1920" s="10" t="s">
        <v>2678</v>
      </c>
      <c r="C1920" s="11" t="s">
        <v>784</v>
      </c>
    </row>
    <row r="1921" spans="1:3" s="10" customFormat="1" ht="42.75">
      <c r="A1921" s="31" t="s">
        <v>9889</v>
      </c>
      <c r="B1921" s="10" t="s">
        <v>2679</v>
      </c>
      <c r="C1921" s="11" t="s">
        <v>786</v>
      </c>
    </row>
    <row r="1922" spans="1:3" s="10" customFormat="1" ht="28.5">
      <c r="A1922" s="31" t="s">
        <v>9890</v>
      </c>
      <c r="B1922" s="10" t="s">
        <v>2680</v>
      </c>
      <c r="C1922" s="11" t="s">
        <v>1063</v>
      </c>
    </row>
    <row r="1923" spans="1:3" s="10" customFormat="1" ht="28.5">
      <c r="A1923" s="31" t="s">
        <v>9891</v>
      </c>
      <c r="B1923" s="10" t="s">
        <v>2681</v>
      </c>
      <c r="C1923" s="11" t="s">
        <v>1089</v>
      </c>
    </row>
    <row r="1924" spans="1:3" s="10" customFormat="1" ht="42.75">
      <c r="A1924" s="31" t="s">
        <v>9892</v>
      </c>
      <c r="B1924" s="10" t="s">
        <v>2682</v>
      </c>
      <c r="C1924" s="11" t="s">
        <v>2683</v>
      </c>
    </row>
    <row r="1925" spans="1:3" s="10" customFormat="1" ht="28.5">
      <c r="A1925" s="31" t="s">
        <v>9893</v>
      </c>
      <c r="B1925" s="10" t="s">
        <v>2684</v>
      </c>
      <c r="C1925" s="11" t="s">
        <v>1089</v>
      </c>
    </row>
    <row r="1926" spans="1:3" s="10" customFormat="1" ht="57">
      <c r="A1926" s="31" t="s">
        <v>9894</v>
      </c>
      <c r="B1926" s="10" t="s">
        <v>2685</v>
      </c>
      <c r="C1926" s="11" t="s">
        <v>1139</v>
      </c>
    </row>
    <row r="1927" spans="1:3" s="10" customFormat="1" ht="57">
      <c r="A1927" s="31" t="s">
        <v>9895</v>
      </c>
      <c r="B1927" s="10" t="s">
        <v>2686</v>
      </c>
      <c r="C1927" s="11" t="s">
        <v>1139</v>
      </c>
    </row>
    <row r="1928" spans="1:3" s="10" customFormat="1" ht="28.5">
      <c r="A1928" s="31" t="s">
        <v>9896</v>
      </c>
      <c r="B1928" s="10" t="s">
        <v>2687</v>
      </c>
      <c r="C1928" s="11" t="s">
        <v>1773</v>
      </c>
    </row>
    <row r="1929" spans="1:3" s="10" customFormat="1" ht="28.5">
      <c r="A1929" s="31" t="s">
        <v>9897</v>
      </c>
      <c r="B1929" s="10" t="s">
        <v>2688</v>
      </c>
      <c r="C1929" s="11" t="s">
        <v>1089</v>
      </c>
    </row>
    <row r="1930" spans="1:3" s="10" customFormat="1" ht="42.75">
      <c r="A1930" s="31" t="s">
        <v>9898</v>
      </c>
      <c r="B1930" s="10" t="s">
        <v>2689</v>
      </c>
      <c r="C1930" s="11" t="s">
        <v>1314</v>
      </c>
    </row>
    <row r="1931" spans="1:3" s="10" customFormat="1" ht="28.5">
      <c r="A1931" s="31" t="s">
        <v>9899</v>
      </c>
      <c r="B1931" s="10" t="s">
        <v>2690</v>
      </c>
      <c r="C1931" s="11" t="s">
        <v>2169</v>
      </c>
    </row>
    <row r="1932" spans="1:3" s="10" customFormat="1" ht="28.5">
      <c r="A1932" s="31" t="s">
        <v>9900</v>
      </c>
      <c r="B1932" s="10" t="s">
        <v>2691</v>
      </c>
      <c r="C1932" s="11" t="s">
        <v>1235</v>
      </c>
    </row>
    <row r="1933" spans="1:3" s="10" customFormat="1" ht="28.5">
      <c r="A1933" s="31" t="s">
        <v>9901</v>
      </c>
      <c r="B1933" s="10" t="s">
        <v>2692</v>
      </c>
      <c r="C1933" s="11" t="s">
        <v>1089</v>
      </c>
    </row>
    <row r="1934" spans="1:3" s="10" customFormat="1" ht="28.5">
      <c r="A1934" s="31" t="s">
        <v>9902</v>
      </c>
      <c r="B1934" s="10" t="s">
        <v>2693</v>
      </c>
      <c r="C1934" s="11" t="s">
        <v>1093</v>
      </c>
    </row>
    <row r="1935" spans="1:3" s="10" customFormat="1" ht="28.5">
      <c r="A1935" s="31" t="s">
        <v>9903</v>
      </c>
      <c r="B1935" s="10" t="s">
        <v>2694</v>
      </c>
      <c r="C1935" s="11" t="s">
        <v>838</v>
      </c>
    </row>
    <row r="1936" spans="1:3" s="10" customFormat="1" ht="28.5">
      <c r="A1936" s="31" t="s">
        <v>9904</v>
      </c>
      <c r="B1936" s="10" t="s">
        <v>2695</v>
      </c>
      <c r="C1936" s="11" t="s">
        <v>1093</v>
      </c>
    </row>
    <row r="1937" spans="1:3" s="10" customFormat="1" ht="28.5">
      <c r="A1937" s="31" t="s">
        <v>9905</v>
      </c>
      <c r="B1937" s="10" t="s">
        <v>2696</v>
      </c>
      <c r="C1937" s="11" t="s">
        <v>2175</v>
      </c>
    </row>
    <row r="1938" spans="1:3" s="10" customFormat="1" ht="28.5">
      <c r="A1938" s="31" t="s">
        <v>9811</v>
      </c>
      <c r="B1938" s="10" t="s">
        <v>2697</v>
      </c>
      <c r="C1938" s="11" t="s">
        <v>2580</v>
      </c>
    </row>
    <row r="1939" spans="1:3" s="10" customFormat="1" ht="28.5">
      <c r="A1939" s="31" t="s">
        <v>9906</v>
      </c>
      <c r="B1939" s="10" t="s">
        <v>2698</v>
      </c>
      <c r="C1939" s="11" t="s">
        <v>2387</v>
      </c>
    </row>
    <row r="1940" spans="1:3" s="10" customFormat="1" ht="28.5">
      <c r="A1940" s="31" t="s">
        <v>9907</v>
      </c>
      <c r="B1940" s="10" t="s">
        <v>2699</v>
      </c>
      <c r="C1940" s="11" t="s">
        <v>2224</v>
      </c>
    </row>
    <row r="1941" spans="1:3" s="10" customFormat="1" ht="28.5">
      <c r="A1941" s="31" t="s">
        <v>9908</v>
      </c>
      <c r="B1941" s="10" t="s">
        <v>2700</v>
      </c>
      <c r="C1941" s="11" t="s">
        <v>2224</v>
      </c>
    </row>
    <row r="1942" spans="1:3" s="10" customFormat="1" ht="28.5">
      <c r="A1942" s="31" t="s">
        <v>9554</v>
      </c>
      <c r="B1942" s="10" t="s">
        <v>2701</v>
      </c>
      <c r="C1942" s="11" t="s">
        <v>2193</v>
      </c>
    </row>
    <row r="1943" spans="1:3" s="10" customFormat="1" ht="28.5">
      <c r="A1943" s="31" t="s">
        <v>9909</v>
      </c>
      <c r="B1943" s="10" t="s">
        <v>2702</v>
      </c>
      <c r="C1943" s="11" t="s">
        <v>2074</v>
      </c>
    </row>
    <row r="1944" spans="1:3" s="10" customFormat="1" ht="28.5">
      <c r="A1944" s="31" t="s">
        <v>9910</v>
      </c>
      <c r="B1944" s="10" t="s">
        <v>2703</v>
      </c>
      <c r="C1944" s="11" t="s">
        <v>1899</v>
      </c>
    </row>
    <row r="1945" spans="1:3" s="10" customFormat="1" ht="28.5">
      <c r="A1945" s="31" t="s">
        <v>9911</v>
      </c>
      <c r="B1945" s="10" t="s">
        <v>2704</v>
      </c>
      <c r="C1945" s="11" t="s">
        <v>2578</v>
      </c>
    </row>
    <row r="1946" spans="1:3" s="10" customFormat="1" ht="28.5">
      <c r="A1946" s="31" t="s">
        <v>9912</v>
      </c>
      <c r="B1946" s="10" t="s">
        <v>2705</v>
      </c>
      <c r="C1946" s="11" t="s">
        <v>2578</v>
      </c>
    </row>
    <row r="1947" spans="1:3" s="10" customFormat="1" ht="28.5">
      <c r="A1947" s="31" t="s">
        <v>9913</v>
      </c>
      <c r="B1947" s="10" t="s">
        <v>2706</v>
      </c>
      <c r="C1947" s="11" t="s">
        <v>1553</v>
      </c>
    </row>
    <row r="1948" spans="1:3" s="10" customFormat="1" ht="28.5">
      <c r="A1948" s="31" t="s">
        <v>9914</v>
      </c>
      <c r="B1948" s="10" t="s">
        <v>2707</v>
      </c>
      <c r="C1948" s="11" t="s">
        <v>1063</v>
      </c>
    </row>
    <row r="1949" spans="1:3" s="10" customFormat="1" ht="28.5">
      <c r="A1949" s="31" t="s">
        <v>9915</v>
      </c>
      <c r="B1949" s="10" t="s">
        <v>2708</v>
      </c>
      <c r="C1949" s="11" t="s">
        <v>2169</v>
      </c>
    </row>
    <row r="1950" spans="1:3" s="10" customFormat="1" ht="28.5">
      <c r="A1950" s="31" t="s">
        <v>9672</v>
      </c>
      <c r="B1950" s="10" t="s">
        <v>2709</v>
      </c>
      <c r="C1950" s="11" t="s">
        <v>1006</v>
      </c>
    </row>
    <row r="1951" spans="1:3" s="10" customFormat="1" ht="28.5">
      <c r="A1951" s="31" t="s">
        <v>9916</v>
      </c>
      <c r="B1951" s="10" t="s">
        <v>2710</v>
      </c>
      <c r="C1951" s="11" t="s">
        <v>1907</v>
      </c>
    </row>
    <row r="1952" spans="1:3" s="10" customFormat="1" ht="42.75">
      <c r="A1952" s="31" t="s">
        <v>9917</v>
      </c>
      <c r="B1952" s="10" t="s">
        <v>2711</v>
      </c>
      <c r="C1952" s="11" t="s">
        <v>2463</v>
      </c>
    </row>
    <row r="1953" spans="1:3" s="10" customFormat="1" ht="28.5">
      <c r="A1953" s="31" t="s">
        <v>9918</v>
      </c>
      <c r="B1953" s="10" t="s">
        <v>2712</v>
      </c>
      <c r="C1953" s="11" t="s">
        <v>1899</v>
      </c>
    </row>
    <row r="1954" spans="1:3" s="10" customFormat="1" ht="57">
      <c r="A1954" s="31" t="s">
        <v>9919</v>
      </c>
      <c r="B1954" s="10" t="s">
        <v>2713</v>
      </c>
      <c r="C1954" s="11" t="s">
        <v>2714</v>
      </c>
    </row>
    <row r="1955" spans="1:3" s="10" customFormat="1" ht="28.5">
      <c r="A1955" s="31" t="s">
        <v>9920</v>
      </c>
      <c r="B1955" s="10" t="s">
        <v>2715</v>
      </c>
      <c r="C1955" s="11" t="s">
        <v>1003</v>
      </c>
    </row>
    <row r="1956" spans="1:3" s="10" customFormat="1" ht="28.5">
      <c r="A1956" s="31" t="s">
        <v>9921</v>
      </c>
      <c r="B1956" s="10" t="s">
        <v>2716</v>
      </c>
      <c r="C1956" s="11" t="s">
        <v>2368</v>
      </c>
    </row>
    <row r="1957" spans="1:3" s="10" customFormat="1" ht="28.5">
      <c r="A1957" s="31" t="s">
        <v>9922</v>
      </c>
      <c r="B1957" s="10" t="s">
        <v>2717</v>
      </c>
      <c r="C1957" s="11" t="s">
        <v>938</v>
      </c>
    </row>
    <row r="1958" spans="1:3" s="10" customFormat="1" ht="28.5">
      <c r="A1958" s="31" t="s">
        <v>9923</v>
      </c>
      <c r="B1958" s="10" t="s">
        <v>2718</v>
      </c>
      <c r="C1958" s="11" t="s">
        <v>2169</v>
      </c>
    </row>
    <row r="1959" spans="1:3" s="10" customFormat="1" ht="28.5">
      <c r="A1959" s="31" t="s">
        <v>9924</v>
      </c>
      <c r="B1959" s="10" t="s">
        <v>2719</v>
      </c>
      <c r="C1959" s="11" t="s">
        <v>938</v>
      </c>
    </row>
    <row r="1960" spans="1:3" s="10" customFormat="1" ht="57">
      <c r="A1960" s="31" t="s">
        <v>8919</v>
      </c>
      <c r="B1960" s="10" t="s">
        <v>2720</v>
      </c>
      <c r="C1960" s="11" t="s">
        <v>1251</v>
      </c>
    </row>
    <row r="1961" spans="1:3" s="10" customFormat="1" ht="57">
      <c r="A1961" s="31" t="s">
        <v>9925</v>
      </c>
      <c r="B1961" s="10" t="s">
        <v>2721</v>
      </c>
      <c r="C1961" s="11" t="s">
        <v>1139</v>
      </c>
    </row>
    <row r="1962" spans="1:3" s="10" customFormat="1" ht="28.5">
      <c r="A1962" s="31" t="s">
        <v>9926</v>
      </c>
      <c r="B1962" s="10" t="s">
        <v>2722</v>
      </c>
      <c r="C1962" s="11" t="s">
        <v>2054</v>
      </c>
    </row>
    <row r="1963" spans="1:3" s="10" customFormat="1" ht="57">
      <c r="A1963" s="31" t="s">
        <v>9927</v>
      </c>
      <c r="B1963" s="10" t="s">
        <v>2723</v>
      </c>
      <c r="C1963" s="11" t="s">
        <v>1139</v>
      </c>
    </row>
    <row r="1964" spans="1:3" s="10" customFormat="1" ht="28.5">
      <c r="A1964" s="31" t="s">
        <v>9928</v>
      </c>
      <c r="B1964" s="10" t="s">
        <v>2724</v>
      </c>
      <c r="C1964" s="11" t="s">
        <v>2169</v>
      </c>
    </row>
    <row r="1965" spans="1:3" s="10" customFormat="1" ht="57">
      <c r="A1965" s="31" t="s">
        <v>9929</v>
      </c>
      <c r="B1965" s="10" t="s">
        <v>2725</v>
      </c>
      <c r="C1965" s="11" t="s">
        <v>1139</v>
      </c>
    </row>
    <row r="1966" spans="1:3" s="10" customFormat="1">
      <c r="A1966" s="31" t="s">
        <v>9930</v>
      </c>
      <c r="B1966" s="10" t="s">
        <v>2726</v>
      </c>
      <c r="C1966" s="11" t="s">
        <v>1183</v>
      </c>
    </row>
    <row r="1967" spans="1:3" s="10" customFormat="1" ht="28.5">
      <c r="A1967" s="31" t="s">
        <v>9931</v>
      </c>
      <c r="B1967" s="10" t="s">
        <v>2727</v>
      </c>
      <c r="C1967" s="11" t="s">
        <v>1899</v>
      </c>
    </row>
    <row r="1968" spans="1:3" s="10" customFormat="1" ht="28.5">
      <c r="A1968" s="31" t="s">
        <v>9932</v>
      </c>
      <c r="B1968" s="10" t="s">
        <v>2728</v>
      </c>
      <c r="C1968" s="11" t="s">
        <v>2224</v>
      </c>
    </row>
    <row r="1969" spans="1:3" s="10" customFormat="1" ht="42.75">
      <c r="A1969" s="31" t="s">
        <v>9933</v>
      </c>
      <c r="B1969" s="10" t="s">
        <v>2729</v>
      </c>
      <c r="C1969" s="11" t="s">
        <v>1724</v>
      </c>
    </row>
    <row r="1970" spans="1:3" s="10" customFormat="1" ht="28.5">
      <c r="A1970" s="31" t="s">
        <v>9934</v>
      </c>
      <c r="B1970" s="10" t="s">
        <v>2730</v>
      </c>
      <c r="C1970" s="11" t="s">
        <v>2224</v>
      </c>
    </row>
    <row r="1971" spans="1:3" s="10" customFormat="1" ht="28.5">
      <c r="A1971" s="31" t="s">
        <v>9935</v>
      </c>
      <c r="B1971" s="10" t="s">
        <v>2731</v>
      </c>
      <c r="C1971" s="11" t="s">
        <v>2224</v>
      </c>
    </row>
    <row r="1972" spans="1:3" s="10" customFormat="1" ht="28.5">
      <c r="A1972" s="31" t="s">
        <v>9936</v>
      </c>
      <c r="B1972" s="10" t="s">
        <v>2732</v>
      </c>
      <c r="C1972" s="11" t="s">
        <v>2224</v>
      </c>
    </row>
    <row r="1973" spans="1:3" s="10" customFormat="1" ht="57">
      <c r="A1973" s="31" t="s">
        <v>9937</v>
      </c>
      <c r="B1973" s="10" t="s">
        <v>2733</v>
      </c>
      <c r="C1973" s="11" t="s">
        <v>1139</v>
      </c>
    </row>
    <row r="1974" spans="1:3" s="10" customFormat="1" ht="28.5">
      <c r="A1974" s="31" t="s">
        <v>9938</v>
      </c>
      <c r="B1974" s="10" t="s">
        <v>2734</v>
      </c>
      <c r="C1974" s="11" t="s">
        <v>1899</v>
      </c>
    </row>
    <row r="1975" spans="1:3" s="10" customFormat="1" ht="57">
      <c r="A1975" s="31" t="s">
        <v>9939</v>
      </c>
      <c r="B1975" s="10" t="s">
        <v>2735</v>
      </c>
      <c r="C1975" s="11" t="s">
        <v>1251</v>
      </c>
    </row>
    <row r="1976" spans="1:3" s="10" customFormat="1" ht="28.5">
      <c r="A1976" s="31" t="s">
        <v>9940</v>
      </c>
      <c r="B1976" s="10" t="s">
        <v>2736</v>
      </c>
      <c r="C1976" s="11" t="s">
        <v>1899</v>
      </c>
    </row>
    <row r="1977" spans="1:3" s="10" customFormat="1" ht="57">
      <c r="A1977" s="31" t="s">
        <v>9941</v>
      </c>
      <c r="B1977" s="10" t="s">
        <v>2737</v>
      </c>
      <c r="C1977" s="11" t="s">
        <v>1139</v>
      </c>
    </row>
    <row r="1978" spans="1:3" s="10" customFormat="1" ht="57">
      <c r="A1978" s="31" t="s">
        <v>9942</v>
      </c>
      <c r="B1978" s="10" t="s">
        <v>2738</v>
      </c>
      <c r="C1978" s="11" t="s">
        <v>1139</v>
      </c>
    </row>
    <row r="1979" spans="1:3" s="10" customFormat="1" ht="28.5">
      <c r="A1979" s="31" t="s">
        <v>9943</v>
      </c>
      <c r="B1979" s="10" t="s">
        <v>2739</v>
      </c>
      <c r="C1979" s="11" t="s">
        <v>926</v>
      </c>
    </row>
    <row r="1980" spans="1:3" s="10" customFormat="1" ht="42.75">
      <c r="A1980" s="31" t="s">
        <v>9944</v>
      </c>
      <c r="B1980" s="10" t="s">
        <v>2740</v>
      </c>
      <c r="C1980" s="11" t="s">
        <v>786</v>
      </c>
    </row>
    <row r="1981" spans="1:3" s="10" customFormat="1" ht="42.75">
      <c r="A1981" s="31" t="s">
        <v>9945</v>
      </c>
      <c r="B1981" s="10" t="s">
        <v>2741</v>
      </c>
      <c r="C1981" s="11" t="s">
        <v>786</v>
      </c>
    </row>
    <row r="1982" spans="1:3" s="10" customFormat="1" ht="42.75">
      <c r="A1982" s="31" t="s">
        <v>9946</v>
      </c>
      <c r="B1982" s="10" t="s">
        <v>2742</v>
      </c>
      <c r="C1982" s="11" t="s">
        <v>786</v>
      </c>
    </row>
    <row r="1983" spans="1:3" s="10" customFormat="1" ht="28.5">
      <c r="A1983" s="31" t="s">
        <v>9947</v>
      </c>
      <c r="B1983" s="10" t="s">
        <v>2743</v>
      </c>
      <c r="C1983" s="11" t="s">
        <v>1237</v>
      </c>
    </row>
    <row r="1984" spans="1:3" s="10" customFormat="1" ht="42.75">
      <c r="A1984" s="31" t="s">
        <v>9948</v>
      </c>
      <c r="B1984" s="10" t="s">
        <v>2744</v>
      </c>
      <c r="C1984" s="11" t="s">
        <v>786</v>
      </c>
    </row>
    <row r="1985" spans="1:3" s="10" customFormat="1" ht="28.5">
      <c r="A1985" s="31" t="s">
        <v>9949</v>
      </c>
      <c r="B1985" s="10" t="s">
        <v>2745</v>
      </c>
      <c r="C1985" s="11" t="s">
        <v>2175</v>
      </c>
    </row>
    <row r="1986" spans="1:3" s="10" customFormat="1" ht="42.75">
      <c r="A1986" s="31" t="s">
        <v>9950</v>
      </c>
      <c r="B1986" s="10" t="s">
        <v>2746</v>
      </c>
      <c r="C1986" s="11" t="s">
        <v>786</v>
      </c>
    </row>
    <row r="1987" spans="1:3" s="10" customFormat="1" ht="28.5">
      <c r="A1987" s="31" t="s">
        <v>9951</v>
      </c>
      <c r="B1987" s="10" t="s">
        <v>2747</v>
      </c>
      <c r="C1987" s="11" t="s">
        <v>838</v>
      </c>
    </row>
    <row r="1988" spans="1:3" s="10" customFormat="1" ht="28.5">
      <c r="A1988" s="31" t="s">
        <v>9952</v>
      </c>
      <c r="B1988" s="10" t="s">
        <v>2748</v>
      </c>
      <c r="C1988" s="11" t="s">
        <v>1089</v>
      </c>
    </row>
    <row r="1989" spans="1:3" s="10" customFormat="1" ht="57">
      <c r="A1989" s="31" t="s">
        <v>9953</v>
      </c>
      <c r="B1989" s="10" t="s">
        <v>2749</v>
      </c>
      <c r="C1989" s="11" t="s">
        <v>2714</v>
      </c>
    </row>
    <row r="1990" spans="1:3" s="10" customFormat="1" ht="57">
      <c r="A1990" s="31" t="s">
        <v>9954</v>
      </c>
      <c r="B1990" s="10" t="s">
        <v>2750</v>
      </c>
      <c r="C1990" s="11" t="s">
        <v>2714</v>
      </c>
    </row>
    <row r="1991" spans="1:3" s="10" customFormat="1" ht="28.5">
      <c r="A1991" s="31" t="s">
        <v>9955</v>
      </c>
      <c r="B1991" s="10" t="s">
        <v>2751</v>
      </c>
      <c r="C1991" s="11" t="s">
        <v>2316</v>
      </c>
    </row>
    <row r="1992" spans="1:3" s="10" customFormat="1" ht="28.5">
      <c r="A1992" s="31" t="s">
        <v>9956</v>
      </c>
      <c r="B1992" s="10" t="s">
        <v>2752</v>
      </c>
      <c r="C1992" s="11" t="s">
        <v>2753</v>
      </c>
    </row>
    <row r="1993" spans="1:3" s="10" customFormat="1" ht="28.5">
      <c r="A1993" s="31" t="s">
        <v>9957</v>
      </c>
      <c r="B1993" s="10" t="s">
        <v>2754</v>
      </c>
      <c r="C1993" s="11" t="s">
        <v>1089</v>
      </c>
    </row>
    <row r="1994" spans="1:3" s="10" customFormat="1">
      <c r="A1994" s="31" t="s">
        <v>9958</v>
      </c>
      <c r="B1994" s="10" t="s">
        <v>2755</v>
      </c>
      <c r="C1994" s="11" t="s">
        <v>781</v>
      </c>
    </row>
    <row r="1995" spans="1:3" s="10" customFormat="1" ht="28.5">
      <c r="A1995" s="31" t="s">
        <v>9959</v>
      </c>
      <c r="B1995" s="10" t="s">
        <v>2756</v>
      </c>
      <c r="C1995" s="11" t="s">
        <v>2224</v>
      </c>
    </row>
    <row r="1996" spans="1:3" s="10" customFormat="1" ht="28.5">
      <c r="A1996" s="31" t="s">
        <v>9960</v>
      </c>
      <c r="B1996" s="10" t="s">
        <v>2757</v>
      </c>
      <c r="C1996" s="11" t="s">
        <v>1089</v>
      </c>
    </row>
    <row r="1997" spans="1:3" s="10" customFormat="1" ht="42.75">
      <c r="A1997" s="31" t="s">
        <v>9961</v>
      </c>
      <c r="B1997" s="10" t="s">
        <v>2758</v>
      </c>
      <c r="C1997" s="11" t="s">
        <v>2683</v>
      </c>
    </row>
    <row r="1998" spans="1:3" s="10" customFormat="1" ht="28.5">
      <c r="A1998" s="31" t="s">
        <v>9962</v>
      </c>
      <c r="B1998" s="10" t="s">
        <v>2759</v>
      </c>
      <c r="C1998" s="11" t="s">
        <v>2169</v>
      </c>
    </row>
    <row r="1999" spans="1:3" s="10" customFormat="1" ht="28.5">
      <c r="A1999" s="31" t="s">
        <v>9963</v>
      </c>
      <c r="B1999" s="10" t="s">
        <v>2760</v>
      </c>
      <c r="C1999" s="11" t="s">
        <v>1237</v>
      </c>
    </row>
    <row r="2000" spans="1:3" s="10" customFormat="1" ht="28.5">
      <c r="A2000" s="31" t="s">
        <v>9964</v>
      </c>
      <c r="B2000" s="10" t="s">
        <v>2761</v>
      </c>
      <c r="C2000" s="11" t="s">
        <v>2193</v>
      </c>
    </row>
    <row r="2001" spans="1:3" s="10" customFormat="1" ht="42.75">
      <c r="A2001" s="31" t="s">
        <v>9965</v>
      </c>
      <c r="B2001" s="10" t="s">
        <v>2762</v>
      </c>
      <c r="C2001" s="11" t="s">
        <v>2763</v>
      </c>
    </row>
    <row r="2002" spans="1:3" s="10" customFormat="1" ht="28.5">
      <c r="A2002" s="31" t="s">
        <v>9966</v>
      </c>
      <c r="B2002" s="10" t="s">
        <v>2764</v>
      </c>
      <c r="C2002" s="11" t="s">
        <v>2009</v>
      </c>
    </row>
    <row r="2003" spans="1:3" s="10" customFormat="1">
      <c r="A2003" s="31" t="s">
        <v>9967</v>
      </c>
      <c r="B2003" s="10" t="s">
        <v>2765</v>
      </c>
      <c r="C2003" s="11" t="s">
        <v>979</v>
      </c>
    </row>
    <row r="2004" spans="1:3" s="10" customFormat="1" ht="42.75">
      <c r="A2004" s="31" t="s">
        <v>9968</v>
      </c>
      <c r="B2004" s="10" t="s">
        <v>2766</v>
      </c>
      <c r="C2004" s="11" t="s">
        <v>786</v>
      </c>
    </row>
    <row r="2005" spans="1:3" s="10" customFormat="1" ht="28.5">
      <c r="A2005" s="31" t="s">
        <v>9969</v>
      </c>
      <c r="B2005" s="10" t="s">
        <v>2767</v>
      </c>
      <c r="C2005" s="11" t="s">
        <v>2009</v>
      </c>
    </row>
    <row r="2006" spans="1:3" s="10" customFormat="1" ht="42.75">
      <c r="A2006" s="31" t="s">
        <v>9970</v>
      </c>
      <c r="B2006" s="10" t="s">
        <v>2768</v>
      </c>
      <c r="C2006" s="11" t="s">
        <v>786</v>
      </c>
    </row>
    <row r="2007" spans="1:3" s="10" customFormat="1" ht="57">
      <c r="A2007" s="31" t="s">
        <v>9971</v>
      </c>
      <c r="B2007" s="10" t="s">
        <v>2769</v>
      </c>
      <c r="C2007" s="11" t="s">
        <v>1139</v>
      </c>
    </row>
    <row r="2008" spans="1:3" s="10" customFormat="1" ht="42.75">
      <c r="A2008" s="31" t="s">
        <v>9415</v>
      </c>
      <c r="B2008" s="10" t="s">
        <v>2770</v>
      </c>
      <c r="C2008" s="11" t="s">
        <v>1215</v>
      </c>
    </row>
    <row r="2009" spans="1:3" s="10" customFormat="1" ht="42.75">
      <c r="A2009" s="31" t="s">
        <v>9972</v>
      </c>
      <c r="B2009" s="10" t="s">
        <v>2771</v>
      </c>
      <c r="C2009" s="11" t="s">
        <v>2772</v>
      </c>
    </row>
    <row r="2010" spans="1:3" s="10" customFormat="1" ht="42.75">
      <c r="A2010" s="31" t="s">
        <v>9917</v>
      </c>
      <c r="B2010" s="10" t="s">
        <v>2773</v>
      </c>
      <c r="C2010" s="11" t="s">
        <v>2463</v>
      </c>
    </row>
    <row r="2011" spans="1:3" s="10" customFormat="1" ht="57">
      <c r="A2011" s="31" t="s">
        <v>9973</v>
      </c>
      <c r="B2011" s="10" t="s">
        <v>2774</v>
      </c>
      <c r="C2011" s="11" t="s">
        <v>1139</v>
      </c>
    </row>
    <row r="2012" spans="1:3" s="10" customFormat="1" ht="28.5">
      <c r="A2012" s="31" t="s">
        <v>9974</v>
      </c>
      <c r="B2012" s="10" t="s">
        <v>2775</v>
      </c>
      <c r="C2012" s="11" t="s">
        <v>2776</v>
      </c>
    </row>
    <row r="2013" spans="1:3" s="10" customFormat="1">
      <c r="A2013" s="31" t="s">
        <v>9975</v>
      </c>
      <c r="B2013" s="10" t="s">
        <v>2777</v>
      </c>
      <c r="C2013" s="11" t="s">
        <v>771</v>
      </c>
    </row>
    <row r="2014" spans="1:3" s="10" customFormat="1" ht="28.5">
      <c r="A2014" s="31" t="s">
        <v>9976</v>
      </c>
      <c r="B2014" s="10" t="s">
        <v>2778</v>
      </c>
      <c r="C2014" s="11" t="s">
        <v>2580</v>
      </c>
    </row>
    <row r="2015" spans="1:3" s="10" customFormat="1">
      <c r="A2015" s="31" t="s">
        <v>9977</v>
      </c>
      <c r="B2015" s="10" t="s">
        <v>2779</v>
      </c>
      <c r="C2015" s="11" t="s">
        <v>1183</v>
      </c>
    </row>
    <row r="2016" spans="1:3" s="10" customFormat="1" ht="57">
      <c r="A2016" s="31" t="s">
        <v>9978</v>
      </c>
      <c r="B2016" s="10" t="s">
        <v>2780</v>
      </c>
      <c r="C2016" s="11" t="s">
        <v>1139</v>
      </c>
    </row>
    <row r="2017" spans="1:3" s="10" customFormat="1" ht="42.75">
      <c r="A2017" s="31" t="s">
        <v>9979</v>
      </c>
      <c r="B2017" s="10" t="s">
        <v>2781</v>
      </c>
      <c r="C2017" s="11" t="s">
        <v>2313</v>
      </c>
    </row>
    <row r="2018" spans="1:3" s="10" customFormat="1">
      <c r="A2018" s="31" t="s">
        <v>9781</v>
      </c>
      <c r="B2018" s="10" t="s">
        <v>2782</v>
      </c>
      <c r="C2018" s="11" t="s">
        <v>1254</v>
      </c>
    </row>
    <row r="2019" spans="1:3" s="10" customFormat="1" ht="28.5">
      <c r="A2019" s="31" t="s">
        <v>9811</v>
      </c>
      <c r="B2019" s="10" t="s">
        <v>2783</v>
      </c>
      <c r="C2019" s="11" t="s">
        <v>2580</v>
      </c>
    </row>
    <row r="2020" spans="1:3" s="10" customFormat="1" ht="42.75">
      <c r="A2020" s="31" t="s">
        <v>9980</v>
      </c>
      <c r="B2020" s="10" t="s">
        <v>2784</v>
      </c>
      <c r="C2020" s="11" t="s">
        <v>2306</v>
      </c>
    </row>
    <row r="2021" spans="1:3" s="10" customFormat="1" ht="57">
      <c r="A2021" s="31" t="s">
        <v>9981</v>
      </c>
      <c r="B2021" s="10" t="s">
        <v>2785</v>
      </c>
      <c r="C2021" s="11" t="s">
        <v>1139</v>
      </c>
    </row>
    <row r="2022" spans="1:3" s="10" customFormat="1" ht="57">
      <c r="A2022" s="31" t="s">
        <v>9982</v>
      </c>
      <c r="B2022" s="10" t="s">
        <v>2786</v>
      </c>
      <c r="C2022" s="11" t="s">
        <v>2787</v>
      </c>
    </row>
    <row r="2023" spans="1:3" s="10" customFormat="1" ht="28.5">
      <c r="A2023" s="31" t="s">
        <v>9983</v>
      </c>
      <c r="B2023" s="10" t="s">
        <v>2788</v>
      </c>
      <c r="C2023" s="11" t="s">
        <v>888</v>
      </c>
    </row>
    <row r="2024" spans="1:3" s="10" customFormat="1" ht="42.75">
      <c r="A2024" s="31" t="s">
        <v>9984</v>
      </c>
      <c r="B2024" s="10" t="s">
        <v>2789</v>
      </c>
      <c r="C2024" s="11" t="s">
        <v>2626</v>
      </c>
    </row>
    <row r="2025" spans="1:3" s="10" customFormat="1" ht="28.5">
      <c r="A2025" s="31" t="s">
        <v>9985</v>
      </c>
      <c r="B2025" s="10" t="s">
        <v>2790</v>
      </c>
      <c r="C2025" s="11" t="s">
        <v>926</v>
      </c>
    </row>
    <row r="2026" spans="1:3" s="10" customFormat="1" ht="28.5">
      <c r="A2026" s="31" t="s">
        <v>9986</v>
      </c>
      <c r="B2026" s="10" t="s">
        <v>2791</v>
      </c>
      <c r="C2026" s="11" t="s">
        <v>1089</v>
      </c>
    </row>
    <row r="2027" spans="1:3" s="10" customFormat="1" ht="28.5">
      <c r="A2027" s="31" t="s">
        <v>9987</v>
      </c>
      <c r="B2027" s="10" t="s">
        <v>2792</v>
      </c>
      <c r="C2027" s="11" t="s">
        <v>1907</v>
      </c>
    </row>
    <row r="2028" spans="1:3" s="10" customFormat="1">
      <c r="A2028" s="31" t="s">
        <v>8616</v>
      </c>
      <c r="B2028" s="10" t="s">
        <v>2793</v>
      </c>
      <c r="C2028" s="11" t="s">
        <v>781</v>
      </c>
    </row>
    <row r="2029" spans="1:3" s="10" customFormat="1" ht="28.5">
      <c r="A2029" s="31" t="s">
        <v>9988</v>
      </c>
      <c r="B2029" s="10" t="s">
        <v>2794</v>
      </c>
      <c r="C2029" s="11" t="s">
        <v>2169</v>
      </c>
    </row>
    <row r="2030" spans="1:3" s="10" customFormat="1" ht="28.5">
      <c r="A2030" s="31" t="s">
        <v>9989</v>
      </c>
      <c r="B2030" s="10" t="s">
        <v>2795</v>
      </c>
      <c r="C2030" s="11" t="s">
        <v>2544</v>
      </c>
    </row>
    <row r="2031" spans="1:3" s="10" customFormat="1" ht="28.5">
      <c r="A2031" s="31" t="s">
        <v>9990</v>
      </c>
      <c r="B2031" s="10" t="s">
        <v>2796</v>
      </c>
      <c r="C2031" s="11" t="s">
        <v>1027</v>
      </c>
    </row>
    <row r="2032" spans="1:3" s="10" customFormat="1" ht="28.5">
      <c r="A2032" s="31" t="s">
        <v>9991</v>
      </c>
      <c r="B2032" s="10" t="s">
        <v>2797</v>
      </c>
      <c r="C2032" s="11" t="s">
        <v>2169</v>
      </c>
    </row>
    <row r="2033" spans="1:3" s="10" customFormat="1" ht="57">
      <c r="A2033" s="31" t="s">
        <v>9992</v>
      </c>
      <c r="B2033" s="10" t="s">
        <v>2798</v>
      </c>
      <c r="C2033" s="11" t="s">
        <v>2787</v>
      </c>
    </row>
    <row r="2034" spans="1:3" s="10" customFormat="1" ht="28.5">
      <c r="A2034" s="31" t="s">
        <v>9993</v>
      </c>
      <c r="B2034" s="10" t="s">
        <v>2799</v>
      </c>
      <c r="C2034" s="11" t="s">
        <v>1089</v>
      </c>
    </row>
    <row r="2035" spans="1:3" s="10" customFormat="1" ht="42.75">
      <c r="A2035" s="31" t="s">
        <v>9326</v>
      </c>
      <c r="B2035" s="10" t="s">
        <v>2800</v>
      </c>
      <c r="C2035" s="11" t="s">
        <v>1724</v>
      </c>
    </row>
    <row r="2036" spans="1:3" s="10" customFormat="1" ht="42.75">
      <c r="A2036" s="31" t="s">
        <v>9994</v>
      </c>
      <c r="B2036" s="10" t="s">
        <v>2801</v>
      </c>
      <c r="C2036" s="11" t="s">
        <v>2306</v>
      </c>
    </row>
    <row r="2037" spans="1:3" s="10" customFormat="1" ht="28.5">
      <c r="A2037" s="31" t="s">
        <v>9995</v>
      </c>
      <c r="B2037" s="10" t="s">
        <v>2802</v>
      </c>
      <c r="C2037" s="11" t="s">
        <v>2368</v>
      </c>
    </row>
    <row r="2038" spans="1:3" s="10" customFormat="1" ht="42.75">
      <c r="A2038" s="31" t="s">
        <v>9996</v>
      </c>
      <c r="B2038" s="10" t="s">
        <v>2803</v>
      </c>
      <c r="C2038" s="11" t="s">
        <v>2804</v>
      </c>
    </row>
    <row r="2039" spans="1:3" s="10" customFormat="1" ht="28.5">
      <c r="A2039" s="31" t="s">
        <v>9997</v>
      </c>
      <c r="B2039" s="10" t="s">
        <v>2805</v>
      </c>
      <c r="C2039" s="11" t="s">
        <v>2169</v>
      </c>
    </row>
    <row r="2040" spans="1:3" s="10" customFormat="1" ht="28.5">
      <c r="A2040" s="31" t="s">
        <v>8395</v>
      </c>
      <c r="B2040" s="10" t="s">
        <v>2806</v>
      </c>
      <c r="C2040" s="11" t="s">
        <v>2169</v>
      </c>
    </row>
    <row r="2041" spans="1:3" s="10" customFormat="1" ht="28.5">
      <c r="A2041" s="31" t="s">
        <v>9998</v>
      </c>
      <c r="B2041" s="10" t="s">
        <v>2807</v>
      </c>
      <c r="C2041" s="11" t="s">
        <v>1237</v>
      </c>
    </row>
    <row r="2042" spans="1:3" s="10" customFormat="1" ht="28.5">
      <c r="A2042" s="31" t="s">
        <v>9999</v>
      </c>
      <c r="B2042" s="10" t="s">
        <v>2808</v>
      </c>
      <c r="C2042" s="11" t="s">
        <v>938</v>
      </c>
    </row>
    <row r="2043" spans="1:3" s="10" customFormat="1" ht="28.5">
      <c r="A2043" s="31" t="s">
        <v>10000</v>
      </c>
      <c r="B2043" s="10" t="s">
        <v>2809</v>
      </c>
      <c r="C2043" s="11" t="s">
        <v>938</v>
      </c>
    </row>
    <row r="2044" spans="1:3" s="10" customFormat="1" ht="28.5">
      <c r="A2044" s="31" t="s">
        <v>10001</v>
      </c>
      <c r="B2044" s="10" t="s">
        <v>2810</v>
      </c>
      <c r="C2044" s="11" t="s">
        <v>1899</v>
      </c>
    </row>
    <row r="2045" spans="1:3" s="10" customFormat="1" ht="57">
      <c r="A2045" s="31" t="s">
        <v>10002</v>
      </c>
      <c r="B2045" s="10" t="s">
        <v>2811</v>
      </c>
      <c r="C2045" s="11" t="s">
        <v>2259</v>
      </c>
    </row>
    <row r="2046" spans="1:3" s="10" customFormat="1" ht="28.5">
      <c r="A2046" s="31" t="s">
        <v>10003</v>
      </c>
      <c r="B2046" s="10" t="s">
        <v>2812</v>
      </c>
      <c r="C2046" s="11" t="s">
        <v>1899</v>
      </c>
    </row>
    <row r="2047" spans="1:3" s="10" customFormat="1" ht="28.5">
      <c r="A2047" s="31" t="s">
        <v>10004</v>
      </c>
      <c r="B2047" s="10" t="s">
        <v>2813</v>
      </c>
      <c r="C2047" s="11" t="s">
        <v>2169</v>
      </c>
    </row>
    <row r="2048" spans="1:3" s="10" customFormat="1" ht="28.5">
      <c r="A2048" s="31" t="s">
        <v>10005</v>
      </c>
      <c r="B2048" s="10" t="s">
        <v>2814</v>
      </c>
      <c r="C2048" s="11" t="s">
        <v>2169</v>
      </c>
    </row>
    <row r="2049" spans="1:3" s="10" customFormat="1" ht="28.5">
      <c r="A2049" s="31" t="s">
        <v>10006</v>
      </c>
      <c r="B2049" s="10" t="s">
        <v>2815</v>
      </c>
      <c r="C2049" s="11" t="s">
        <v>2169</v>
      </c>
    </row>
    <row r="2050" spans="1:3" s="10" customFormat="1" ht="57">
      <c r="A2050" s="31" t="s">
        <v>10007</v>
      </c>
      <c r="B2050" s="10" t="s">
        <v>2816</v>
      </c>
      <c r="C2050" s="11" t="s">
        <v>1139</v>
      </c>
    </row>
    <row r="2051" spans="1:3" s="10" customFormat="1" ht="42.75">
      <c r="A2051" s="31" t="s">
        <v>10008</v>
      </c>
      <c r="B2051" s="10" t="s">
        <v>2817</v>
      </c>
      <c r="C2051" s="11" t="s">
        <v>2306</v>
      </c>
    </row>
    <row r="2052" spans="1:3" s="10" customFormat="1" ht="28.5">
      <c r="A2052" s="31" t="s">
        <v>10009</v>
      </c>
      <c r="B2052" s="10" t="s">
        <v>2818</v>
      </c>
      <c r="C2052" s="11" t="s">
        <v>1089</v>
      </c>
    </row>
    <row r="2053" spans="1:3" s="10" customFormat="1" ht="42.75">
      <c r="A2053" s="31" t="s">
        <v>10010</v>
      </c>
      <c r="B2053" s="10" t="s">
        <v>2819</v>
      </c>
      <c r="C2053" s="11" t="s">
        <v>2626</v>
      </c>
    </row>
    <row r="2054" spans="1:3" s="10" customFormat="1" ht="57">
      <c r="A2054" s="31" t="s">
        <v>10011</v>
      </c>
      <c r="B2054" s="10" t="s">
        <v>2820</v>
      </c>
      <c r="C2054" s="11" t="s">
        <v>1165</v>
      </c>
    </row>
    <row r="2055" spans="1:3" s="10" customFormat="1" ht="57">
      <c r="A2055" s="31" t="s">
        <v>10012</v>
      </c>
      <c r="B2055" s="10" t="s">
        <v>2821</v>
      </c>
      <c r="C2055" s="11" t="s">
        <v>2787</v>
      </c>
    </row>
    <row r="2056" spans="1:3" s="10" customFormat="1" ht="42.75">
      <c r="A2056" s="31" t="s">
        <v>10013</v>
      </c>
      <c r="B2056" s="10" t="s">
        <v>2822</v>
      </c>
      <c r="C2056" s="11" t="s">
        <v>928</v>
      </c>
    </row>
    <row r="2057" spans="1:3" s="10" customFormat="1" ht="28.5">
      <c r="A2057" s="31" t="s">
        <v>10014</v>
      </c>
      <c r="B2057" s="10" t="s">
        <v>2823</v>
      </c>
      <c r="C2057" s="11" t="s">
        <v>1089</v>
      </c>
    </row>
    <row r="2058" spans="1:3" s="10" customFormat="1" ht="42.75">
      <c r="A2058" s="31" t="s">
        <v>10015</v>
      </c>
      <c r="B2058" s="10" t="s">
        <v>2824</v>
      </c>
      <c r="C2058" s="11" t="s">
        <v>2157</v>
      </c>
    </row>
    <row r="2059" spans="1:3" s="10" customFormat="1" ht="42.75">
      <c r="A2059" s="31" t="s">
        <v>10016</v>
      </c>
      <c r="B2059" s="10" t="s">
        <v>2825</v>
      </c>
      <c r="C2059" s="11" t="s">
        <v>2826</v>
      </c>
    </row>
    <row r="2060" spans="1:3" s="10" customFormat="1" ht="28.5">
      <c r="A2060" s="31" t="s">
        <v>10017</v>
      </c>
      <c r="B2060" s="10" t="s">
        <v>2827</v>
      </c>
      <c r="C2060" s="11" t="s">
        <v>1186</v>
      </c>
    </row>
    <row r="2061" spans="1:3" s="10" customFormat="1" ht="28.5">
      <c r="A2061" s="31" t="s">
        <v>10018</v>
      </c>
      <c r="B2061" s="10" t="s">
        <v>2828</v>
      </c>
      <c r="C2061" s="11" t="s">
        <v>2175</v>
      </c>
    </row>
    <row r="2062" spans="1:3" s="10" customFormat="1">
      <c r="A2062" s="31" t="s">
        <v>10019</v>
      </c>
      <c r="B2062" s="10" t="s">
        <v>2829</v>
      </c>
      <c r="C2062" s="11" t="s">
        <v>2830</v>
      </c>
    </row>
    <row r="2063" spans="1:3" s="10" customFormat="1" ht="28.5">
      <c r="A2063" s="31" t="s">
        <v>10020</v>
      </c>
      <c r="B2063" s="10" t="s">
        <v>2831</v>
      </c>
      <c r="C2063" s="11" t="s">
        <v>2224</v>
      </c>
    </row>
    <row r="2064" spans="1:3" s="10" customFormat="1" ht="28.5">
      <c r="A2064" s="31" t="s">
        <v>10021</v>
      </c>
      <c r="B2064" s="10" t="s">
        <v>2832</v>
      </c>
      <c r="C2064" s="11" t="s">
        <v>2224</v>
      </c>
    </row>
    <row r="2065" spans="1:3" s="10" customFormat="1" ht="28.5">
      <c r="A2065" s="31" t="s">
        <v>8317</v>
      </c>
      <c r="B2065" s="10" t="s">
        <v>2833</v>
      </c>
      <c r="C2065" s="11" t="s">
        <v>812</v>
      </c>
    </row>
    <row r="2066" spans="1:3" s="10" customFormat="1" ht="28.5">
      <c r="A2066" s="31" t="s">
        <v>10022</v>
      </c>
      <c r="B2066" s="10" t="s">
        <v>2834</v>
      </c>
      <c r="C2066" s="11" t="s">
        <v>2169</v>
      </c>
    </row>
    <row r="2067" spans="1:3" s="10" customFormat="1" ht="57">
      <c r="A2067" s="31" t="s">
        <v>10023</v>
      </c>
      <c r="B2067" s="10" t="s">
        <v>2835</v>
      </c>
      <c r="C2067" s="11" t="s">
        <v>1139</v>
      </c>
    </row>
    <row r="2068" spans="1:3" s="10" customFormat="1" ht="28.5">
      <c r="A2068" s="31" t="s">
        <v>10024</v>
      </c>
      <c r="B2068" s="10" t="s">
        <v>2836</v>
      </c>
      <c r="C2068" s="11" t="s">
        <v>1027</v>
      </c>
    </row>
    <row r="2069" spans="1:3" s="10" customFormat="1" ht="28.5">
      <c r="A2069" s="31" t="s">
        <v>10025</v>
      </c>
      <c r="B2069" s="10" t="s">
        <v>2837</v>
      </c>
      <c r="C2069" s="11" t="s">
        <v>2169</v>
      </c>
    </row>
    <row r="2070" spans="1:3" s="10" customFormat="1" ht="57">
      <c r="A2070" s="31" t="s">
        <v>10026</v>
      </c>
      <c r="B2070" s="10" t="s">
        <v>2838</v>
      </c>
      <c r="C2070" s="11" t="s">
        <v>2259</v>
      </c>
    </row>
    <row r="2071" spans="1:3" s="10" customFormat="1" ht="28.5">
      <c r="A2071" s="31" t="s">
        <v>10027</v>
      </c>
      <c r="B2071" s="10" t="s">
        <v>2839</v>
      </c>
      <c r="C2071" s="11" t="s">
        <v>2169</v>
      </c>
    </row>
    <row r="2072" spans="1:3" s="10" customFormat="1" ht="28.5">
      <c r="A2072" s="31" t="s">
        <v>10028</v>
      </c>
      <c r="B2072" s="10" t="s">
        <v>2840</v>
      </c>
      <c r="C2072" s="11" t="s">
        <v>1027</v>
      </c>
    </row>
    <row r="2073" spans="1:3" s="10" customFormat="1" ht="28.5">
      <c r="A2073" s="31" t="s">
        <v>8716</v>
      </c>
      <c r="B2073" s="10" t="s">
        <v>2841</v>
      </c>
      <c r="C2073" s="11" t="s">
        <v>926</v>
      </c>
    </row>
    <row r="2074" spans="1:3" s="10" customFormat="1" ht="28.5">
      <c r="A2074" s="31" t="s">
        <v>10029</v>
      </c>
      <c r="B2074" s="10" t="s">
        <v>2842</v>
      </c>
      <c r="C2074" s="11" t="s">
        <v>2843</v>
      </c>
    </row>
    <row r="2075" spans="1:3" s="10" customFormat="1" ht="42.75">
      <c r="A2075" s="31" t="s">
        <v>10030</v>
      </c>
      <c r="B2075" s="10" t="s">
        <v>2844</v>
      </c>
      <c r="C2075" s="11" t="s">
        <v>2845</v>
      </c>
    </row>
    <row r="2076" spans="1:3" s="10" customFormat="1" ht="42.75">
      <c r="A2076" s="31" t="s">
        <v>10031</v>
      </c>
      <c r="B2076" s="10" t="s">
        <v>2846</v>
      </c>
      <c r="C2076" s="11" t="s">
        <v>928</v>
      </c>
    </row>
    <row r="2077" spans="1:3" s="10" customFormat="1" ht="57">
      <c r="A2077" s="31" t="s">
        <v>10032</v>
      </c>
      <c r="B2077" s="10" t="s">
        <v>2847</v>
      </c>
      <c r="C2077" s="11" t="s">
        <v>1139</v>
      </c>
    </row>
    <row r="2078" spans="1:3" s="10" customFormat="1" ht="28.5">
      <c r="A2078" s="31" t="s">
        <v>10033</v>
      </c>
      <c r="B2078" s="10" t="s">
        <v>2848</v>
      </c>
      <c r="C2078" s="11" t="s">
        <v>1899</v>
      </c>
    </row>
    <row r="2079" spans="1:3" s="10" customFormat="1" ht="57">
      <c r="A2079" s="31" t="s">
        <v>10034</v>
      </c>
      <c r="B2079" s="10" t="s">
        <v>2849</v>
      </c>
      <c r="C2079" s="11" t="s">
        <v>1139</v>
      </c>
    </row>
    <row r="2080" spans="1:3" s="10" customFormat="1" ht="42.75">
      <c r="A2080" s="31" t="s">
        <v>10035</v>
      </c>
      <c r="B2080" s="10" t="s">
        <v>2850</v>
      </c>
      <c r="C2080" s="11" t="s">
        <v>1142</v>
      </c>
    </row>
    <row r="2081" spans="1:3" s="10" customFormat="1" ht="42.75">
      <c r="A2081" s="31" t="s">
        <v>10036</v>
      </c>
      <c r="B2081" s="10" t="s">
        <v>2851</v>
      </c>
      <c r="C2081" s="11" t="s">
        <v>2626</v>
      </c>
    </row>
    <row r="2082" spans="1:3" s="10" customFormat="1" ht="57">
      <c r="A2082" s="31" t="s">
        <v>10037</v>
      </c>
      <c r="B2082" s="10" t="s">
        <v>2852</v>
      </c>
      <c r="C2082" s="11" t="s">
        <v>2787</v>
      </c>
    </row>
    <row r="2083" spans="1:3" s="10" customFormat="1" ht="28.5">
      <c r="A2083" s="31" t="s">
        <v>10038</v>
      </c>
      <c r="B2083" s="10" t="s">
        <v>2853</v>
      </c>
      <c r="C2083" s="11" t="s">
        <v>1093</v>
      </c>
    </row>
    <row r="2084" spans="1:3" s="10" customFormat="1" ht="42.75">
      <c r="A2084" s="31" t="s">
        <v>10039</v>
      </c>
      <c r="B2084" s="10" t="s">
        <v>2854</v>
      </c>
      <c r="C2084" s="11" t="s">
        <v>2855</v>
      </c>
    </row>
    <row r="2085" spans="1:3" s="10" customFormat="1" ht="28.5">
      <c r="A2085" s="31" t="s">
        <v>10040</v>
      </c>
      <c r="B2085" s="10" t="s">
        <v>2856</v>
      </c>
      <c r="C2085" s="11" t="s">
        <v>1907</v>
      </c>
    </row>
    <row r="2086" spans="1:3" s="10" customFormat="1" ht="28.5">
      <c r="A2086" s="31" t="s">
        <v>10041</v>
      </c>
      <c r="B2086" s="10" t="s">
        <v>2857</v>
      </c>
      <c r="C2086" s="11" t="s">
        <v>2858</v>
      </c>
    </row>
    <row r="2087" spans="1:3" s="10" customFormat="1">
      <c r="A2087" s="31" t="s">
        <v>8921</v>
      </c>
      <c r="B2087" s="10" t="s">
        <v>2859</v>
      </c>
      <c r="C2087" s="11" t="s">
        <v>1254</v>
      </c>
    </row>
    <row r="2088" spans="1:3" s="10" customFormat="1" ht="42.75">
      <c r="A2088" s="31" t="s">
        <v>10042</v>
      </c>
      <c r="B2088" s="10" t="s">
        <v>2860</v>
      </c>
      <c r="C2088" s="11" t="s">
        <v>2861</v>
      </c>
    </row>
    <row r="2089" spans="1:3" s="10" customFormat="1" ht="28.5">
      <c r="A2089" s="31" t="s">
        <v>10043</v>
      </c>
      <c r="B2089" s="10" t="s">
        <v>2862</v>
      </c>
      <c r="C2089" s="11" t="s">
        <v>838</v>
      </c>
    </row>
    <row r="2090" spans="1:3" s="10" customFormat="1" ht="57">
      <c r="A2090" s="31" t="s">
        <v>10044</v>
      </c>
      <c r="B2090" s="10" t="s">
        <v>2863</v>
      </c>
      <c r="C2090" s="11" t="s">
        <v>2864</v>
      </c>
    </row>
    <row r="2091" spans="1:3" s="10" customFormat="1" ht="28.5">
      <c r="A2091" s="31" t="s">
        <v>10045</v>
      </c>
      <c r="B2091" s="10" t="s">
        <v>2865</v>
      </c>
      <c r="C2091" s="11" t="s">
        <v>838</v>
      </c>
    </row>
    <row r="2092" spans="1:3" s="10" customFormat="1" ht="42.75">
      <c r="A2092" s="31" t="s">
        <v>10046</v>
      </c>
      <c r="B2092" s="10" t="s">
        <v>2866</v>
      </c>
      <c r="C2092" s="11" t="s">
        <v>2861</v>
      </c>
    </row>
    <row r="2093" spans="1:3" s="10" customFormat="1" ht="42.75">
      <c r="A2093" s="31" t="s">
        <v>10047</v>
      </c>
      <c r="B2093" s="10" t="s">
        <v>2867</v>
      </c>
      <c r="C2093" s="11" t="s">
        <v>2626</v>
      </c>
    </row>
    <row r="2094" spans="1:3" s="10" customFormat="1" ht="28.5">
      <c r="A2094" s="31" t="s">
        <v>10048</v>
      </c>
      <c r="B2094" s="10" t="s">
        <v>2868</v>
      </c>
      <c r="C2094" s="11" t="s">
        <v>926</v>
      </c>
    </row>
    <row r="2095" spans="1:3" s="10" customFormat="1" ht="42.75">
      <c r="A2095" s="31" t="s">
        <v>10049</v>
      </c>
      <c r="B2095" s="10" t="s">
        <v>2869</v>
      </c>
      <c r="C2095" s="11" t="s">
        <v>2861</v>
      </c>
    </row>
    <row r="2096" spans="1:3" s="10" customFormat="1" ht="28.5">
      <c r="A2096" s="31" t="s">
        <v>10050</v>
      </c>
      <c r="B2096" s="10" t="s">
        <v>2870</v>
      </c>
      <c r="C2096" s="11" t="s">
        <v>2522</v>
      </c>
    </row>
    <row r="2097" spans="1:3" s="10" customFormat="1" ht="28.5">
      <c r="A2097" s="31" t="s">
        <v>10051</v>
      </c>
      <c r="B2097" s="10" t="s">
        <v>2871</v>
      </c>
      <c r="C2097" s="11" t="s">
        <v>1027</v>
      </c>
    </row>
    <row r="2098" spans="1:3" s="10" customFormat="1" ht="28.5">
      <c r="A2098" s="31" t="s">
        <v>10052</v>
      </c>
      <c r="B2098" s="10" t="s">
        <v>2872</v>
      </c>
      <c r="C2098" s="11" t="s">
        <v>2224</v>
      </c>
    </row>
    <row r="2099" spans="1:3" s="10" customFormat="1" ht="57">
      <c r="A2099" s="31" t="s">
        <v>10053</v>
      </c>
      <c r="B2099" s="10" t="s">
        <v>2873</v>
      </c>
      <c r="C2099" s="11" t="s">
        <v>1139</v>
      </c>
    </row>
    <row r="2100" spans="1:3" s="10" customFormat="1" ht="42.75">
      <c r="A2100" s="31" t="s">
        <v>10054</v>
      </c>
      <c r="B2100" s="10" t="s">
        <v>2874</v>
      </c>
      <c r="C2100" s="11" t="s">
        <v>786</v>
      </c>
    </row>
    <row r="2101" spans="1:3" s="10" customFormat="1" ht="28.5">
      <c r="A2101" s="31" t="s">
        <v>10055</v>
      </c>
      <c r="B2101" s="10" t="s">
        <v>2875</v>
      </c>
      <c r="C2101" s="11" t="s">
        <v>1027</v>
      </c>
    </row>
    <row r="2102" spans="1:3" s="10" customFormat="1" ht="28.5">
      <c r="A2102" s="31" t="s">
        <v>10056</v>
      </c>
      <c r="B2102" s="10" t="s">
        <v>2876</v>
      </c>
      <c r="C2102" s="11" t="s">
        <v>2316</v>
      </c>
    </row>
    <row r="2103" spans="1:3" s="10" customFormat="1" ht="28.5">
      <c r="A2103" s="31" t="s">
        <v>10057</v>
      </c>
      <c r="B2103" s="10" t="s">
        <v>2877</v>
      </c>
      <c r="C2103" s="11" t="s">
        <v>1068</v>
      </c>
    </row>
    <row r="2104" spans="1:3" s="10" customFormat="1" ht="28.5">
      <c r="A2104" s="31" t="s">
        <v>10058</v>
      </c>
      <c r="B2104" s="10" t="s">
        <v>2878</v>
      </c>
      <c r="C2104" s="11" t="s">
        <v>779</v>
      </c>
    </row>
    <row r="2105" spans="1:3" s="10" customFormat="1" ht="42.75">
      <c r="A2105" s="31" t="s">
        <v>9611</v>
      </c>
      <c r="B2105" s="10" t="s">
        <v>2879</v>
      </c>
      <c r="C2105" s="11" t="s">
        <v>1128</v>
      </c>
    </row>
    <row r="2106" spans="1:3" s="10" customFormat="1" ht="28.5">
      <c r="A2106" s="31" t="s">
        <v>10059</v>
      </c>
      <c r="B2106" s="10" t="s">
        <v>2880</v>
      </c>
      <c r="C2106" s="11" t="s">
        <v>2881</v>
      </c>
    </row>
    <row r="2107" spans="1:3" s="10" customFormat="1" ht="28.5">
      <c r="A2107" s="31" t="s">
        <v>10060</v>
      </c>
      <c r="B2107" s="10" t="s">
        <v>2882</v>
      </c>
      <c r="C2107" s="11" t="s">
        <v>2881</v>
      </c>
    </row>
    <row r="2108" spans="1:3" s="10" customFormat="1" ht="42.75">
      <c r="A2108" s="31" t="s">
        <v>10061</v>
      </c>
      <c r="B2108" s="10" t="s">
        <v>2883</v>
      </c>
      <c r="C2108" s="11" t="s">
        <v>2626</v>
      </c>
    </row>
    <row r="2109" spans="1:3" s="10" customFormat="1" ht="28.5">
      <c r="A2109" s="31" t="s">
        <v>10062</v>
      </c>
      <c r="B2109" s="10" t="s">
        <v>2884</v>
      </c>
      <c r="C2109" s="11" t="s">
        <v>1027</v>
      </c>
    </row>
    <row r="2110" spans="1:3" s="10" customFormat="1" ht="42.75">
      <c r="A2110" s="31" t="s">
        <v>8872</v>
      </c>
      <c r="B2110" s="10" t="s">
        <v>2885</v>
      </c>
      <c r="C2110" s="11" t="s">
        <v>1175</v>
      </c>
    </row>
    <row r="2111" spans="1:3" s="10" customFormat="1" ht="28.5">
      <c r="A2111" s="31" t="s">
        <v>8791</v>
      </c>
      <c r="B2111" s="10" t="s">
        <v>2886</v>
      </c>
      <c r="C2111" s="11" t="s">
        <v>1068</v>
      </c>
    </row>
    <row r="2112" spans="1:3" s="10" customFormat="1" ht="28.5">
      <c r="A2112" s="31" t="s">
        <v>10063</v>
      </c>
      <c r="B2112" s="10" t="s">
        <v>2887</v>
      </c>
      <c r="C2112" s="11" t="s">
        <v>1981</v>
      </c>
    </row>
    <row r="2113" spans="1:3" s="10" customFormat="1" ht="28.5">
      <c r="A2113" s="31" t="s">
        <v>8879</v>
      </c>
      <c r="B2113" s="10" t="s">
        <v>2888</v>
      </c>
      <c r="C2113" s="11" t="s">
        <v>1186</v>
      </c>
    </row>
    <row r="2114" spans="1:3" s="10" customFormat="1">
      <c r="A2114" s="31" t="s">
        <v>9551</v>
      </c>
      <c r="B2114" s="10" t="s">
        <v>2889</v>
      </c>
      <c r="C2114" s="11" t="s">
        <v>2189</v>
      </c>
    </row>
    <row r="2115" spans="1:3" s="10" customFormat="1" ht="28.5">
      <c r="A2115" s="31" t="s">
        <v>10064</v>
      </c>
      <c r="B2115" s="10" t="s">
        <v>2890</v>
      </c>
      <c r="C2115" s="11" t="s">
        <v>1027</v>
      </c>
    </row>
    <row r="2116" spans="1:3" s="10" customFormat="1" ht="28.5">
      <c r="A2116" s="31" t="s">
        <v>8349</v>
      </c>
      <c r="B2116" s="10" t="s">
        <v>2891</v>
      </c>
      <c r="C2116" s="11" t="s">
        <v>1003</v>
      </c>
    </row>
    <row r="2117" spans="1:3" s="10" customFormat="1" ht="42.75">
      <c r="A2117" s="31" t="s">
        <v>10065</v>
      </c>
      <c r="B2117" s="10" t="s">
        <v>2892</v>
      </c>
      <c r="C2117" s="11" t="s">
        <v>2626</v>
      </c>
    </row>
    <row r="2118" spans="1:3" s="10" customFormat="1" ht="42.75">
      <c r="A2118" s="31" t="s">
        <v>10066</v>
      </c>
      <c r="B2118" s="10" t="s">
        <v>2893</v>
      </c>
      <c r="C2118" s="11" t="s">
        <v>2855</v>
      </c>
    </row>
    <row r="2119" spans="1:3" s="10" customFormat="1" ht="42.75">
      <c r="A2119" s="31" t="s">
        <v>10067</v>
      </c>
      <c r="B2119" s="10" t="s">
        <v>2894</v>
      </c>
      <c r="C2119" s="11" t="s">
        <v>2855</v>
      </c>
    </row>
    <row r="2120" spans="1:3" s="10" customFormat="1" ht="57">
      <c r="A2120" s="31" t="s">
        <v>10068</v>
      </c>
      <c r="B2120" s="10" t="s">
        <v>2895</v>
      </c>
      <c r="C2120" s="11" t="s">
        <v>1139</v>
      </c>
    </row>
    <row r="2121" spans="1:3" s="10" customFormat="1" ht="28.5">
      <c r="A2121" s="31" t="s">
        <v>10069</v>
      </c>
      <c r="B2121" s="10" t="s">
        <v>2896</v>
      </c>
      <c r="C2121" s="11" t="s">
        <v>926</v>
      </c>
    </row>
    <row r="2122" spans="1:3" s="10" customFormat="1" ht="28.5">
      <c r="A2122" s="31" t="s">
        <v>10070</v>
      </c>
      <c r="B2122" s="10" t="s">
        <v>2897</v>
      </c>
      <c r="C2122" s="11" t="s">
        <v>2753</v>
      </c>
    </row>
    <row r="2123" spans="1:3" s="10" customFormat="1" ht="42.75">
      <c r="A2123" s="31" t="s">
        <v>10071</v>
      </c>
      <c r="B2123" s="10" t="s">
        <v>2898</v>
      </c>
      <c r="C2123" s="11" t="s">
        <v>2313</v>
      </c>
    </row>
    <row r="2124" spans="1:3" s="10" customFormat="1" ht="28.5">
      <c r="A2124" s="31" t="s">
        <v>10072</v>
      </c>
      <c r="B2124" s="10" t="s">
        <v>2899</v>
      </c>
      <c r="C2124" s="11" t="s">
        <v>2169</v>
      </c>
    </row>
    <row r="2125" spans="1:3" s="10" customFormat="1" ht="42.75">
      <c r="A2125" s="31" t="s">
        <v>10073</v>
      </c>
      <c r="B2125" s="10" t="s">
        <v>2900</v>
      </c>
      <c r="C2125" s="11" t="s">
        <v>2901</v>
      </c>
    </row>
    <row r="2126" spans="1:3" s="10" customFormat="1" ht="28.5">
      <c r="A2126" s="31" t="s">
        <v>10074</v>
      </c>
      <c r="B2126" s="10" t="s">
        <v>2902</v>
      </c>
      <c r="C2126" s="11" t="s">
        <v>1981</v>
      </c>
    </row>
    <row r="2127" spans="1:3" s="10" customFormat="1">
      <c r="A2127" s="31" t="s">
        <v>10075</v>
      </c>
      <c r="B2127" s="10" t="s">
        <v>2903</v>
      </c>
      <c r="C2127" s="11" t="s">
        <v>1183</v>
      </c>
    </row>
    <row r="2128" spans="1:3" s="10" customFormat="1">
      <c r="A2128" s="31" t="s">
        <v>8921</v>
      </c>
      <c r="B2128" s="10" t="s">
        <v>2904</v>
      </c>
      <c r="C2128" s="11" t="s">
        <v>1254</v>
      </c>
    </row>
    <row r="2129" spans="1:3" s="10" customFormat="1" ht="42.75">
      <c r="A2129" s="31" t="s">
        <v>10076</v>
      </c>
      <c r="B2129" s="10" t="s">
        <v>2905</v>
      </c>
      <c r="C2129" s="11" t="s">
        <v>786</v>
      </c>
    </row>
    <row r="2130" spans="1:3" s="10" customFormat="1" ht="42.75">
      <c r="A2130" s="31" t="s">
        <v>10077</v>
      </c>
      <c r="B2130" s="10" t="s">
        <v>2906</v>
      </c>
      <c r="C2130" s="11" t="s">
        <v>2804</v>
      </c>
    </row>
    <row r="2131" spans="1:3" s="10" customFormat="1">
      <c r="A2131" s="31" t="s">
        <v>10078</v>
      </c>
      <c r="B2131" s="10" t="s">
        <v>2907</v>
      </c>
      <c r="C2131" s="11" t="s">
        <v>781</v>
      </c>
    </row>
    <row r="2132" spans="1:3" s="10" customFormat="1" ht="28.5">
      <c r="A2132" s="31" t="s">
        <v>10079</v>
      </c>
      <c r="B2132" s="10" t="s">
        <v>2908</v>
      </c>
      <c r="C2132" s="11" t="s">
        <v>938</v>
      </c>
    </row>
    <row r="2133" spans="1:3" s="10" customFormat="1" ht="28.5">
      <c r="A2133" s="31" t="s">
        <v>10080</v>
      </c>
      <c r="B2133" s="10" t="s">
        <v>2909</v>
      </c>
      <c r="C2133" s="11" t="s">
        <v>1114</v>
      </c>
    </row>
    <row r="2134" spans="1:3" s="10" customFormat="1">
      <c r="A2134" s="31" t="s">
        <v>10081</v>
      </c>
      <c r="B2134" s="10" t="s">
        <v>2910</v>
      </c>
      <c r="C2134" s="11" t="s">
        <v>2911</v>
      </c>
    </row>
    <row r="2135" spans="1:3" s="10" customFormat="1" ht="28.5">
      <c r="A2135" s="31" t="s">
        <v>10082</v>
      </c>
      <c r="B2135" s="10" t="s">
        <v>2912</v>
      </c>
      <c r="C2135" s="11" t="s">
        <v>2913</v>
      </c>
    </row>
    <row r="2136" spans="1:3" s="10" customFormat="1" ht="28.5">
      <c r="A2136" s="31" t="s">
        <v>10083</v>
      </c>
      <c r="B2136" s="10" t="s">
        <v>2914</v>
      </c>
      <c r="C2136" s="11" t="s">
        <v>2915</v>
      </c>
    </row>
    <row r="2137" spans="1:3" s="10" customFormat="1" ht="57">
      <c r="A2137" s="31" t="s">
        <v>8854</v>
      </c>
      <c r="B2137" s="10" t="s">
        <v>2916</v>
      </c>
      <c r="C2137" s="11" t="s">
        <v>1165</v>
      </c>
    </row>
    <row r="2138" spans="1:3" s="10" customFormat="1" ht="42.75">
      <c r="A2138" s="31" t="s">
        <v>10084</v>
      </c>
      <c r="B2138" s="10" t="s">
        <v>2917</v>
      </c>
      <c r="C2138" s="11" t="s">
        <v>1196</v>
      </c>
    </row>
    <row r="2139" spans="1:3" s="10" customFormat="1" ht="28.5">
      <c r="A2139" s="31" t="s">
        <v>10085</v>
      </c>
      <c r="B2139" s="10" t="s">
        <v>2918</v>
      </c>
      <c r="C2139" s="11" t="s">
        <v>2181</v>
      </c>
    </row>
    <row r="2140" spans="1:3" s="10" customFormat="1" ht="28.5">
      <c r="A2140" s="31" t="s">
        <v>10086</v>
      </c>
      <c r="B2140" s="10" t="s">
        <v>2919</v>
      </c>
      <c r="C2140" s="11" t="s">
        <v>2181</v>
      </c>
    </row>
    <row r="2141" spans="1:3" s="10" customFormat="1" ht="28.5">
      <c r="A2141" s="31" t="s">
        <v>10087</v>
      </c>
      <c r="B2141" s="10" t="s">
        <v>2920</v>
      </c>
      <c r="C2141" s="11" t="s">
        <v>2921</v>
      </c>
    </row>
    <row r="2142" spans="1:3" s="10" customFormat="1" ht="42.75">
      <c r="A2142" s="31" t="s">
        <v>10088</v>
      </c>
      <c r="B2142" s="10" t="s">
        <v>2922</v>
      </c>
      <c r="C2142" s="11" t="s">
        <v>2826</v>
      </c>
    </row>
    <row r="2143" spans="1:3" s="10" customFormat="1" ht="42.75">
      <c r="A2143" s="31" t="s">
        <v>10089</v>
      </c>
      <c r="B2143" s="10" t="s">
        <v>2923</v>
      </c>
      <c r="C2143" s="11" t="s">
        <v>2826</v>
      </c>
    </row>
    <row r="2144" spans="1:3" s="10" customFormat="1" ht="57">
      <c r="A2144" s="31" t="s">
        <v>10090</v>
      </c>
      <c r="B2144" s="10" t="s">
        <v>2924</v>
      </c>
      <c r="C2144" s="11" t="s">
        <v>1139</v>
      </c>
    </row>
    <row r="2145" spans="1:3" s="10" customFormat="1" ht="42.75">
      <c r="A2145" s="31" t="s">
        <v>9980</v>
      </c>
      <c r="B2145" s="10" t="s">
        <v>2925</v>
      </c>
      <c r="C2145" s="11" t="s">
        <v>2306</v>
      </c>
    </row>
    <row r="2146" spans="1:3" s="10" customFormat="1" ht="28.5">
      <c r="A2146" s="31" t="s">
        <v>10091</v>
      </c>
      <c r="B2146" s="10" t="s">
        <v>2926</v>
      </c>
      <c r="C2146" s="11" t="s">
        <v>2387</v>
      </c>
    </row>
    <row r="2147" spans="1:3" s="10" customFormat="1" ht="28.5">
      <c r="A2147" s="31" t="s">
        <v>10092</v>
      </c>
      <c r="B2147" s="10" t="s">
        <v>2927</v>
      </c>
      <c r="C2147" s="11" t="s">
        <v>2095</v>
      </c>
    </row>
    <row r="2148" spans="1:3" s="10" customFormat="1" ht="57">
      <c r="A2148" s="31" t="s">
        <v>10093</v>
      </c>
      <c r="B2148" s="10" t="s">
        <v>2928</v>
      </c>
      <c r="C2148" s="11" t="s">
        <v>2864</v>
      </c>
    </row>
    <row r="2149" spans="1:3" s="10" customFormat="1" ht="28.5">
      <c r="A2149" s="31" t="s">
        <v>10094</v>
      </c>
      <c r="B2149" s="10" t="s">
        <v>2929</v>
      </c>
      <c r="C2149" s="11" t="s">
        <v>1003</v>
      </c>
    </row>
    <row r="2150" spans="1:3" s="10" customFormat="1">
      <c r="A2150" s="31" t="s">
        <v>10095</v>
      </c>
      <c r="B2150" s="10" t="s">
        <v>2930</v>
      </c>
      <c r="C2150" s="11" t="s">
        <v>781</v>
      </c>
    </row>
    <row r="2151" spans="1:3" s="10" customFormat="1" ht="28.5">
      <c r="A2151" s="31" t="s">
        <v>10096</v>
      </c>
      <c r="B2151" s="10" t="s">
        <v>2931</v>
      </c>
      <c r="C2151" s="11" t="s">
        <v>2932</v>
      </c>
    </row>
    <row r="2152" spans="1:3" s="10" customFormat="1" ht="28.5">
      <c r="A2152" s="31" t="s">
        <v>10097</v>
      </c>
      <c r="B2152" s="10" t="s">
        <v>2933</v>
      </c>
      <c r="C2152" s="11" t="s">
        <v>1970</v>
      </c>
    </row>
    <row r="2153" spans="1:3" s="10" customFormat="1" ht="28.5">
      <c r="A2153" s="31" t="s">
        <v>10098</v>
      </c>
      <c r="B2153" s="10" t="s">
        <v>2934</v>
      </c>
      <c r="C2153" s="11" t="s">
        <v>779</v>
      </c>
    </row>
    <row r="2154" spans="1:3" s="10" customFormat="1" ht="42.75">
      <c r="A2154" s="31" t="s">
        <v>10099</v>
      </c>
      <c r="B2154" s="10" t="s">
        <v>2935</v>
      </c>
      <c r="C2154" s="11" t="s">
        <v>1175</v>
      </c>
    </row>
    <row r="2155" spans="1:3" s="10" customFormat="1" ht="28.5">
      <c r="A2155" s="31" t="s">
        <v>8880</v>
      </c>
      <c r="B2155" s="10" t="s">
        <v>2936</v>
      </c>
      <c r="C2155" s="11" t="s">
        <v>1186</v>
      </c>
    </row>
    <row r="2156" spans="1:3" s="10" customFormat="1" ht="42.75">
      <c r="A2156" s="31" t="s">
        <v>10100</v>
      </c>
      <c r="B2156" s="10" t="s">
        <v>2937</v>
      </c>
      <c r="C2156" s="11" t="s">
        <v>2306</v>
      </c>
    </row>
    <row r="2157" spans="1:3" s="10" customFormat="1" ht="42.75">
      <c r="A2157" s="31" t="s">
        <v>10101</v>
      </c>
      <c r="B2157" s="10" t="s">
        <v>2938</v>
      </c>
      <c r="C2157" s="11" t="s">
        <v>2306</v>
      </c>
    </row>
    <row r="2158" spans="1:3" s="10" customFormat="1" ht="42.75">
      <c r="A2158" s="31" t="s">
        <v>10102</v>
      </c>
      <c r="B2158" s="10" t="s">
        <v>2939</v>
      </c>
      <c r="C2158" s="11" t="s">
        <v>2826</v>
      </c>
    </row>
    <row r="2159" spans="1:3" s="10" customFormat="1">
      <c r="A2159" s="31" t="s">
        <v>10103</v>
      </c>
      <c r="B2159" s="10" t="s">
        <v>2940</v>
      </c>
      <c r="C2159" s="11" t="s">
        <v>781</v>
      </c>
    </row>
    <row r="2160" spans="1:3" s="10" customFormat="1" ht="28.5">
      <c r="A2160" s="31" t="s">
        <v>10104</v>
      </c>
      <c r="B2160" s="10" t="s">
        <v>2941</v>
      </c>
      <c r="C2160" s="11" t="s">
        <v>2942</v>
      </c>
    </row>
    <row r="2161" spans="1:3" s="10" customFormat="1" ht="28.5">
      <c r="A2161" s="31" t="s">
        <v>10105</v>
      </c>
      <c r="B2161" s="10" t="s">
        <v>2943</v>
      </c>
      <c r="C2161" s="11" t="s">
        <v>2387</v>
      </c>
    </row>
    <row r="2162" spans="1:3" s="10" customFormat="1" ht="28.5">
      <c r="A2162" s="31" t="s">
        <v>10106</v>
      </c>
      <c r="B2162" s="10" t="s">
        <v>2944</v>
      </c>
      <c r="C2162" s="11" t="s">
        <v>1027</v>
      </c>
    </row>
    <row r="2163" spans="1:3" s="10" customFormat="1" ht="42.75">
      <c r="A2163" s="31" t="s">
        <v>10107</v>
      </c>
      <c r="B2163" s="10" t="s">
        <v>2945</v>
      </c>
      <c r="C2163" s="11" t="s">
        <v>2306</v>
      </c>
    </row>
    <row r="2164" spans="1:3" s="10" customFormat="1" ht="57">
      <c r="A2164" s="31" t="s">
        <v>10108</v>
      </c>
      <c r="B2164" s="10" t="s">
        <v>2946</v>
      </c>
      <c r="C2164" s="11" t="s">
        <v>2302</v>
      </c>
    </row>
    <row r="2165" spans="1:3" s="10" customFormat="1">
      <c r="A2165" s="31" t="s">
        <v>10109</v>
      </c>
      <c r="B2165" s="10" t="s">
        <v>2947</v>
      </c>
      <c r="C2165" s="11" t="s">
        <v>1183</v>
      </c>
    </row>
    <row r="2166" spans="1:3" s="10" customFormat="1" ht="28.5">
      <c r="A2166" s="31" t="s">
        <v>10110</v>
      </c>
      <c r="B2166" s="10" t="s">
        <v>2948</v>
      </c>
      <c r="C2166" s="11" t="s">
        <v>2949</v>
      </c>
    </row>
    <row r="2167" spans="1:3" s="10" customFormat="1" ht="28.5">
      <c r="A2167" s="31" t="s">
        <v>10111</v>
      </c>
      <c r="B2167" s="10" t="s">
        <v>2950</v>
      </c>
      <c r="C2167" s="11" t="s">
        <v>1027</v>
      </c>
    </row>
    <row r="2168" spans="1:3" s="10" customFormat="1" ht="28.5">
      <c r="A2168" s="31" t="s">
        <v>10112</v>
      </c>
      <c r="B2168" s="10" t="s">
        <v>2951</v>
      </c>
      <c r="C2168" s="11" t="s">
        <v>1012</v>
      </c>
    </row>
    <row r="2169" spans="1:3" s="10" customFormat="1" ht="28.5">
      <c r="A2169" s="31" t="s">
        <v>10113</v>
      </c>
      <c r="B2169" s="10" t="s">
        <v>2952</v>
      </c>
      <c r="C2169" s="11" t="s">
        <v>938</v>
      </c>
    </row>
    <row r="2170" spans="1:3" s="10" customFormat="1" ht="28.5">
      <c r="A2170" s="31" t="s">
        <v>10114</v>
      </c>
      <c r="B2170" s="10" t="s">
        <v>2953</v>
      </c>
      <c r="C2170" s="11" t="s">
        <v>1027</v>
      </c>
    </row>
    <row r="2171" spans="1:3" s="10" customFormat="1" ht="28.5">
      <c r="A2171" s="31" t="s">
        <v>10115</v>
      </c>
      <c r="B2171" s="10" t="s">
        <v>2954</v>
      </c>
      <c r="C2171" s="11" t="s">
        <v>2387</v>
      </c>
    </row>
    <row r="2172" spans="1:3" s="10" customFormat="1" ht="28.5">
      <c r="A2172" s="31" t="s">
        <v>8795</v>
      </c>
      <c r="B2172" s="10" t="s">
        <v>2955</v>
      </c>
      <c r="C2172" s="11" t="s">
        <v>1058</v>
      </c>
    </row>
    <row r="2173" spans="1:3" s="10" customFormat="1" ht="42.75">
      <c r="A2173" s="31" t="s">
        <v>8878</v>
      </c>
      <c r="B2173" s="10" t="s">
        <v>2956</v>
      </c>
      <c r="C2173" s="11" t="s">
        <v>1194</v>
      </c>
    </row>
    <row r="2174" spans="1:3" s="10" customFormat="1" ht="28.5">
      <c r="A2174" s="31" t="s">
        <v>10116</v>
      </c>
      <c r="B2174" s="10" t="s">
        <v>2957</v>
      </c>
      <c r="C2174" s="11" t="s">
        <v>1027</v>
      </c>
    </row>
    <row r="2175" spans="1:3" s="10" customFormat="1" ht="28.5">
      <c r="A2175" s="31" t="s">
        <v>10117</v>
      </c>
      <c r="B2175" s="10" t="s">
        <v>2958</v>
      </c>
      <c r="C2175" s="11" t="s">
        <v>1907</v>
      </c>
    </row>
    <row r="2176" spans="1:3" s="10" customFormat="1" ht="42.75">
      <c r="A2176" s="31" t="s">
        <v>10118</v>
      </c>
      <c r="B2176" s="10" t="s">
        <v>2959</v>
      </c>
      <c r="C2176" s="11" t="s">
        <v>1196</v>
      </c>
    </row>
    <row r="2177" spans="1:3" s="10" customFormat="1" ht="28.5">
      <c r="A2177" s="31" t="s">
        <v>10119</v>
      </c>
      <c r="B2177" s="10" t="s">
        <v>2960</v>
      </c>
      <c r="C2177" s="11" t="s">
        <v>2074</v>
      </c>
    </row>
    <row r="2178" spans="1:3" s="10" customFormat="1" ht="42.75">
      <c r="A2178" s="31" t="s">
        <v>10120</v>
      </c>
      <c r="B2178" s="10" t="s">
        <v>2961</v>
      </c>
      <c r="C2178" s="11" t="s">
        <v>1196</v>
      </c>
    </row>
    <row r="2179" spans="1:3" s="10" customFormat="1" ht="42.75">
      <c r="A2179" s="31" t="s">
        <v>10121</v>
      </c>
      <c r="B2179" s="10" t="s">
        <v>2962</v>
      </c>
      <c r="C2179" s="11" t="s">
        <v>2306</v>
      </c>
    </row>
    <row r="2180" spans="1:3" s="10" customFormat="1" ht="28.5">
      <c r="A2180" s="31" t="s">
        <v>10122</v>
      </c>
      <c r="B2180" s="10" t="s">
        <v>2963</v>
      </c>
      <c r="C2180" s="11" t="s">
        <v>1087</v>
      </c>
    </row>
    <row r="2181" spans="1:3" s="10" customFormat="1" ht="42.75">
      <c r="A2181" s="31" t="s">
        <v>10123</v>
      </c>
      <c r="B2181" s="10" t="s">
        <v>2964</v>
      </c>
      <c r="C2181" s="11" t="s">
        <v>786</v>
      </c>
    </row>
    <row r="2182" spans="1:3" s="10" customFormat="1" ht="57">
      <c r="A2182" s="31" t="s">
        <v>10124</v>
      </c>
      <c r="B2182" s="10" t="s">
        <v>2965</v>
      </c>
      <c r="C2182" s="11" t="s">
        <v>2966</v>
      </c>
    </row>
    <row r="2183" spans="1:3" s="10" customFormat="1" ht="42.75">
      <c r="A2183" s="31" t="s">
        <v>10125</v>
      </c>
      <c r="B2183" s="10" t="s">
        <v>2967</v>
      </c>
      <c r="C2183" s="11" t="s">
        <v>786</v>
      </c>
    </row>
    <row r="2184" spans="1:3" s="10" customFormat="1" ht="42.75">
      <c r="A2184" s="31" t="s">
        <v>10126</v>
      </c>
      <c r="B2184" s="10" t="s">
        <v>2968</v>
      </c>
      <c r="C2184" s="11" t="s">
        <v>786</v>
      </c>
    </row>
    <row r="2185" spans="1:3" s="10" customFormat="1" ht="42.75">
      <c r="A2185" s="31" t="s">
        <v>10127</v>
      </c>
      <c r="B2185" s="10" t="s">
        <v>2969</v>
      </c>
      <c r="C2185" s="11" t="s">
        <v>2861</v>
      </c>
    </row>
    <row r="2186" spans="1:3" s="10" customFormat="1" ht="42.75">
      <c r="A2186" s="31" t="s">
        <v>10128</v>
      </c>
      <c r="B2186" s="10" t="s">
        <v>2970</v>
      </c>
      <c r="C2186" s="11" t="s">
        <v>2971</v>
      </c>
    </row>
    <row r="2187" spans="1:3" s="10" customFormat="1" ht="28.5">
      <c r="A2187" s="31" t="s">
        <v>10129</v>
      </c>
      <c r="B2187" s="10" t="s">
        <v>2972</v>
      </c>
      <c r="C2187" s="11" t="s">
        <v>2193</v>
      </c>
    </row>
    <row r="2188" spans="1:3" s="10" customFormat="1" ht="42.75">
      <c r="A2188" s="31" t="s">
        <v>10130</v>
      </c>
      <c r="B2188" s="10" t="s">
        <v>2973</v>
      </c>
      <c r="C2188" s="11" t="s">
        <v>2861</v>
      </c>
    </row>
    <row r="2189" spans="1:3" s="10" customFormat="1" ht="42.75">
      <c r="A2189" s="31" t="s">
        <v>10131</v>
      </c>
      <c r="B2189" s="10" t="s">
        <v>2974</v>
      </c>
      <c r="C2189" s="11" t="s">
        <v>2971</v>
      </c>
    </row>
    <row r="2190" spans="1:3" s="10" customFormat="1" ht="42.75">
      <c r="A2190" s="31" t="s">
        <v>10132</v>
      </c>
      <c r="B2190" s="10" t="s">
        <v>2975</v>
      </c>
      <c r="C2190" s="11" t="s">
        <v>2306</v>
      </c>
    </row>
    <row r="2191" spans="1:3" s="10" customFormat="1">
      <c r="A2191" s="31" t="s">
        <v>10133</v>
      </c>
      <c r="B2191" s="10" t="s">
        <v>2976</v>
      </c>
      <c r="C2191" s="11" t="s">
        <v>2977</v>
      </c>
    </row>
    <row r="2192" spans="1:3" s="10" customFormat="1">
      <c r="A2192" s="31" t="s">
        <v>10134</v>
      </c>
      <c r="B2192" s="10" t="s">
        <v>2978</v>
      </c>
      <c r="C2192" s="11" t="s">
        <v>2979</v>
      </c>
    </row>
    <row r="2193" spans="1:3" s="10" customFormat="1" ht="42.75">
      <c r="A2193" s="31" t="s">
        <v>10135</v>
      </c>
      <c r="B2193" s="10" t="s">
        <v>2980</v>
      </c>
      <c r="C2193" s="11" t="s">
        <v>2313</v>
      </c>
    </row>
    <row r="2194" spans="1:3" s="10" customFormat="1" ht="28.5">
      <c r="A2194" s="31" t="s">
        <v>9396</v>
      </c>
      <c r="B2194" s="10" t="s">
        <v>2981</v>
      </c>
      <c r="C2194" s="11" t="s">
        <v>1970</v>
      </c>
    </row>
    <row r="2195" spans="1:3" s="10" customFormat="1" ht="57">
      <c r="A2195" s="31" t="s">
        <v>10136</v>
      </c>
      <c r="B2195" s="10" t="s">
        <v>2982</v>
      </c>
      <c r="C2195" s="11" t="s">
        <v>2983</v>
      </c>
    </row>
    <row r="2196" spans="1:3" s="10" customFormat="1" ht="28.5">
      <c r="A2196" s="31" t="s">
        <v>10082</v>
      </c>
      <c r="B2196" s="10" t="s">
        <v>2984</v>
      </c>
      <c r="C2196" s="11" t="s">
        <v>2913</v>
      </c>
    </row>
    <row r="2197" spans="1:3" s="10" customFormat="1" ht="28.5">
      <c r="A2197" s="31" t="s">
        <v>9653</v>
      </c>
      <c r="B2197" s="10" t="s">
        <v>2985</v>
      </c>
      <c r="C2197" s="11" t="s">
        <v>779</v>
      </c>
    </row>
    <row r="2198" spans="1:3" s="10" customFormat="1" ht="42.75">
      <c r="A2198" s="31" t="s">
        <v>10137</v>
      </c>
      <c r="B2198" s="10" t="s">
        <v>2986</v>
      </c>
      <c r="C2198" s="11" t="s">
        <v>928</v>
      </c>
    </row>
    <row r="2199" spans="1:3" s="10" customFormat="1" ht="28.5">
      <c r="A2199" s="31" t="s">
        <v>10138</v>
      </c>
      <c r="B2199" s="10" t="s">
        <v>2987</v>
      </c>
      <c r="C2199" s="11" t="s">
        <v>938</v>
      </c>
    </row>
    <row r="2200" spans="1:3" s="10" customFormat="1" ht="42.75">
      <c r="A2200" s="31" t="s">
        <v>10139</v>
      </c>
      <c r="B2200" s="10" t="s">
        <v>2988</v>
      </c>
      <c r="C2200" s="11" t="s">
        <v>786</v>
      </c>
    </row>
    <row r="2201" spans="1:3" s="10" customFormat="1" ht="42.75">
      <c r="A2201" s="31" t="s">
        <v>10140</v>
      </c>
      <c r="B2201" s="10" t="s">
        <v>2989</v>
      </c>
      <c r="C2201" s="11" t="s">
        <v>786</v>
      </c>
    </row>
    <row r="2202" spans="1:3" s="10" customFormat="1" ht="28.5">
      <c r="A2202" s="31" t="s">
        <v>10141</v>
      </c>
      <c r="B2202" s="10" t="s">
        <v>2990</v>
      </c>
      <c r="C2202" s="11" t="s">
        <v>1027</v>
      </c>
    </row>
    <row r="2203" spans="1:3" s="10" customFormat="1" ht="42.75">
      <c r="A2203" s="31" t="s">
        <v>10142</v>
      </c>
      <c r="B2203" s="10" t="s">
        <v>2991</v>
      </c>
      <c r="C2203" s="11" t="s">
        <v>2826</v>
      </c>
    </row>
    <row r="2204" spans="1:3" s="10" customFormat="1" ht="42.75">
      <c r="A2204" s="31" t="s">
        <v>10143</v>
      </c>
      <c r="B2204" s="10" t="s">
        <v>2992</v>
      </c>
      <c r="C2204" s="11" t="s">
        <v>786</v>
      </c>
    </row>
    <row r="2205" spans="1:3" s="10" customFormat="1" ht="57">
      <c r="A2205" s="31" t="s">
        <v>10144</v>
      </c>
      <c r="B2205" s="10" t="s">
        <v>2993</v>
      </c>
      <c r="C2205" s="11" t="s">
        <v>1139</v>
      </c>
    </row>
    <row r="2206" spans="1:3" s="10" customFormat="1" ht="28.5">
      <c r="A2206" s="31" t="s">
        <v>10145</v>
      </c>
      <c r="B2206" s="10" t="s">
        <v>2994</v>
      </c>
      <c r="C2206" s="11" t="s">
        <v>1027</v>
      </c>
    </row>
    <row r="2207" spans="1:3" s="10" customFormat="1" ht="28.5">
      <c r="A2207" s="31" t="s">
        <v>10146</v>
      </c>
      <c r="B2207" s="10" t="s">
        <v>2995</v>
      </c>
      <c r="C2207" s="11" t="s">
        <v>938</v>
      </c>
    </row>
    <row r="2208" spans="1:3" s="10" customFormat="1">
      <c r="A2208" s="31" t="s">
        <v>10147</v>
      </c>
      <c r="B2208" s="10" t="s">
        <v>2996</v>
      </c>
      <c r="C2208" s="11" t="s">
        <v>781</v>
      </c>
    </row>
    <row r="2209" spans="1:3" s="10" customFormat="1" ht="28.5">
      <c r="A2209" s="31" t="s">
        <v>10148</v>
      </c>
      <c r="B2209" s="10" t="s">
        <v>2997</v>
      </c>
      <c r="C2209" s="11" t="s">
        <v>2915</v>
      </c>
    </row>
    <row r="2210" spans="1:3" s="10" customFormat="1" ht="42.75">
      <c r="A2210" s="31" t="s">
        <v>10102</v>
      </c>
      <c r="B2210" s="10" t="s">
        <v>2998</v>
      </c>
      <c r="C2210" s="11" t="s">
        <v>2826</v>
      </c>
    </row>
    <row r="2211" spans="1:3" s="10" customFormat="1" ht="28.5">
      <c r="A2211" s="31" t="s">
        <v>10149</v>
      </c>
      <c r="B2211" s="10" t="s">
        <v>2999</v>
      </c>
      <c r="C2211" s="11" t="s">
        <v>1027</v>
      </c>
    </row>
    <row r="2212" spans="1:3" s="10" customFormat="1" ht="57">
      <c r="A2212" s="31" t="s">
        <v>10150</v>
      </c>
      <c r="B2212" s="10" t="s">
        <v>3000</v>
      </c>
      <c r="C2212" s="11" t="s">
        <v>2983</v>
      </c>
    </row>
    <row r="2213" spans="1:3" s="10" customFormat="1" ht="28.5">
      <c r="A2213" s="31" t="s">
        <v>8794</v>
      </c>
      <c r="B2213" s="10" t="s">
        <v>3001</v>
      </c>
      <c r="C2213" s="11" t="s">
        <v>1058</v>
      </c>
    </row>
    <row r="2214" spans="1:3" s="10" customFormat="1" ht="28.5">
      <c r="A2214" s="31" t="s">
        <v>9855</v>
      </c>
      <c r="B2214" s="10" t="s">
        <v>3002</v>
      </c>
      <c r="C2214" s="11" t="s">
        <v>2635</v>
      </c>
    </row>
    <row r="2215" spans="1:3" s="10" customFormat="1" ht="42.75">
      <c r="A2215" s="31" t="s">
        <v>10151</v>
      </c>
      <c r="B2215" s="10" t="s">
        <v>3003</v>
      </c>
      <c r="C2215" s="11" t="s">
        <v>786</v>
      </c>
    </row>
    <row r="2216" spans="1:3" s="10" customFormat="1" ht="42.75">
      <c r="A2216" s="31" t="s">
        <v>10152</v>
      </c>
      <c r="B2216" s="10" t="s">
        <v>3004</v>
      </c>
      <c r="C2216" s="11" t="s">
        <v>786</v>
      </c>
    </row>
    <row r="2217" spans="1:3" s="10" customFormat="1" ht="28.5">
      <c r="A2217" s="31" t="s">
        <v>10153</v>
      </c>
      <c r="B2217" s="10" t="s">
        <v>3005</v>
      </c>
      <c r="C2217" s="11" t="s">
        <v>2949</v>
      </c>
    </row>
    <row r="2218" spans="1:3" s="10" customFormat="1">
      <c r="A2218" s="31" t="s">
        <v>10154</v>
      </c>
      <c r="B2218" s="10" t="s">
        <v>3006</v>
      </c>
      <c r="C2218" s="11" t="s">
        <v>2979</v>
      </c>
    </row>
    <row r="2219" spans="1:3" s="10" customFormat="1" ht="28.5">
      <c r="A2219" s="31" t="s">
        <v>10155</v>
      </c>
      <c r="B2219" s="10" t="s">
        <v>3007</v>
      </c>
      <c r="C2219" s="11" t="s">
        <v>779</v>
      </c>
    </row>
    <row r="2220" spans="1:3" s="10" customFormat="1" ht="28.5">
      <c r="A2220" s="31" t="s">
        <v>10156</v>
      </c>
      <c r="B2220" s="10" t="s">
        <v>3008</v>
      </c>
      <c r="C2220" s="11" t="s">
        <v>838</v>
      </c>
    </row>
    <row r="2221" spans="1:3" s="10" customFormat="1" ht="28.5">
      <c r="A2221" s="31" t="s">
        <v>10157</v>
      </c>
      <c r="B2221" s="10" t="s">
        <v>3009</v>
      </c>
      <c r="C2221" s="11" t="s">
        <v>2395</v>
      </c>
    </row>
    <row r="2222" spans="1:3" s="10" customFormat="1" ht="28.5">
      <c r="A2222" s="31" t="s">
        <v>8826</v>
      </c>
      <c r="B2222" s="10" t="s">
        <v>3010</v>
      </c>
      <c r="C2222" s="11" t="s">
        <v>1114</v>
      </c>
    </row>
    <row r="2223" spans="1:3" s="10" customFormat="1" ht="28.5">
      <c r="A2223" s="31" t="s">
        <v>10158</v>
      </c>
      <c r="B2223" s="10" t="s">
        <v>3011</v>
      </c>
      <c r="C2223" s="11" t="s">
        <v>1027</v>
      </c>
    </row>
    <row r="2224" spans="1:3" s="10" customFormat="1" ht="28.5">
      <c r="A2224" s="31" t="s">
        <v>10159</v>
      </c>
      <c r="B2224" s="10" t="s">
        <v>3012</v>
      </c>
      <c r="C2224" s="11" t="s">
        <v>2181</v>
      </c>
    </row>
    <row r="2225" spans="1:3" s="10" customFormat="1" ht="42.75">
      <c r="A2225" s="31" t="s">
        <v>10160</v>
      </c>
      <c r="B2225" s="10" t="s">
        <v>3013</v>
      </c>
      <c r="C2225" s="11" t="s">
        <v>1175</v>
      </c>
    </row>
    <row r="2226" spans="1:3" s="10" customFormat="1" ht="28.5">
      <c r="A2226" s="31" t="s">
        <v>10161</v>
      </c>
      <c r="B2226" s="10" t="s">
        <v>3014</v>
      </c>
      <c r="C2226" s="11" t="s">
        <v>1027</v>
      </c>
    </row>
    <row r="2227" spans="1:3" s="10" customFormat="1" ht="28.5">
      <c r="A2227" s="31" t="s">
        <v>10162</v>
      </c>
      <c r="B2227" s="10" t="s">
        <v>3015</v>
      </c>
      <c r="C2227" s="11" t="s">
        <v>2181</v>
      </c>
    </row>
    <row r="2228" spans="1:3" s="10" customFormat="1" ht="28.5">
      <c r="A2228" s="31" t="s">
        <v>10163</v>
      </c>
      <c r="B2228" s="10" t="s">
        <v>3016</v>
      </c>
      <c r="C2228" s="11" t="s">
        <v>1027</v>
      </c>
    </row>
    <row r="2229" spans="1:3" s="10" customFormat="1" ht="28.5">
      <c r="A2229" s="31" t="s">
        <v>10164</v>
      </c>
      <c r="B2229" s="10" t="s">
        <v>3017</v>
      </c>
      <c r="C2229" s="11" t="s">
        <v>1027</v>
      </c>
    </row>
    <row r="2230" spans="1:3" s="10" customFormat="1" ht="42.75">
      <c r="A2230" s="31" t="s">
        <v>9568</v>
      </c>
      <c r="B2230" s="10" t="s">
        <v>3018</v>
      </c>
      <c r="C2230" s="11" t="s">
        <v>2212</v>
      </c>
    </row>
    <row r="2231" spans="1:3" s="10" customFormat="1" ht="28.5">
      <c r="A2231" s="31" t="s">
        <v>10165</v>
      </c>
      <c r="B2231" s="10" t="s">
        <v>3019</v>
      </c>
      <c r="C2231" s="11" t="s">
        <v>2387</v>
      </c>
    </row>
    <row r="2232" spans="1:3" s="10" customFormat="1" ht="28.5">
      <c r="A2232" s="31" t="s">
        <v>10166</v>
      </c>
      <c r="B2232" s="10" t="s">
        <v>3020</v>
      </c>
      <c r="C2232" s="11" t="s">
        <v>2753</v>
      </c>
    </row>
    <row r="2233" spans="1:3" s="10" customFormat="1" ht="57">
      <c r="A2233" s="31" t="s">
        <v>10167</v>
      </c>
      <c r="B2233" s="10" t="s">
        <v>3021</v>
      </c>
      <c r="C2233" s="11" t="s">
        <v>2478</v>
      </c>
    </row>
    <row r="2234" spans="1:3" s="10" customFormat="1" ht="28.5">
      <c r="A2234" s="31" t="s">
        <v>10168</v>
      </c>
      <c r="B2234" s="10" t="s">
        <v>3022</v>
      </c>
      <c r="C2234" s="11" t="s">
        <v>1003</v>
      </c>
    </row>
    <row r="2235" spans="1:3" s="10" customFormat="1" ht="28.5">
      <c r="A2235" s="31" t="s">
        <v>10169</v>
      </c>
      <c r="B2235" s="10" t="s">
        <v>3023</v>
      </c>
      <c r="C2235" s="11" t="s">
        <v>1058</v>
      </c>
    </row>
    <row r="2236" spans="1:3" s="10" customFormat="1" ht="28.5">
      <c r="A2236" s="31" t="s">
        <v>10170</v>
      </c>
      <c r="B2236" s="10" t="s">
        <v>3024</v>
      </c>
      <c r="C2236" s="11" t="s">
        <v>838</v>
      </c>
    </row>
    <row r="2237" spans="1:3" s="10" customFormat="1" ht="28.5">
      <c r="A2237" s="31" t="s">
        <v>10171</v>
      </c>
      <c r="B2237" s="10" t="s">
        <v>3025</v>
      </c>
      <c r="C2237" s="11" t="s">
        <v>884</v>
      </c>
    </row>
    <row r="2238" spans="1:3" s="10" customFormat="1" ht="42.75">
      <c r="A2238" s="31" t="s">
        <v>10142</v>
      </c>
      <c r="B2238" s="10" t="s">
        <v>3026</v>
      </c>
      <c r="C2238" s="11" t="s">
        <v>2826</v>
      </c>
    </row>
    <row r="2239" spans="1:3" s="10" customFormat="1" ht="28.5">
      <c r="A2239" s="31" t="s">
        <v>8612</v>
      </c>
      <c r="B2239" s="10" t="s">
        <v>3027</v>
      </c>
      <c r="C2239" s="11" t="s">
        <v>779</v>
      </c>
    </row>
    <row r="2240" spans="1:3" s="10" customFormat="1" ht="28.5">
      <c r="A2240" s="31" t="s">
        <v>10172</v>
      </c>
      <c r="B2240" s="10" t="s">
        <v>3028</v>
      </c>
      <c r="C2240" s="11" t="s">
        <v>2843</v>
      </c>
    </row>
    <row r="2241" spans="1:3" s="10" customFormat="1" ht="42.75">
      <c r="A2241" s="31" t="s">
        <v>10173</v>
      </c>
      <c r="B2241" s="10" t="s">
        <v>3029</v>
      </c>
      <c r="C2241" s="11" t="s">
        <v>2971</v>
      </c>
    </row>
    <row r="2242" spans="1:3" s="10" customFormat="1" ht="42.75">
      <c r="A2242" s="31" t="s">
        <v>10174</v>
      </c>
      <c r="B2242" s="10" t="s">
        <v>3030</v>
      </c>
      <c r="C2242" s="11" t="s">
        <v>928</v>
      </c>
    </row>
    <row r="2243" spans="1:3" s="10" customFormat="1" ht="42.75">
      <c r="A2243" s="31" t="s">
        <v>10175</v>
      </c>
      <c r="B2243" s="10" t="s">
        <v>3031</v>
      </c>
      <c r="C2243" s="11" t="s">
        <v>2473</v>
      </c>
    </row>
    <row r="2244" spans="1:3" s="10" customFormat="1" ht="57">
      <c r="A2244" s="31" t="s">
        <v>9627</v>
      </c>
      <c r="B2244" s="10" t="s">
        <v>3032</v>
      </c>
      <c r="C2244" s="11" t="s">
        <v>2302</v>
      </c>
    </row>
    <row r="2245" spans="1:3" s="10" customFormat="1" ht="28.5">
      <c r="A2245" s="31" t="s">
        <v>10176</v>
      </c>
      <c r="B2245" s="10" t="s">
        <v>3033</v>
      </c>
      <c r="C2245" s="11" t="s">
        <v>1012</v>
      </c>
    </row>
    <row r="2246" spans="1:3" s="10" customFormat="1" ht="28.5">
      <c r="A2246" s="31" t="s">
        <v>10177</v>
      </c>
      <c r="B2246" s="10" t="s">
        <v>3034</v>
      </c>
      <c r="C2246" s="11" t="s">
        <v>3035</v>
      </c>
    </row>
    <row r="2247" spans="1:3" s="10" customFormat="1" ht="57">
      <c r="A2247" s="31" t="s">
        <v>10178</v>
      </c>
      <c r="B2247" s="10" t="s">
        <v>3036</v>
      </c>
      <c r="C2247" s="11" t="s">
        <v>2983</v>
      </c>
    </row>
    <row r="2248" spans="1:3" s="10" customFormat="1" ht="28.5">
      <c r="A2248" s="31" t="s">
        <v>10096</v>
      </c>
      <c r="B2248" s="10" t="s">
        <v>3037</v>
      </c>
      <c r="C2248" s="11" t="s">
        <v>2932</v>
      </c>
    </row>
    <row r="2249" spans="1:3" s="10" customFormat="1" ht="42.75">
      <c r="A2249" s="31" t="s">
        <v>10179</v>
      </c>
      <c r="B2249" s="10" t="s">
        <v>3038</v>
      </c>
      <c r="C2249" s="11" t="s">
        <v>1196</v>
      </c>
    </row>
    <row r="2250" spans="1:3" s="10" customFormat="1" ht="57">
      <c r="A2250" s="31" t="s">
        <v>10180</v>
      </c>
      <c r="B2250" s="10" t="s">
        <v>3039</v>
      </c>
      <c r="C2250" s="11" t="s">
        <v>3040</v>
      </c>
    </row>
    <row r="2251" spans="1:3" s="10" customFormat="1" ht="28.5">
      <c r="A2251" s="31" t="s">
        <v>10181</v>
      </c>
      <c r="B2251" s="10" t="s">
        <v>3041</v>
      </c>
      <c r="C2251" s="11" t="s">
        <v>2345</v>
      </c>
    </row>
    <row r="2252" spans="1:3" s="10" customFormat="1" ht="42.75">
      <c r="A2252" s="31" t="s">
        <v>10182</v>
      </c>
      <c r="B2252" s="10" t="s">
        <v>3042</v>
      </c>
      <c r="C2252" s="11" t="s">
        <v>3043</v>
      </c>
    </row>
    <row r="2253" spans="1:3" s="10" customFormat="1" ht="28.5">
      <c r="A2253" s="31" t="s">
        <v>10183</v>
      </c>
      <c r="B2253" s="10" t="s">
        <v>3044</v>
      </c>
      <c r="C2253" s="11" t="s">
        <v>1087</v>
      </c>
    </row>
    <row r="2254" spans="1:3" s="10" customFormat="1" ht="28.5">
      <c r="A2254" s="31" t="s">
        <v>10184</v>
      </c>
      <c r="B2254" s="10" t="s">
        <v>3045</v>
      </c>
      <c r="C2254" s="11" t="s">
        <v>1003</v>
      </c>
    </row>
    <row r="2255" spans="1:3" s="10" customFormat="1" ht="42.75">
      <c r="A2255" s="31" t="s">
        <v>10185</v>
      </c>
      <c r="B2255" s="10" t="s">
        <v>3046</v>
      </c>
      <c r="C2255" s="11" t="s">
        <v>3043</v>
      </c>
    </row>
    <row r="2256" spans="1:3" s="10" customFormat="1" ht="28.5">
      <c r="A2256" s="31" t="s">
        <v>9676</v>
      </c>
      <c r="B2256" s="10" t="s">
        <v>3047</v>
      </c>
      <c r="C2256" s="11" t="s">
        <v>1104</v>
      </c>
    </row>
    <row r="2257" spans="1:3" s="10" customFormat="1" ht="42.75">
      <c r="A2257" s="31" t="s">
        <v>9405</v>
      </c>
      <c r="B2257" s="10" t="s">
        <v>3048</v>
      </c>
      <c r="C2257" s="11" t="s">
        <v>1196</v>
      </c>
    </row>
    <row r="2258" spans="1:3" s="10" customFormat="1" ht="28.5">
      <c r="A2258" s="31" t="s">
        <v>10186</v>
      </c>
      <c r="B2258" s="10" t="s">
        <v>3049</v>
      </c>
      <c r="C2258" s="11" t="s">
        <v>1081</v>
      </c>
    </row>
    <row r="2259" spans="1:3" s="10" customFormat="1" ht="28.5">
      <c r="A2259" s="31" t="s">
        <v>10187</v>
      </c>
      <c r="B2259" s="10" t="s">
        <v>3050</v>
      </c>
      <c r="C2259" s="11" t="s">
        <v>1066</v>
      </c>
    </row>
    <row r="2260" spans="1:3" s="10" customFormat="1" ht="42.75">
      <c r="A2260" s="31" t="s">
        <v>10188</v>
      </c>
      <c r="B2260" s="10" t="s">
        <v>3051</v>
      </c>
      <c r="C2260" s="11" t="s">
        <v>1044</v>
      </c>
    </row>
    <row r="2261" spans="1:3" s="10" customFormat="1">
      <c r="A2261" s="31" t="s">
        <v>8921</v>
      </c>
      <c r="B2261" s="10" t="s">
        <v>3052</v>
      </c>
      <c r="C2261" s="11" t="s">
        <v>1254</v>
      </c>
    </row>
    <row r="2262" spans="1:3" s="10" customFormat="1" ht="42.75">
      <c r="A2262" s="31" t="s">
        <v>10160</v>
      </c>
      <c r="B2262" s="10" t="s">
        <v>3053</v>
      </c>
      <c r="C2262" s="11" t="s">
        <v>1175</v>
      </c>
    </row>
    <row r="2263" spans="1:3" s="10" customFormat="1" ht="28.5">
      <c r="A2263" s="31" t="s">
        <v>10189</v>
      </c>
      <c r="B2263" s="10" t="s">
        <v>3054</v>
      </c>
      <c r="C2263" s="11" t="s">
        <v>2387</v>
      </c>
    </row>
    <row r="2264" spans="1:3" s="10" customFormat="1" ht="28.5">
      <c r="A2264" s="31" t="s">
        <v>9906</v>
      </c>
      <c r="B2264" s="10" t="s">
        <v>3055</v>
      </c>
      <c r="C2264" s="11" t="s">
        <v>2387</v>
      </c>
    </row>
    <row r="2265" spans="1:3" s="10" customFormat="1" ht="57">
      <c r="A2265" s="31" t="s">
        <v>10190</v>
      </c>
      <c r="B2265" s="10" t="s">
        <v>3056</v>
      </c>
      <c r="C2265" s="11" t="s">
        <v>3040</v>
      </c>
    </row>
    <row r="2266" spans="1:3" s="10" customFormat="1" ht="28.5">
      <c r="A2266" s="31" t="s">
        <v>10191</v>
      </c>
      <c r="B2266" s="10" t="s">
        <v>3057</v>
      </c>
      <c r="C2266" s="11" t="s">
        <v>1235</v>
      </c>
    </row>
    <row r="2267" spans="1:3" s="10" customFormat="1" ht="28.5">
      <c r="A2267" s="31" t="s">
        <v>10192</v>
      </c>
      <c r="B2267" s="10" t="s">
        <v>3058</v>
      </c>
      <c r="C2267" s="11" t="s">
        <v>2915</v>
      </c>
    </row>
    <row r="2268" spans="1:3" s="10" customFormat="1" ht="28.5">
      <c r="A2268" s="31" t="s">
        <v>10193</v>
      </c>
      <c r="B2268" s="10" t="s">
        <v>3059</v>
      </c>
      <c r="C2268" s="11" t="s">
        <v>2635</v>
      </c>
    </row>
    <row r="2269" spans="1:3" s="10" customFormat="1" ht="28.5">
      <c r="A2269" s="31" t="s">
        <v>10194</v>
      </c>
      <c r="B2269" s="10" t="s">
        <v>3060</v>
      </c>
      <c r="C2269" s="11" t="s">
        <v>3061</v>
      </c>
    </row>
    <row r="2270" spans="1:3" s="10" customFormat="1" ht="28.5">
      <c r="A2270" s="31" t="s">
        <v>10195</v>
      </c>
      <c r="B2270" s="10" t="s">
        <v>3062</v>
      </c>
      <c r="C2270" s="11" t="s">
        <v>938</v>
      </c>
    </row>
    <row r="2271" spans="1:3" s="10" customFormat="1" ht="28.5">
      <c r="A2271" s="31" t="s">
        <v>10196</v>
      </c>
      <c r="B2271" s="10" t="s">
        <v>3063</v>
      </c>
      <c r="C2271" s="11" t="s">
        <v>938</v>
      </c>
    </row>
    <row r="2272" spans="1:3" s="10" customFormat="1" ht="28.5">
      <c r="A2272" s="31" t="s">
        <v>10197</v>
      </c>
      <c r="B2272" s="10" t="s">
        <v>3064</v>
      </c>
      <c r="C2272" s="11" t="s">
        <v>1093</v>
      </c>
    </row>
    <row r="2273" spans="1:3" s="10" customFormat="1" ht="28.5">
      <c r="A2273" s="31" t="s">
        <v>10198</v>
      </c>
      <c r="B2273" s="10" t="s">
        <v>3065</v>
      </c>
      <c r="C2273" s="11" t="s">
        <v>1093</v>
      </c>
    </row>
    <row r="2274" spans="1:3" s="10" customFormat="1" ht="42.75">
      <c r="A2274" s="31" t="s">
        <v>10199</v>
      </c>
      <c r="B2274" s="10" t="s">
        <v>3066</v>
      </c>
      <c r="C2274" s="11" t="s">
        <v>2212</v>
      </c>
    </row>
    <row r="2275" spans="1:3" s="10" customFormat="1">
      <c r="A2275" s="31" t="s">
        <v>10200</v>
      </c>
      <c r="B2275" s="10" t="s">
        <v>3067</v>
      </c>
      <c r="C2275" s="11" t="s">
        <v>2977</v>
      </c>
    </row>
    <row r="2276" spans="1:3" s="10" customFormat="1" ht="28.5">
      <c r="A2276" s="31" t="s">
        <v>10201</v>
      </c>
      <c r="B2276" s="10" t="s">
        <v>3068</v>
      </c>
      <c r="C2276" s="11" t="s">
        <v>838</v>
      </c>
    </row>
    <row r="2277" spans="1:3" s="10" customFormat="1">
      <c r="A2277" s="31" t="s">
        <v>10202</v>
      </c>
      <c r="B2277" s="10" t="s">
        <v>3069</v>
      </c>
      <c r="C2277" s="11" t="s">
        <v>2977</v>
      </c>
    </row>
    <row r="2278" spans="1:3" s="10" customFormat="1" ht="28.5">
      <c r="A2278" s="31" t="s">
        <v>10203</v>
      </c>
      <c r="B2278" s="10" t="s">
        <v>3070</v>
      </c>
      <c r="C2278" s="11" t="s">
        <v>2949</v>
      </c>
    </row>
    <row r="2279" spans="1:3" s="10" customFormat="1" ht="28.5">
      <c r="A2279" s="31" t="s">
        <v>10204</v>
      </c>
      <c r="B2279" s="10" t="s">
        <v>3071</v>
      </c>
      <c r="C2279" s="11" t="s">
        <v>838</v>
      </c>
    </row>
    <row r="2280" spans="1:3" s="10" customFormat="1" ht="42.75">
      <c r="A2280" s="31" t="s">
        <v>8878</v>
      </c>
      <c r="B2280" s="10" t="s">
        <v>3072</v>
      </c>
      <c r="C2280" s="11" t="s">
        <v>1194</v>
      </c>
    </row>
    <row r="2281" spans="1:3" s="10" customFormat="1">
      <c r="A2281" s="31" t="s">
        <v>10205</v>
      </c>
      <c r="B2281" s="10" t="s">
        <v>3073</v>
      </c>
      <c r="C2281" s="11" t="s">
        <v>2977</v>
      </c>
    </row>
    <row r="2282" spans="1:3" s="10" customFormat="1" ht="42.75">
      <c r="A2282" s="31" t="s">
        <v>10206</v>
      </c>
      <c r="B2282" s="10" t="s">
        <v>3074</v>
      </c>
      <c r="C2282" s="11" t="s">
        <v>1194</v>
      </c>
    </row>
    <row r="2283" spans="1:3" s="10" customFormat="1" ht="28.5">
      <c r="A2283" s="31" t="s">
        <v>10207</v>
      </c>
      <c r="B2283" s="10" t="s">
        <v>3075</v>
      </c>
      <c r="C2283" s="11" t="s">
        <v>3076</v>
      </c>
    </row>
    <row r="2284" spans="1:3" s="10" customFormat="1" ht="42.75">
      <c r="A2284" s="31" t="s">
        <v>10208</v>
      </c>
      <c r="B2284" s="10" t="s">
        <v>3077</v>
      </c>
      <c r="C2284" s="11" t="s">
        <v>786</v>
      </c>
    </row>
    <row r="2285" spans="1:3" s="10" customFormat="1" ht="28.5">
      <c r="A2285" s="31" t="s">
        <v>10209</v>
      </c>
      <c r="B2285" s="10" t="s">
        <v>3078</v>
      </c>
      <c r="C2285" s="11" t="s">
        <v>3079</v>
      </c>
    </row>
    <row r="2286" spans="1:3" s="10" customFormat="1">
      <c r="A2286" s="31" t="s">
        <v>10210</v>
      </c>
      <c r="B2286" s="10" t="s">
        <v>3080</v>
      </c>
      <c r="C2286" s="11" t="s">
        <v>2979</v>
      </c>
    </row>
    <row r="2287" spans="1:3" s="10" customFormat="1" ht="42.75">
      <c r="A2287" s="31" t="s">
        <v>10211</v>
      </c>
      <c r="B2287" s="10" t="s">
        <v>3081</v>
      </c>
      <c r="C2287" s="11" t="s">
        <v>786</v>
      </c>
    </row>
    <row r="2288" spans="1:3" s="10" customFormat="1" ht="42.75">
      <c r="A2288" s="31" t="s">
        <v>8872</v>
      </c>
      <c r="B2288" s="10" t="s">
        <v>3082</v>
      </c>
      <c r="C2288" s="11" t="s">
        <v>1175</v>
      </c>
    </row>
    <row r="2289" spans="1:3" s="10" customFormat="1">
      <c r="A2289" s="31" t="s">
        <v>10212</v>
      </c>
      <c r="B2289" s="10" t="s">
        <v>3083</v>
      </c>
      <c r="C2289" s="11" t="s">
        <v>2977</v>
      </c>
    </row>
    <row r="2290" spans="1:3" s="10" customFormat="1" ht="42.75">
      <c r="A2290" s="31" t="s">
        <v>10213</v>
      </c>
      <c r="B2290" s="10" t="s">
        <v>3084</v>
      </c>
      <c r="C2290" s="11" t="s">
        <v>786</v>
      </c>
    </row>
    <row r="2291" spans="1:3" s="10" customFormat="1" ht="28.5">
      <c r="A2291" s="31" t="s">
        <v>9595</v>
      </c>
      <c r="B2291" s="10" t="s">
        <v>3085</v>
      </c>
      <c r="C2291" s="11" t="s">
        <v>2181</v>
      </c>
    </row>
    <row r="2292" spans="1:3" s="10" customFormat="1" ht="42.75">
      <c r="A2292" s="31" t="s">
        <v>8871</v>
      </c>
      <c r="B2292" s="10" t="s">
        <v>3086</v>
      </c>
      <c r="C2292" s="11" t="s">
        <v>1175</v>
      </c>
    </row>
    <row r="2293" spans="1:3" s="10" customFormat="1" ht="42.75">
      <c r="A2293" s="31" t="s">
        <v>10214</v>
      </c>
      <c r="B2293" s="10" t="s">
        <v>3087</v>
      </c>
      <c r="C2293" s="11" t="s">
        <v>2391</v>
      </c>
    </row>
    <row r="2294" spans="1:3" s="10" customFormat="1">
      <c r="A2294" s="31" t="s">
        <v>10215</v>
      </c>
      <c r="B2294" s="10" t="s">
        <v>3088</v>
      </c>
      <c r="C2294" s="11" t="s">
        <v>771</v>
      </c>
    </row>
    <row r="2295" spans="1:3" s="10" customFormat="1" ht="28.5">
      <c r="A2295" s="31" t="s">
        <v>10216</v>
      </c>
      <c r="B2295" s="10" t="s">
        <v>3089</v>
      </c>
      <c r="C2295" s="11" t="s">
        <v>1012</v>
      </c>
    </row>
    <row r="2296" spans="1:3" s="10" customFormat="1" ht="28.5">
      <c r="A2296" s="31" t="s">
        <v>10217</v>
      </c>
      <c r="B2296" s="10" t="s">
        <v>3090</v>
      </c>
      <c r="C2296" s="11" t="s">
        <v>1899</v>
      </c>
    </row>
    <row r="2297" spans="1:3" s="10" customFormat="1" ht="42.75">
      <c r="A2297" s="31" t="s">
        <v>10218</v>
      </c>
      <c r="B2297" s="10" t="s">
        <v>3091</v>
      </c>
      <c r="C2297" s="11" t="s">
        <v>3092</v>
      </c>
    </row>
    <row r="2298" spans="1:3" s="10" customFormat="1" ht="57">
      <c r="A2298" s="31" t="s">
        <v>10219</v>
      </c>
      <c r="B2298" s="10" t="s">
        <v>3093</v>
      </c>
      <c r="C2298" s="11" t="s">
        <v>3094</v>
      </c>
    </row>
    <row r="2299" spans="1:3" s="10" customFormat="1" ht="28.5">
      <c r="A2299" s="31" t="s">
        <v>8658</v>
      </c>
      <c r="B2299" s="10" t="s">
        <v>3095</v>
      </c>
      <c r="C2299" s="11" t="s">
        <v>884</v>
      </c>
    </row>
    <row r="2300" spans="1:3" s="10" customFormat="1" ht="28.5">
      <c r="A2300" s="31" t="s">
        <v>10220</v>
      </c>
      <c r="B2300" s="10" t="s">
        <v>3096</v>
      </c>
      <c r="C2300" s="11" t="s">
        <v>2378</v>
      </c>
    </row>
    <row r="2301" spans="1:3" s="10" customFormat="1" ht="28.5">
      <c r="A2301" s="31" t="s">
        <v>10221</v>
      </c>
      <c r="B2301" s="10" t="s">
        <v>3097</v>
      </c>
      <c r="C2301" s="11" t="s">
        <v>3098</v>
      </c>
    </row>
    <row r="2302" spans="1:3" s="10" customFormat="1" ht="28.5">
      <c r="A2302" s="31" t="s">
        <v>10222</v>
      </c>
      <c r="B2302" s="10" t="s">
        <v>3099</v>
      </c>
      <c r="C2302" s="11" t="s">
        <v>2095</v>
      </c>
    </row>
    <row r="2303" spans="1:3" s="10" customFormat="1" ht="42.75">
      <c r="A2303" s="31" t="s">
        <v>10223</v>
      </c>
      <c r="B2303" s="10" t="s">
        <v>3100</v>
      </c>
      <c r="C2303" s="11" t="s">
        <v>3101</v>
      </c>
    </row>
    <row r="2304" spans="1:3" s="10" customFormat="1" ht="28.5">
      <c r="A2304" s="31" t="s">
        <v>10224</v>
      </c>
      <c r="B2304" s="10" t="s">
        <v>3102</v>
      </c>
      <c r="C2304" s="11" t="s">
        <v>2942</v>
      </c>
    </row>
    <row r="2305" spans="1:3" s="10" customFormat="1" ht="28.5">
      <c r="A2305" s="31" t="s">
        <v>10225</v>
      </c>
      <c r="B2305" s="10" t="s">
        <v>3103</v>
      </c>
      <c r="C2305" s="11" t="s">
        <v>838</v>
      </c>
    </row>
    <row r="2306" spans="1:3" s="10" customFormat="1" ht="42.75">
      <c r="A2306" s="31" t="s">
        <v>10226</v>
      </c>
      <c r="B2306" s="10" t="s">
        <v>3104</v>
      </c>
      <c r="C2306" s="11" t="s">
        <v>3092</v>
      </c>
    </row>
    <row r="2307" spans="1:3" s="10" customFormat="1" ht="28.5">
      <c r="A2307" s="31" t="s">
        <v>10227</v>
      </c>
      <c r="B2307" s="10" t="s">
        <v>3105</v>
      </c>
      <c r="C2307" s="11" t="s">
        <v>2776</v>
      </c>
    </row>
    <row r="2308" spans="1:3" s="10" customFormat="1" ht="28.5">
      <c r="A2308" s="31" t="s">
        <v>10228</v>
      </c>
      <c r="B2308" s="10" t="s">
        <v>3106</v>
      </c>
      <c r="C2308" s="11" t="s">
        <v>838</v>
      </c>
    </row>
    <row r="2309" spans="1:3" s="10" customFormat="1" ht="28.5">
      <c r="A2309" s="31" t="s">
        <v>10229</v>
      </c>
      <c r="B2309" s="10" t="s">
        <v>3107</v>
      </c>
      <c r="C2309" s="11" t="s">
        <v>1899</v>
      </c>
    </row>
    <row r="2310" spans="1:3" s="10" customFormat="1" ht="42.75">
      <c r="A2310" s="31" t="s">
        <v>10230</v>
      </c>
      <c r="B2310" s="10" t="s">
        <v>3108</v>
      </c>
      <c r="C2310" s="11" t="s">
        <v>2588</v>
      </c>
    </row>
    <row r="2311" spans="1:3" s="10" customFormat="1" ht="28.5">
      <c r="A2311" s="31" t="s">
        <v>10231</v>
      </c>
      <c r="B2311" s="10" t="s">
        <v>3109</v>
      </c>
      <c r="C2311" s="11" t="s">
        <v>3035</v>
      </c>
    </row>
    <row r="2312" spans="1:3" s="10" customFormat="1" ht="28.5">
      <c r="A2312" s="31" t="s">
        <v>8796</v>
      </c>
      <c r="B2312" s="10" t="s">
        <v>3110</v>
      </c>
      <c r="C2312" s="11" t="s">
        <v>1081</v>
      </c>
    </row>
    <row r="2313" spans="1:3" s="10" customFormat="1" ht="42.75">
      <c r="A2313" s="31" t="s">
        <v>8871</v>
      </c>
      <c r="B2313" s="10" t="s">
        <v>3111</v>
      </c>
      <c r="C2313" s="11" t="s">
        <v>1175</v>
      </c>
    </row>
    <row r="2314" spans="1:3" s="10" customFormat="1" ht="42.75">
      <c r="A2314" s="31" t="s">
        <v>10232</v>
      </c>
      <c r="B2314" s="10" t="s">
        <v>3112</v>
      </c>
      <c r="C2314" s="11" t="s">
        <v>3113</v>
      </c>
    </row>
    <row r="2315" spans="1:3" s="10" customFormat="1">
      <c r="A2315" s="31" t="s">
        <v>10233</v>
      </c>
      <c r="B2315" s="10" t="s">
        <v>3114</v>
      </c>
      <c r="C2315" s="11" t="s">
        <v>3115</v>
      </c>
    </row>
    <row r="2316" spans="1:3" s="10" customFormat="1" ht="28.5">
      <c r="A2316" s="31" t="s">
        <v>10234</v>
      </c>
      <c r="B2316" s="10" t="s">
        <v>3116</v>
      </c>
      <c r="C2316" s="11" t="s">
        <v>2095</v>
      </c>
    </row>
    <row r="2317" spans="1:3" s="10" customFormat="1" ht="57">
      <c r="A2317" s="31" t="s">
        <v>10235</v>
      </c>
      <c r="B2317" s="10" t="s">
        <v>3117</v>
      </c>
      <c r="C2317" s="11" t="s">
        <v>3094</v>
      </c>
    </row>
    <row r="2318" spans="1:3" s="10" customFormat="1" ht="28.5">
      <c r="A2318" s="31" t="s">
        <v>10236</v>
      </c>
      <c r="B2318" s="10" t="s">
        <v>3118</v>
      </c>
      <c r="C2318" s="11" t="s">
        <v>2387</v>
      </c>
    </row>
    <row r="2319" spans="1:3" s="10" customFormat="1" ht="28.5">
      <c r="A2319" s="31" t="s">
        <v>10237</v>
      </c>
      <c r="B2319" s="10" t="s">
        <v>3119</v>
      </c>
      <c r="C2319" s="11" t="s">
        <v>2843</v>
      </c>
    </row>
    <row r="2320" spans="1:3" s="10" customFormat="1" ht="28.5">
      <c r="A2320" s="31" t="s">
        <v>10238</v>
      </c>
      <c r="B2320" s="10" t="s">
        <v>3120</v>
      </c>
      <c r="C2320" s="11" t="s">
        <v>2635</v>
      </c>
    </row>
    <row r="2321" spans="1:3" s="10" customFormat="1">
      <c r="A2321" s="31" t="s">
        <v>8739</v>
      </c>
      <c r="B2321" s="10" t="s">
        <v>3121</v>
      </c>
      <c r="C2321" s="11" t="s">
        <v>965</v>
      </c>
    </row>
    <row r="2322" spans="1:3" s="10" customFormat="1" ht="28.5">
      <c r="A2322" s="31" t="s">
        <v>10239</v>
      </c>
      <c r="B2322" s="10" t="s">
        <v>3122</v>
      </c>
      <c r="C2322" s="11" t="s">
        <v>2415</v>
      </c>
    </row>
    <row r="2323" spans="1:3" s="10" customFormat="1" ht="28.5">
      <c r="A2323" s="31" t="s">
        <v>10240</v>
      </c>
      <c r="B2323" s="10" t="s">
        <v>3123</v>
      </c>
      <c r="C2323" s="11" t="s">
        <v>1093</v>
      </c>
    </row>
    <row r="2324" spans="1:3" s="10" customFormat="1" ht="28.5">
      <c r="A2324" s="31" t="s">
        <v>10241</v>
      </c>
      <c r="B2324" s="10" t="s">
        <v>3124</v>
      </c>
      <c r="C2324" s="11" t="s">
        <v>1093</v>
      </c>
    </row>
    <row r="2325" spans="1:3" s="10" customFormat="1" ht="42.75">
      <c r="A2325" s="31" t="s">
        <v>10102</v>
      </c>
      <c r="B2325" s="10" t="s">
        <v>3125</v>
      </c>
      <c r="C2325" s="11" t="s">
        <v>2826</v>
      </c>
    </row>
    <row r="2326" spans="1:3" s="10" customFormat="1" ht="28.5">
      <c r="A2326" s="31" t="s">
        <v>10242</v>
      </c>
      <c r="B2326" s="10" t="s">
        <v>3126</v>
      </c>
      <c r="C2326" s="11" t="s">
        <v>3127</v>
      </c>
    </row>
    <row r="2327" spans="1:3" s="10" customFormat="1" ht="28.5">
      <c r="A2327" s="31" t="s">
        <v>10243</v>
      </c>
      <c r="B2327" s="10" t="s">
        <v>3128</v>
      </c>
      <c r="C2327" s="11" t="s">
        <v>1020</v>
      </c>
    </row>
    <row r="2328" spans="1:3" s="10" customFormat="1" ht="42.75">
      <c r="A2328" s="31" t="s">
        <v>10244</v>
      </c>
      <c r="B2328" s="10" t="s">
        <v>3129</v>
      </c>
      <c r="C2328" s="11" t="s">
        <v>3130</v>
      </c>
    </row>
    <row r="2329" spans="1:3" s="10" customFormat="1" ht="42.75">
      <c r="A2329" s="31" t="s">
        <v>10245</v>
      </c>
      <c r="B2329" s="10" t="s">
        <v>3131</v>
      </c>
      <c r="C2329" s="11" t="s">
        <v>1194</v>
      </c>
    </row>
    <row r="2330" spans="1:3" s="10" customFormat="1">
      <c r="A2330" s="31" t="s">
        <v>10246</v>
      </c>
      <c r="B2330" s="10" t="s">
        <v>3132</v>
      </c>
      <c r="C2330" s="11" t="s">
        <v>3133</v>
      </c>
    </row>
    <row r="2331" spans="1:3" s="10" customFormat="1" ht="28.5">
      <c r="A2331" s="31" t="s">
        <v>10247</v>
      </c>
      <c r="B2331" s="10" t="s">
        <v>3134</v>
      </c>
      <c r="C2331" s="11" t="s">
        <v>2395</v>
      </c>
    </row>
    <row r="2332" spans="1:3" s="10" customFormat="1">
      <c r="A2332" s="31" t="s">
        <v>10081</v>
      </c>
      <c r="B2332" s="10" t="s">
        <v>3135</v>
      </c>
      <c r="C2332" s="11" t="s">
        <v>2911</v>
      </c>
    </row>
    <row r="2333" spans="1:3" s="10" customFormat="1" ht="57">
      <c r="A2333" s="31" t="s">
        <v>10248</v>
      </c>
      <c r="B2333" s="10" t="s">
        <v>3136</v>
      </c>
      <c r="C2333" s="11" t="s">
        <v>3094</v>
      </c>
    </row>
    <row r="2334" spans="1:3" s="10" customFormat="1" ht="28.5">
      <c r="A2334" s="31" t="s">
        <v>10249</v>
      </c>
      <c r="B2334" s="10" t="s">
        <v>3137</v>
      </c>
      <c r="C2334" s="11" t="s">
        <v>2915</v>
      </c>
    </row>
    <row r="2335" spans="1:3" s="10" customFormat="1" ht="42.75">
      <c r="A2335" s="31" t="s">
        <v>10250</v>
      </c>
      <c r="B2335" s="10" t="s">
        <v>3138</v>
      </c>
      <c r="C2335" s="11" t="s">
        <v>2212</v>
      </c>
    </row>
    <row r="2336" spans="1:3" s="10" customFormat="1" ht="57">
      <c r="A2336" s="31" t="s">
        <v>10251</v>
      </c>
      <c r="B2336" s="10" t="s">
        <v>3139</v>
      </c>
      <c r="C2336" s="11" t="s">
        <v>1817</v>
      </c>
    </row>
    <row r="2337" spans="1:3" s="10" customFormat="1" ht="42.75">
      <c r="A2337" s="31" t="s">
        <v>9884</v>
      </c>
      <c r="B2337" s="10" t="s">
        <v>3140</v>
      </c>
      <c r="C2337" s="11" t="s">
        <v>1044</v>
      </c>
    </row>
    <row r="2338" spans="1:3" s="10" customFormat="1" ht="42.75">
      <c r="A2338" s="31" t="s">
        <v>8781</v>
      </c>
      <c r="B2338" s="10" t="s">
        <v>3141</v>
      </c>
      <c r="C2338" s="11" t="s">
        <v>1044</v>
      </c>
    </row>
    <row r="2339" spans="1:3" s="10" customFormat="1">
      <c r="A2339" s="31" t="s">
        <v>10252</v>
      </c>
      <c r="B2339" s="10" t="s">
        <v>3142</v>
      </c>
      <c r="C2339" s="11" t="s">
        <v>979</v>
      </c>
    </row>
    <row r="2340" spans="1:3" s="10" customFormat="1">
      <c r="A2340" s="31" t="s">
        <v>10253</v>
      </c>
      <c r="B2340" s="10" t="s">
        <v>3143</v>
      </c>
      <c r="C2340" s="11" t="s">
        <v>979</v>
      </c>
    </row>
    <row r="2341" spans="1:3" s="10" customFormat="1" ht="28.5">
      <c r="A2341" s="31" t="s">
        <v>10254</v>
      </c>
      <c r="B2341" s="10" t="s">
        <v>3144</v>
      </c>
      <c r="C2341" s="11" t="s">
        <v>884</v>
      </c>
    </row>
    <row r="2342" spans="1:3" s="10" customFormat="1">
      <c r="A2342" s="31" t="s">
        <v>10255</v>
      </c>
      <c r="B2342" s="10" t="s">
        <v>3145</v>
      </c>
      <c r="C2342" s="11" t="s">
        <v>979</v>
      </c>
    </row>
    <row r="2343" spans="1:3" s="10" customFormat="1">
      <c r="A2343" s="31" t="s">
        <v>10256</v>
      </c>
      <c r="B2343" s="10" t="s">
        <v>3146</v>
      </c>
      <c r="C2343" s="11" t="s">
        <v>3133</v>
      </c>
    </row>
    <row r="2344" spans="1:3" s="10" customFormat="1" ht="28.5">
      <c r="A2344" s="31" t="s">
        <v>10257</v>
      </c>
      <c r="B2344" s="10" t="s">
        <v>3147</v>
      </c>
      <c r="C2344" s="11" t="s">
        <v>838</v>
      </c>
    </row>
    <row r="2345" spans="1:3" s="10" customFormat="1" ht="28.5">
      <c r="A2345" s="31" t="s">
        <v>8795</v>
      </c>
      <c r="B2345" s="10" t="s">
        <v>3148</v>
      </c>
      <c r="C2345" s="11" t="s">
        <v>1058</v>
      </c>
    </row>
    <row r="2346" spans="1:3" s="10" customFormat="1" ht="28.5">
      <c r="A2346" s="31" t="s">
        <v>9649</v>
      </c>
      <c r="B2346" s="10" t="s">
        <v>3149</v>
      </c>
      <c r="C2346" s="11" t="s">
        <v>1020</v>
      </c>
    </row>
    <row r="2347" spans="1:3" s="10" customFormat="1" ht="28.5">
      <c r="A2347" s="31" t="s">
        <v>8771</v>
      </c>
      <c r="B2347" s="10" t="s">
        <v>3150</v>
      </c>
      <c r="C2347" s="11" t="s">
        <v>1020</v>
      </c>
    </row>
    <row r="2348" spans="1:3" s="10" customFormat="1" ht="28.5">
      <c r="A2348" s="31" t="s">
        <v>10258</v>
      </c>
      <c r="B2348" s="10" t="s">
        <v>3151</v>
      </c>
      <c r="C2348" s="11" t="s">
        <v>2387</v>
      </c>
    </row>
    <row r="2349" spans="1:3" s="10" customFormat="1" ht="28.5">
      <c r="A2349" s="31" t="s">
        <v>10092</v>
      </c>
      <c r="B2349" s="10" t="s">
        <v>3152</v>
      </c>
      <c r="C2349" s="11" t="s">
        <v>2095</v>
      </c>
    </row>
    <row r="2350" spans="1:3" s="10" customFormat="1" ht="42.75">
      <c r="A2350" s="31" t="s">
        <v>10259</v>
      </c>
      <c r="B2350" s="10" t="s">
        <v>3153</v>
      </c>
      <c r="C2350" s="11" t="s">
        <v>1175</v>
      </c>
    </row>
    <row r="2351" spans="1:3" s="10" customFormat="1" ht="42.75">
      <c r="A2351" s="31" t="s">
        <v>10260</v>
      </c>
      <c r="B2351" s="10" t="s">
        <v>3154</v>
      </c>
      <c r="C2351" s="11" t="s">
        <v>786</v>
      </c>
    </row>
    <row r="2352" spans="1:3" s="10" customFormat="1" ht="28.5">
      <c r="A2352" s="31" t="s">
        <v>10261</v>
      </c>
      <c r="B2352" s="10" t="s">
        <v>3155</v>
      </c>
      <c r="C2352" s="11" t="s">
        <v>1012</v>
      </c>
    </row>
    <row r="2353" spans="1:3" s="10" customFormat="1" ht="57">
      <c r="A2353" s="31" t="s">
        <v>10262</v>
      </c>
      <c r="B2353" s="10" t="s">
        <v>3156</v>
      </c>
      <c r="C2353" s="11" t="s">
        <v>3094</v>
      </c>
    </row>
    <row r="2354" spans="1:3" s="10" customFormat="1" ht="42.75">
      <c r="A2354" s="31" t="s">
        <v>10263</v>
      </c>
      <c r="B2354" s="10" t="s">
        <v>3157</v>
      </c>
      <c r="C2354" s="11" t="s">
        <v>2588</v>
      </c>
    </row>
    <row r="2355" spans="1:3" s="10" customFormat="1" ht="28.5">
      <c r="A2355" s="31" t="s">
        <v>10264</v>
      </c>
      <c r="B2355" s="10" t="s">
        <v>3158</v>
      </c>
      <c r="C2355" s="11" t="s">
        <v>999</v>
      </c>
    </row>
    <row r="2356" spans="1:3" s="10" customFormat="1" ht="28.5">
      <c r="A2356" s="31" t="s">
        <v>10265</v>
      </c>
      <c r="B2356" s="10" t="s">
        <v>3159</v>
      </c>
      <c r="C2356" s="11" t="s">
        <v>3160</v>
      </c>
    </row>
    <row r="2357" spans="1:3" s="10" customFormat="1" ht="28.5">
      <c r="A2357" s="31" t="s">
        <v>8645</v>
      </c>
      <c r="B2357" s="10" t="s">
        <v>3161</v>
      </c>
      <c r="C2357" s="11" t="s">
        <v>840</v>
      </c>
    </row>
    <row r="2358" spans="1:3" s="10" customFormat="1" ht="28.5">
      <c r="A2358" s="31" t="s">
        <v>10266</v>
      </c>
      <c r="B2358" s="10" t="s">
        <v>3162</v>
      </c>
      <c r="C2358" s="11" t="s">
        <v>1012</v>
      </c>
    </row>
    <row r="2359" spans="1:3" s="10" customFormat="1" ht="42.75">
      <c r="A2359" s="31" t="s">
        <v>10267</v>
      </c>
      <c r="B2359" s="10" t="s">
        <v>3163</v>
      </c>
      <c r="C2359" s="11" t="s">
        <v>3130</v>
      </c>
    </row>
    <row r="2360" spans="1:3" s="10" customFormat="1" ht="42.75">
      <c r="A2360" s="31" t="s">
        <v>10268</v>
      </c>
      <c r="B2360" s="10" t="s">
        <v>3164</v>
      </c>
      <c r="C2360" s="11" t="s">
        <v>3130</v>
      </c>
    </row>
    <row r="2361" spans="1:3" s="10" customFormat="1" ht="42.75">
      <c r="A2361" s="31" t="s">
        <v>10269</v>
      </c>
      <c r="B2361" s="10" t="s">
        <v>3165</v>
      </c>
      <c r="C2361" s="11" t="s">
        <v>3092</v>
      </c>
    </row>
    <row r="2362" spans="1:3" s="10" customFormat="1" ht="42.75">
      <c r="A2362" s="31" t="s">
        <v>10270</v>
      </c>
      <c r="B2362" s="10" t="s">
        <v>3166</v>
      </c>
      <c r="C2362" s="11" t="s">
        <v>1128</v>
      </c>
    </row>
    <row r="2363" spans="1:3" s="10" customFormat="1" ht="28.5">
      <c r="A2363" s="31" t="s">
        <v>10271</v>
      </c>
      <c r="B2363" s="10" t="s">
        <v>3167</v>
      </c>
      <c r="C2363" s="11" t="s">
        <v>840</v>
      </c>
    </row>
    <row r="2364" spans="1:3" s="10" customFormat="1" ht="42.75">
      <c r="A2364" s="31" t="s">
        <v>10272</v>
      </c>
      <c r="B2364" s="10" t="s">
        <v>3168</v>
      </c>
      <c r="C2364" s="11" t="s">
        <v>3101</v>
      </c>
    </row>
    <row r="2365" spans="1:3" s="10" customFormat="1" ht="57">
      <c r="A2365" s="31" t="s">
        <v>10273</v>
      </c>
      <c r="B2365" s="10" t="s">
        <v>3169</v>
      </c>
      <c r="C2365" s="11" t="s">
        <v>1817</v>
      </c>
    </row>
    <row r="2366" spans="1:3" s="10" customFormat="1" ht="57">
      <c r="A2366" s="31" t="s">
        <v>10274</v>
      </c>
      <c r="B2366" s="10" t="s">
        <v>3170</v>
      </c>
      <c r="C2366" s="11" t="s">
        <v>1817</v>
      </c>
    </row>
    <row r="2367" spans="1:3" s="10" customFormat="1" ht="42.75">
      <c r="A2367" s="31" t="s">
        <v>9752</v>
      </c>
      <c r="B2367" s="10" t="s">
        <v>3171</v>
      </c>
      <c r="C2367" s="11" t="s">
        <v>2391</v>
      </c>
    </row>
    <row r="2368" spans="1:3" s="10" customFormat="1" ht="42.75">
      <c r="A2368" s="31" t="s">
        <v>9681</v>
      </c>
      <c r="B2368" s="10" t="s">
        <v>3172</v>
      </c>
      <c r="C2368" s="11" t="s">
        <v>2391</v>
      </c>
    </row>
    <row r="2369" spans="1:3" s="10" customFormat="1" ht="28.5">
      <c r="A2369" s="31" t="s">
        <v>10275</v>
      </c>
      <c r="B2369" s="10" t="s">
        <v>3173</v>
      </c>
      <c r="C2369" s="11" t="s">
        <v>2242</v>
      </c>
    </row>
    <row r="2370" spans="1:3" s="10" customFormat="1" ht="28.5">
      <c r="A2370" s="31" t="s">
        <v>10276</v>
      </c>
      <c r="B2370" s="10" t="s">
        <v>3174</v>
      </c>
      <c r="C2370" s="11" t="s">
        <v>1899</v>
      </c>
    </row>
    <row r="2371" spans="1:3" s="10" customFormat="1" ht="28.5">
      <c r="A2371" s="31" t="s">
        <v>10277</v>
      </c>
      <c r="B2371" s="10" t="s">
        <v>3175</v>
      </c>
      <c r="C2371" s="11" t="s">
        <v>1899</v>
      </c>
    </row>
    <row r="2372" spans="1:3" s="10" customFormat="1" ht="28.5">
      <c r="A2372" s="31" t="s">
        <v>10278</v>
      </c>
      <c r="B2372" s="10" t="s">
        <v>3176</v>
      </c>
      <c r="C2372" s="11" t="s">
        <v>838</v>
      </c>
    </row>
    <row r="2373" spans="1:3" s="10" customFormat="1" ht="57">
      <c r="A2373" s="31" t="s">
        <v>10279</v>
      </c>
      <c r="B2373" s="10" t="s">
        <v>3177</v>
      </c>
      <c r="C2373" s="11" t="s">
        <v>1817</v>
      </c>
    </row>
    <row r="2374" spans="1:3" s="10" customFormat="1">
      <c r="A2374" s="31" t="s">
        <v>10280</v>
      </c>
      <c r="B2374" s="10" t="s">
        <v>3178</v>
      </c>
      <c r="C2374" s="11" t="s">
        <v>776</v>
      </c>
    </row>
    <row r="2375" spans="1:3" s="10" customFormat="1" ht="42.75">
      <c r="A2375" s="31" t="s">
        <v>9817</v>
      </c>
      <c r="B2375" s="10" t="s">
        <v>3179</v>
      </c>
      <c r="C2375" s="11" t="s">
        <v>2588</v>
      </c>
    </row>
    <row r="2376" spans="1:3" s="10" customFormat="1" ht="28.5">
      <c r="A2376" s="31" t="s">
        <v>10281</v>
      </c>
      <c r="B2376" s="10" t="s">
        <v>3180</v>
      </c>
      <c r="C2376" s="11" t="s">
        <v>3181</v>
      </c>
    </row>
    <row r="2377" spans="1:3" s="10" customFormat="1" ht="28.5">
      <c r="A2377" s="31" t="s">
        <v>10282</v>
      </c>
      <c r="B2377" s="10" t="s">
        <v>3182</v>
      </c>
      <c r="C2377" s="11" t="s">
        <v>3160</v>
      </c>
    </row>
    <row r="2378" spans="1:3" s="10" customFormat="1" ht="42.75">
      <c r="A2378" s="31" t="s">
        <v>8846</v>
      </c>
      <c r="B2378" s="10" t="s">
        <v>3183</v>
      </c>
      <c r="C2378" s="11" t="s">
        <v>1142</v>
      </c>
    </row>
    <row r="2379" spans="1:3" s="10" customFormat="1" ht="42.75">
      <c r="A2379" s="31" t="s">
        <v>10283</v>
      </c>
      <c r="B2379" s="10" t="s">
        <v>3184</v>
      </c>
      <c r="C2379" s="11" t="s">
        <v>1044</v>
      </c>
    </row>
    <row r="2380" spans="1:3" s="10" customFormat="1" ht="57">
      <c r="A2380" s="31" t="s">
        <v>10284</v>
      </c>
      <c r="B2380" s="10" t="s">
        <v>3185</v>
      </c>
      <c r="C2380" s="11" t="s">
        <v>3186</v>
      </c>
    </row>
    <row r="2381" spans="1:3" s="10" customFormat="1" ht="28.5">
      <c r="A2381" s="31" t="s">
        <v>10285</v>
      </c>
      <c r="B2381" s="10" t="s">
        <v>3187</v>
      </c>
      <c r="C2381" s="11" t="s">
        <v>838</v>
      </c>
    </row>
    <row r="2382" spans="1:3" s="10" customFormat="1" ht="42.75">
      <c r="A2382" s="31" t="s">
        <v>10286</v>
      </c>
      <c r="B2382" s="10" t="s">
        <v>3188</v>
      </c>
      <c r="C2382" s="11" t="s">
        <v>3189</v>
      </c>
    </row>
    <row r="2383" spans="1:3" s="10" customFormat="1" ht="28.5">
      <c r="A2383" s="31" t="s">
        <v>10287</v>
      </c>
      <c r="B2383" s="10" t="s">
        <v>3190</v>
      </c>
      <c r="C2383" s="11" t="s">
        <v>2395</v>
      </c>
    </row>
    <row r="2384" spans="1:3" s="10" customFormat="1" ht="28.5">
      <c r="A2384" s="31" t="s">
        <v>10288</v>
      </c>
      <c r="B2384" s="10" t="s">
        <v>3191</v>
      </c>
      <c r="C2384" s="11" t="s">
        <v>995</v>
      </c>
    </row>
    <row r="2385" spans="1:3" s="10" customFormat="1" ht="28.5">
      <c r="A2385" s="31" t="s">
        <v>10289</v>
      </c>
      <c r="B2385" s="10" t="s">
        <v>3192</v>
      </c>
      <c r="C2385" s="11" t="s">
        <v>3193</v>
      </c>
    </row>
    <row r="2386" spans="1:3" s="10" customFormat="1" ht="28.5">
      <c r="A2386" s="31" t="s">
        <v>10290</v>
      </c>
      <c r="B2386" s="10" t="s">
        <v>3194</v>
      </c>
      <c r="C2386" s="11" t="s">
        <v>838</v>
      </c>
    </row>
    <row r="2387" spans="1:3" s="10" customFormat="1" ht="28.5">
      <c r="A2387" s="31" t="s">
        <v>10291</v>
      </c>
      <c r="B2387" s="10" t="s">
        <v>3195</v>
      </c>
      <c r="C2387" s="11" t="s">
        <v>995</v>
      </c>
    </row>
    <row r="2388" spans="1:3" s="10" customFormat="1" ht="28.5">
      <c r="A2388" s="31" t="s">
        <v>8614</v>
      </c>
      <c r="B2388" s="10" t="s">
        <v>3196</v>
      </c>
      <c r="C2388" s="11" t="s">
        <v>795</v>
      </c>
    </row>
    <row r="2389" spans="1:3" s="10" customFormat="1" ht="57">
      <c r="A2389" s="31" t="s">
        <v>10292</v>
      </c>
      <c r="B2389" s="10" t="s">
        <v>3197</v>
      </c>
      <c r="C2389" s="11" t="s">
        <v>3186</v>
      </c>
    </row>
    <row r="2390" spans="1:3" s="10" customFormat="1">
      <c r="A2390" s="31" t="s">
        <v>10293</v>
      </c>
      <c r="B2390" s="10" t="s">
        <v>3198</v>
      </c>
      <c r="C2390" s="11" t="s">
        <v>3199</v>
      </c>
    </row>
    <row r="2391" spans="1:3" s="10" customFormat="1" ht="28.5">
      <c r="A2391" s="31" t="s">
        <v>10294</v>
      </c>
      <c r="B2391" s="10" t="s">
        <v>3200</v>
      </c>
      <c r="C2391" s="11" t="s">
        <v>840</v>
      </c>
    </row>
    <row r="2392" spans="1:3" s="10" customFormat="1" ht="42.75">
      <c r="A2392" s="31" t="s">
        <v>10295</v>
      </c>
      <c r="B2392" s="10" t="s">
        <v>3201</v>
      </c>
      <c r="C2392" s="11" t="s">
        <v>3202</v>
      </c>
    </row>
    <row r="2393" spans="1:3" s="10" customFormat="1" ht="28.5">
      <c r="A2393" s="31" t="s">
        <v>10296</v>
      </c>
      <c r="B2393" s="10" t="s">
        <v>3203</v>
      </c>
      <c r="C2393" s="11" t="s">
        <v>840</v>
      </c>
    </row>
    <row r="2394" spans="1:3" s="10" customFormat="1" ht="28.5">
      <c r="A2394" s="31" t="s">
        <v>8646</v>
      </c>
      <c r="B2394" s="10" t="s">
        <v>3204</v>
      </c>
      <c r="C2394" s="11" t="s">
        <v>840</v>
      </c>
    </row>
    <row r="2395" spans="1:3" s="10" customFormat="1" ht="28.5">
      <c r="A2395" s="31" t="s">
        <v>10176</v>
      </c>
      <c r="B2395" s="10" t="s">
        <v>3205</v>
      </c>
      <c r="C2395" s="11" t="s">
        <v>1012</v>
      </c>
    </row>
    <row r="2396" spans="1:3" s="10" customFormat="1" ht="57">
      <c r="A2396" s="31" t="s">
        <v>10297</v>
      </c>
      <c r="B2396" s="10" t="s">
        <v>3206</v>
      </c>
      <c r="C2396" s="11" t="s">
        <v>1817</v>
      </c>
    </row>
    <row r="2397" spans="1:3" s="10" customFormat="1" ht="57">
      <c r="A2397" s="31" t="s">
        <v>10298</v>
      </c>
      <c r="B2397" s="10" t="s">
        <v>3207</v>
      </c>
      <c r="C2397" s="11" t="s">
        <v>1817</v>
      </c>
    </row>
    <row r="2398" spans="1:3" s="10" customFormat="1" ht="42.75">
      <c r="A2398" s="31" t="s">
        <v>10299</v>
      </c>
      <c r="B2398" s="10" t="s">
        <v>3208</v>
      </c>
      <c r="C2398" s="11" t="s">
        <v>3202</v>
      </c>
    </row>
    <row r="2399" spans="1:3" s="10" customFormat="1" ht="28.5">
      <c r="A2399" s="31" t="s">
        <v>10300</v>
      </c>
      <c r="B2399" s="10" t="s">
        <v>3209</v>
      </c>
      <c r="C2399" s="11" t="s">
        <v>838</v>
      </c>
    </row>
    <row r="2400" spans="1:3" s="10" customFormat="1" ht="28.5">
      <c r="A2400" s="31" t="s">
        <v>10301</v>
      </c>
      <c r="B2400" s="10" t="s">
        <v>3210</v>
      </c>
      <c r="C2400" s="11" t="s">
        <v>1279</v>
      </c>
    </row>
    <row r="2401" spans="1:3" s="10" customFormat="1" ht="42.75">
      <c r="A2401" s="31" t="s">
        <v>10302</v>
      </c>
      <c r="B2401" s="10" t="s">
        <v>3211</v>
      </c>
      <c r="C2401" s="11" t="s">
        <v>2391</v>
      </c>
    </row>
    <row r="2402" spans="1:3" s="10" customFormat="1" ht="42.75">
      <c r="A2402" s="31" t="s">
        <v>10303</v>
      </c>
      <c r="B2402" s="10" t="s">
        <v>3212</v>
      </c>
      <c r="C2402" s="11" t="s">
        <v>1072</v>
      </c>
    </row>
    <row r="2403" spans="1:3" s="10" customFormat="1" ht="42.75">
      <c r="A2403" s="31" t="s">
        <v>10304</v>
      </c>
      <c r="B2403" s="10" t="s">
        <v>3213</v>
      </c>
      <c r="C2403" s="11" t="s">
        <v>3101</v>
      </c>
    </row>
    <row r="2404" spans="1:3" s="10" customFormat="1" ht="42.75">
      <c r="A2404" s="31" t="s">
        <v>8801</v>
      </c>
      <c r="B2404" s="10" t="s">
        <v>3214</v>
      </c>
      <c r="C2404" s="11" t="s">
        <v>1072</v>
      </c>
    </row>
    <row r="2405" spans="1:3" s="10" customFormat="1" ht="42.75">
      <c r="A2405" s="31" t="s">
        <v>10305</v>
      </c>
      <c r="B2405" s="10" t="s">
        <v>3215</v>
      </c>
      <c r="C2405" s="11" t="s">
        <v>1025</v>
      </c>
    </row>
    <row r="2406" spans="1:3" s="10" customFormat="1" ht="28.5">
      <c r="A2406" s="31" t="s">
        <v>10306</v>
      </c>
      <c r="B2406" s="10" t="s">
        <v>3216</v>
      </c>
      <c r="C2406" s="11" t="s">
        <v>884</v>
      </c>
    </row>
    <row r="2407" spans="1:3" s="10" customFormat="1" ht="57">
      <c r="A2407" s="31" t="s">
        <v>10307</v>
      </c>
      <c r="B2407" s="10" t="s">
        <v>3217</v>
      </c>
      <c r="C2407" s="11" t="s">
        <v>3186</v>
      </c>
    </row>
    <row r="2408" spans="1:3" s="10" customFormat="1" ht="28.5">
      <c r="A2408" s="31" t="s">
        <v>10308</v>
      </c>
      <c r="B2408" s="10" t="s">
        <v>3218</v>
      </c>
      <c r="C2408" s="11" t="s">
        <v>838</v>
      </c>
    </row>
    <row r="2409" spans="1:3" s="10" customFormat="1">
      <c r="A2409" s="31" t="s">
        <v>10309</v>
      </c>
      <c r="B2409" s="10" t="s">
        <v>3219</v>
      </c>
      <c r="C2409" s="11" t="s">
        <v>3220</v>
      </c>
    </row>
    <row r="2410" spans="1:3" s="10" customFormat="1" ht="28.5">
      <c r="A2410" s="31" t="s">
        <v>9713</v>
      </c>
      <c r="B2410" s="10" t="s">
        <v>3221</v>
      </c>
      <c r="C2410" s="11" t="s">
        <v>1020</v>
      </c>
    </row>
    <row r="2411" spans="1:3" s="10" customFormat="1" ht="28.5">
      <c r="A2411" s="31" t="s">
        <v>10310</v>
      </c>
      <c r="B2411" s="10" t="s">
        <v>3222</v>
      </c>
      <c r="C2411" s="11" t="s">
        <v>2843</v>
      </c>
    </row>
    <row r="2412" spans="1:3" s="10" customFormat="1" ht="28.5">
      <c r="A2412" s="31" t="s">
        <v>10311</v>
      </c>
      <c r="B2412" s="10" t="s">
        <v>3223</v>
      </c>
      <c r="C2412" s="11" t="s">
        <v>3224</v>
      </c>
    </row>
    <row r="2413" spans="1:3" s="10" customFormat="1" ht="42.75">
      <c r="A2413" s="31" t="s">
        <v>10312</v>
      </c>
      <c r="B2413" s="10" t="s">
        <v>3225</v>
      </c>
      <c r="C2413" s="11" t="s">
        <v>786</v>
      </c>
    </row>
    <row r="2414" spans="1:3" s="10" customFormat="1" ht="28.5">
      <c r="A2414" s="31" t="s">
        <v>10313</v>
      </c>
      <c r="B2414" s="10" t="s">
        <v>3226</v>
      </c>
      <c r="C2414" s="11" t="s">
        <v>838</v>
      </c>
    </row>
    <row r="2415" spans="1:3" s="10" customFormat="1" ht="28.5">
      <c r="A2415" s="31" t="s">
        <v>10314</v>
      </c>
      <c r="B2415" s="10" t="s">
        <v>3227</v>
      </c>
      <c r="C2415" s="11" t="s">
        <v>2526</v>
      </c>
    </row>
    <row r="2416" spans="1:3" s="10" customFormat="1" ht="42.75">
      <c r="A2416" s="31" t="s">
        <v>10315</v>
      </c>
      <c r="B2416" s="10" t="s">
        <v>3228</v>
      </c>
      <c r="C2416" s="11" t="s">
        <v>2588</v>
      </c>
    </row>
    <row r="2417" spans="1:3" s="10" customFormat="1" ht="57">
      <c r="A2417" s="31" t="s">
        <v>10316</v>
      </c>
      <c r="B2417" s="10" t="s">
        <v>3229</v>
      </c>
      <c r="C2417" s="11" t="s">
        <v>3230</v>
      </c>
    </row>
    <row r="2418" spans="1:3" s="10" customFormat="1" ht="42.75">
      <c r="A2418" s="31" t="s">
        <v>10317</v>
      </c>
      <c r="B2418" s="10" t="s">
        <v>3231</v>
      </c>
      <c r="C2418" s="11" t="s">
        <v>2588</v>
      </c>
    </row>
    <row r="2419" spans="1:3" s="10" customFormat="1" ht="28.5">
      <c r="A2419" s="31" t="s">
        <v>8661</v>
      </c>
      <c r="B2419" s="10" t="s">
        <v>3232</v>
      </c>
      <c r="C2419" s="11" t="s">
        <v>873</v>
      </c>
    </row>
    <row r="2420" spans="1:3" s="10" customFormat="1" ht="42.75">
      <c r="A2420" s="31" t="s">
        <v>10318</v>
      </c>
      <c r="B2420" s="10" t="s">
        <v>3233</v>
      </c>
      <c r="C2420" s="11" t="s">
        <v>2804</v>
      </c>
    </row>
    <row r="2421" spans="1:3" s="10" customFormat="1">
      <c r="A2421" s="31" t="s">
        <v>10319</v>
      </c>
      <c r="B2421" s="10" t="s">
        <v>3234</v>
      </c>
      <c r="C2421" s="11" t="s">
        <v>979</v>
      </c>
    </row>
    <row r="2422" spans="1:3" s="10" customFormat="1">
      <c r="A2422" s="31" t="s">
        <v>8754</v>
      </c>
      <c r="B2422" s="10" t="s">
        <v>3235</v>
      </c>
      <c r="C2422" s="11" t="s">
        <v>979</v>
      </c>
    </row>
    <row r="2423" spans="1:3" s="10" customFormat="1" ht="28.5">
      <c r="A2423" s="31" t="s">
        <v>10320</v>
      </c>
      <c r="B2423" s="10" t="s">
        <v>3236</v>
      </c>
      <c r="C2423" s="11" t="s">
        <v>946</v>
      </c>
    </row>
    <row r="2424" spans="1:3" s="10" customFormat="1" ht="42.75">
      <c r="A2424" s="31" t="s">
        <v>10321</v>
      </c>
      <c r="B2424" s="10" t="s">
        <v>3237</v>
      </c>
      <c r="C2424" s="11" t="s">
        <v>1128</v>
      </c>
    </row>
    <row r="2425" spans="1:3" s="10" customFormat="1" ht="42.75">
      <c r="A2425" s="31" t="s">
        <v>10322</v>
      </c>
      <c r="B2425" s="10" t="s">
        <v>3238</v>
      </c>
      <c r="C2425" s="11" t="s">
        <v>1148</v>
      </c>
    </row>
    <row r="2426" spans="1:3" s="10" customFormat="1" ht="28.5">
      <c r="A2426" s="31" t="s">
        <v>10323</v>
      </c>
      <c r="B2426" s="10" t="s">
        <v>3239</v>
      </c>
      <c r="C2426" s="11" t="s">
        <v>946</v>
      </c>
    </row>
    <row r="2427" spans="1:3" s="10" customFormat="1">
      <c r="A2427" s="31" t="s">
        <v>10324</v>
      </c>
      <c r="B2427" s="10" t="s">
        <v>3240</v>
      </c>
      <c r="C2427" s="11" t="s">
        <v>3115</v>
      </c>
    </row>
    <row r="2428" spans="1:3" s="10" customFormat="1" ht="28.5">
      <c r="A2428" s="31" t="s">
        <v>10222</v>
      </c>
      <c r="B2428" s="10" t="s">
        <v>3241</v>
      </c>
      <c r="C2428" s="11" t="s">
        <v>2095</v>
      </c>
    </row>
    <row r="2429" spans="1:3" s="10" customFormat="1">
      <c r="A2429" s="31" t="s">
        <v>8625</v>
      </c>
      <c r="B2429" s="10" t="s">
        <v>3242</v>
      </c>
      <c r="C2429" s="11" t="s">
        <v>806</v>
      </c>
    </row>
    <row r="2430" spans="1:3" s="10" customFormat="1" ht="42.75">
      <c r="A2430" s="31" t="s">
        <v>10325</v>
      </c>
      <c r="B2430" s="10" t="s">
        <v>3243</v>
      </c>
      <c r="C2430" s="11" t="s">
        <v>786</v>
      </c>
    </row>
    <row r="2431" spans="1:3" s="10" customFormat="1" ht="57">
      <c r="A2431" s="31" t="s">
        <v>10326</v>
      </c>
      <c r="B2431" s="10" t="s">
        <v>3244</v>
      </c>
      <c r="C2431" s="11" t="s">
        <v>2259</v>
      </c>
    </row>
    <row r="2432" spans="1:3" s="10" customFormat="1">
      <c r="A2432" s="31" t="s">
        <v>10327</v>
      </c>
      <c r="B2432" s="10" t="s">
        <v>3245</v>
      </c>
      <c r="C2432" s="11" t="s">
        <v>771</v>
      </c>
    </row>
    <row r="2433" spans="1:3" s="10" customFormat="1">
      <c r="A2433" s="31" t="s">
        <v>10328</v>
      </c>
      <c r="B2433" s="10" t="s">
        <v>3246</v>
      </c>
      <c r="C2433" s="11" t="s">
        <v>1183</v>
      </c>
    </row>
    <row r="2434" spans="1:3" s="10" customFormat="1" ht="57">
      <c r="A2434" s="31" t="s">
        <v>10329</v>
      </c>
      <c r="B2434" s="10" t="s">
        <v>3247</v>
      </c>
      <c r="C2434" s="11" t="s">
        <v>3186</v>
      </c>
    </row>
    <row r="2435" spans="1:3" s="10" customFormat="1" ht="28.5">
      <c r="A2435" s="31" t="s">
        <v>10330</v>
      </c>
      <c r="B2435" s="10" t="s">
        <v>3248</v>
      </c>
      <c r="C2435" s="11" t="s">
        <v>2881</v>
      </c>
    </row>
    <row r="2436" spans="1:3" s="10" customFormat="1" ht="42.75">
      <c r="A2436" s="31" t="s">
        <v>10331</v>
      </c>
      <c r="B2436" s="10" t="s">
        <v>3249</v>
      </c>
      <c r="C2436" s="11" t="s">
        <v>1230</v>
      </c>
    </row>
    <row r="2437" spans="1:3" s="10" customFormat="1" ht="42.75">
      <c r="A2437" s="31" t="s">
        <v>10332</v>
      </c>
      <c r="B2437" s="10" t="s">
        <v>3250</v>
      </c>
      <c r="C2437" s="11" t="s">
        <v>2588</v>
      </c>
    </row>
    <row r="2438" spans="1:3" s="10" customFormat="1" ht="42.75">
      <c r="A2438" s="31" t="s">
        <v>10333</v>
      </c>
      <c r="B2438" s="10" t="s">
        <v>3251</v>
      </c>
      <c r="C2438" s="11" t="s">
        <v>2582</v>
      </c>
    </row>
    <row r="2439" spans="1:3" s="10" customFormat="1" ht="28.5">
      <c r="A2439" s="31" t="s">
        <v>8766</v>
      </c>
      <c r="B2439" s="10" t="s">
        <v>3252</v>
      </c>
      <c r="C2439" s="11" t="s">
        <v>1012</v>
      </c>
    </row>
    <row r="2440" spans="1:3" s="10" customFormat="1" ht="28.5">
      <c r="A2440" s="31" t="s">
        <v>10334</v>
      </c>
      <c r="B2440" s="10" t="s">
        <v>3253</v>
      </c>
      <c r="C2440" s="11" t="s">
        <v>866</v>
      </c>
    </row>
    <row r="2441" spans="1:3" s="10" customFormat="1" ht="42.75">
      <c r="A2441" s="31" t="s">
        <v>10335</v>
      </c>
      <c r="B2441" s="10" t="s">
        <v>3254</v>
      </c>
      <c r="C2441" s="11" t="s">
        <v>2582</v>
      </c>
    </row>
    <row r="2442" spans="1:3" s="10" customFormat="1" ht="28.5">
      <c r="A2442" s="31" t="s">
        <v>8659</v>
      </c>
      <c r="B2442" s="10" t="s">
        <v>3255</v>
      </c>
      <c r="C2442" s="11" t="s">
        <v>940</v>
      </c>
    </row>
    <row r="2443" spans="1:3" s="10" customFormat="1" ht="28.5">
      <c r="A2443" s="31" t="s">
        <v>10336</v>
      </c>
      <c r="B2443" s="10" t="s">
        <v>3256</v>
      </c>
      <c r="C2443" s="11" t="s">
        <v>866</v>
      </c>
    </row>
    <row r="2444" spans="1:3" s="10" customFormat="1" ht="28.5">
      <c r="A2444" s="31" t="s">
        <v>10337</v>
      </c>
      <c r="B2444" s="10" t="s">
        <v>3257</v>
      </c>
      <c r="C2444" s="11" t="s">
        <v>3258</v>
      </c>
    </row>
    <row r="2445" spans="1:3" s="10" customFormat="1" ht="42.75">
      <c r="A2445" s="31" t="s">
        <v>10338</v>
      </c>
      <c r="B2445" s="10" t="s">
        <v>3259</v>
      </c>
      <c r="C2445" s="11" t="s">
        <v>3130</v>
      </c>
    </row>
    <row r="2446" spans="1:3" s="10" customFormat="1" ht="28.5">
      <c r="A2446" s="31" t="s">
        <v>8664</v>
      </c>
      <c r="B2446" s="10" t="s">
        <v>3260</v>
      </c>
      <c r="C2446" s="11" t="s">
        <v>866</v>
      </c>
    </row>
    <row r="2447" spans="1:3" s="10" customFormat="1" ht="28.5">
      <c r="A2447" s="31" t="s">
        <v>10339</v>
      </c>
      <c r="B2447" s="10" t="s">
        <v>3261</v>
      </c>
      <c r="C2447" s="11" t="s">
        <v>3224</v>
      </c>
    </row>
    <row r="2448" spans="1:3" s="10" customFormat="1" ht="57">
      <c r="A2448" s="31" t="s">
        <v>10340</v>
      </c>
      <c r="B2448" s="10" t="s">
        <v>3262</v>
      </c>
      <c r="C2448" s="11" t="s">
        <v>1162</v>
      </c>
    </row>
    <row r="2449" spans="1:3" s="10" customFormat="1" ht="57">
      <c r="A2449" s="31" t="s">
        <v>10341</v>
      </c>
      <c r="B2449" s="10" t="s">
        <v>3263</v>
      </c>
      <c r="C2449" s="11" t="s">
        <v>784</v>
      </c>
    </row>
    <row r="2450" spans="1:3" s="10" customFormat="1" ht="28.5">
      <c r="A2450" s="31" t="s">
        <v>9588</v>
      </c>
      <c r="B2450" s="10" t="s">
        <v>3264</v>
      </c>
      <c r="C2450" s="11" t="s">
        <v>2242</v>
      </c>
    </row>
    <row r="2451" spans="1:3" s="10" customFormat="1" ht="28.5">
      <c r="A2451" s="31" t="s">
        <v>10342</v>
      </c>
      <c r="B2451" s="10" t="s">
        <v>3265</v>
      </c>
      <c r="C2451" s="11" t="s">
        <v>2387</v>
      </c>
    </row>
    <row r="2452" spans="1:3" s="10" customFormat="1" ht="28.5">
      <c r="A2452" s="31" t="s">
        <v>10343</v>
      </c>
      <c r="B2452" s="10" t="s">
        <v>3266</v>
      </c>
      <c r="C2452" s="11" t="s">
        <v>2242</v>
      </c>
    </row>
    <row r="2453" spans="1:3" s="10" customFormat="1" ht="28.5">
      <c r="A2453" s="31" t="s">
        <v>10281</v>
      </c>
      <c r="B2453" s="10" t="s">
        <v>3267</v>
      </c>
      <c r="C2453" s="11" t="s">
        <v>3181</v>
      </c>
    </row>
    <row r="2454" spans="1:3" s="10" customFormat="1" ht="28.5">
      <c r="A2454" s="31" t="s">
        <v>10344</v>
      </c>
      <c r="B2454" s="10" t="s">
        <v>3268</v>
      </c>
      <c r="C2454" s="11" t="s">
        <v>1899</v>
      </c>
    </row>
    <row r="2455" spans="1:3" s="10" customFormat="1" ht="42.75">
      <c r="A2455" s="31" t="s">
        <v>10345</v>
      </c>
      <c r="B2455" s="10" t="s">
        <v>3269</v>
      </c>
      <c r="C2455" s="11" t="s">
        <v>2555</v>
      </c>
    </row>
    <row r="2456" spans="1:3" s="10" customFormat="1" ht="28.5">
      <c r="A2456" s="31" t="s">
        <v>10346</v>
      </c>
      <c r="B2456" s="10" t="s">
        <v>3270</v>
      </c>
      <c r="C2456" s="11" t="s">
        <v>1087</v>
      </c>
    </row>
    <row r="2457" spans="1:3" s="10" customFormat="1" ht="28.5">
      <c r="A2457" s="31" t="s">
        <v>10347</v>
      </c>
      <c r="B2457" s="10" t="s">
        <v>3271</v>
      </c>
      <c r="C2457" s="11" t="s">
        <v>838</v>
      </c>
    </row>
    <row r="2458" spans="1:3" s="10" customFormat="1" ht="28.5">
      <c r="A2458" s="31" t="s">
        <v>10348</v>
      </c>
      <c r="B2458" s="10" t="s">
        <v>3272</v>
      </c>
      <c r="C2458" s="11" t="s">
        <v>1087</v>
      </c>
    </row>
    <row r="2459" spans="1:3" s="10" customFormat="1" ht="28.5">
      <c r="A2459" s="31" t="s">
        <v>10349</v>
      </c>
      <c r="B2459" s="10" t="s">
        <v>3273</v>
      </c>
      <c r="C2459" s="11" t="s">
        <v>838</v>
      </c>
    </row>
    <row r="2460" spans="1:3" s="10" customFormat="1" ht="28.5">
      <c r="A2460" s="31" t="s">
        <v>10350</v>
      </c>
      <c r="B2460" s="10" t="s">
        <v>3274</v>
      </c>
      <c r="C2460" s="11" t="s">
        <v>2578</v>
      </c>
    </row>
    <row r="2461" spans="1:3" s="10" customFormat="1" ht="28.5">
      <c r="A2461" s="31" t="s">
        <v>10351</v>
      </c>
      <c r="B2461" s="10" t="s">
        <v>3275</v>
      </c>
      <c r="C2461" s="11" t="s">
        <v>2578</v>
      </c>
    </row>
    <row r="2462" spans="1:3" s="10" customFormat="1" ht="28.5">
      <c r="A2462" s="31" t="s">
        <v>10352</v>
      </c>
      <c r="B2462" s="10" t="s">
        <v>3276</v>
      </c>
      <c r="C2462" s="11" t="s">
        <v>3277</v>
      </c>
    </row>
    <row r="2463" spans="1:3" s="10" customFormat="1" ht="28.5">
      <c r="A2463" s="31" t="s">
        <v>10353</v>
      </c>
      <c r="B2463" s="10" t="s">
        <v>3278</v>
      </c>
      <c r="C2463" s="11" t="s">
        <v>838</v>
      </c>
    </row>
    <row r="2464" spans="1:3" s="10" customFormat="1" ht="28.5">
      <c r="A2464" s="31" t="s">
        <v>10354</v>
      </c>
      <c r="B2464" s="10" t="s">
        <v>3279</v>
      </c>
      <c r="C2464" s="11" t="s">
        <v>3280</v>
      </c>
    </row>
    <row r="2465" spans="1:3" s="10" customFormat="1">
      <c r="A2465" s="31" t="s">
        <v>10355</v>
      </c>
      <c r="B2465" s="10" t="s">
        <v>3281</v>
      </c>
      <c r="C2465" s="11" t="s">
        <v>788</v>
      </c>
    </row>
    <row r="2466" spans="1:3" s="10" customFormat="1" ht="42.75">
      <c r="A2466" s="31" t="s">
        <v>10356</v>
      </c>
      <c r="B2466" s="10" t="s">
        <v>3282</v>
      </c>
      <c r="C2466" s="11" t="s">
        <v>1128</v>
      </c>
    </row>
    <row r="2467" spans="1:3" s="10" customFormat="1" ht="28.5">
      <c r="A2467" s="31" t="s">
        <v>10096</v>
      </c>
      <c r="B2467" s="10" t="s">
        <v>3283</v>
      </c>
      <c r="C2467" s="11" t="s">
        <v>2932</v>
      </c>
    </row>
    <row r="2468" spans="1:3" s="10" customFormat="1" ht="42.75">
      <c r="A2468" s="31" t="s">
        <v>10357</v>
      </c>
      <c r="B2468" s="10" t="s">
        <v>3284</v>
      </c>
      <c r="C2468" s="11" t="s">
        <v>3101</v>
      </c>
    </row>
    <row r="2469" spans="1:3" s="10" customFormat="1" ht="42.75">
      <c r="A2469" s="31" t="s">
        <v>10358</v>
      </c>
      <c r="B2469" s="10" t="s">
        <v>3285</v>
      </c>
      <c r="C2469" s="11" t="s">
        <v>3202</v>
      </c>
    </row>
    <row r="2470" spans="1:3" s="10" customFormat="1" ht="28.5">
      <c r="A2470" s="31" t="s">
        <v>10194</v>
      </c>
      <c r="B2470" s="10" t="s">
        <v>3286</v>
      </c>
      <c r="C2470" s="11" t="s">
        <v>3061</v>
      </c>
    </row>
    <row r="2471" spans="1:3" s="10" customFormat="1" ht="28.5">
      <c r="A2471" s="31" t="s">
        <v>10359</v>
      </c>
      <c r="B2471" s="10" t="s">
        <v>3287</v>
      </c>
      <c r="C2471" s="11" t="s">
        <v>2560</v>
      </c>
    </row>
    <row r="2472" spans="1:3" s="10" customFormat="1">
      <c r="A2472" s="31" t="s">
        <v>9804</v>
      </c>
      <c r="B2472" s="10" t="s">
        <v>3288</v>
      </c>
      <c r="C2472" s="11" t="s">
        <v>2567</v>
      </c>
    </row>
    <row r="2473" spans="1:3" s="10" customFormat="1" ht="28.5">
      <c r="A2473" s="31" t="s">
        <v>10360</v>
      </c>
      <c r="B2473" s="10" t="s">
        <v>3289</v>
      </c>
      <c r="C2473" s="11" t="s">
        <v>2387</v>
      </c>
    </row>
    <row r="2474" spans="1:3" s="10" customFormat="1" ht="28.5">
      <c r="A2474" s="31" t="s">
        <v>10361</v>
      </c>
      <c r="B2474" s="10" t="s">
        <v>3290</v>
      </c>
      <c r="C2474" s="11" t="s">
        <v>866</v>
      </c>
    </row>
    <row r="2475" spans="1:3" s="10" customFormat="1" ht="28.5">
      <c r="A2475" s="31" t="s">
        <v>10362</v>
      </c>
      <c r="B2475" s="10" t="s">
        <v>3291</v>
      </c>
      <c r="C2475" s="11" t="s">
        <v>866</v>
      </c>
    </row>
    <row r="2476" spans="1:3" s="10" customFormat="1" ht="42.75">
      <c r="A2476" s="31" t="s">
        <v>10363</v>
      </c>
      <c r="B2476" s="10" t="s">
        <v>3292</v>
      </c>
      <c r="C2476" s="11" t="s">
        <v>2463</v>
      </c>
    </row>
    <row r="2477" spans="1:3" s="10" customFormat="1" ht="42.75">
      <c r="A2477" s="31" t="s">
        <v>10364</v>
      </c>
      <c r="B2477" s="10" t="s">
        <v>3293</v>
      </c>
      <c r="C2477" s="11" t="s">
        <v>2804</v>
      </c>
    </row>
    <row r="2478" spans="1:3" s="10" customFormat="1" ht="28.5">
      <c r="A2478" s="31" t="s">
        <v>10365</v>
      </c>
      <c r="B2478" s="10" t="s">
        <v>3294</v>
      </c>
      <c r="C2478" s="11" t="s">
        <v>1186</v>
      </c>
    </row>
    <row r="2479" spans="1:3" s="10" customFormat="1" ht="28.5">
      <c r="A2479" s="31" t="s">
        <v>10366</v>
      </c>
      <c r="B2479" s="10" t="s">
        <v>3295</v>
      </c>
      <c r="C2479" s="11" t="s">
        <v>1081</v>
      </c>
    </row>
    <row r="2480" spans="1:3" s="10" customFormat="1" ht="42.75">
      <c r="A2480" s="31" t="s">
        <v>10367</v>
      </c>
      <c r="B2480" s="10" t="s">
        <v>3296</v>
      </c>
      <c r="C2480" s="11" t="s">
        <v>3297</v>
      </c>
    </row>
    <row r="2481" spans="1:3" s="10" customFormat="1" ht="42.75">
      <c r="A2481" s="31" t="s">
        <v>10368</v>
      </c>
      <c r="B2481" s="10" t="s">
        <v>3298</v>
      </c>
      <c r="C2481" s="11" t="s">
        <v>1142</v>
      </c>
    </row>
    <row r="2482" spans="1:3" s="10" customFormat="1" ht="42.75">
      <c r="A2482" s="31" t="s">
        <v>10369</v>
      </c>
      <c r="B2482" s="10" t="s">
        <v>3299</v>
      </c>
      <c r="C2482" s="11" t="s">
        <v>2555</v>
      </c>
    </row>
    <row r="2483" spans="1:3" s="10" customFormat="1" ht="28.5">
      <c r="A2483" s="31" t="s">
        <v>10370</v>
      </c>
      <c r="B2483" s="10" t="s">
        <v>3300</v>
      </c>
      <c r="C2483" s="11" t="s">
        <v>3301</v>
      </c>
    </row>
    <row r="2484" spans="1:3" s="10" customFormat="1" ht="28.5">
      <c r="A2484" s="31" t="s">
        <v>10371</v>
      </c>
      <c r="B2484" s="10" t="s">
        <v>3302</v>
      </c>
      <c r="C2484" s="11" t="s">
        <v>1899</v>
      </c>
    </row>
    <row r="2485" spans="1:3" s="10" customFormat="1" ht="57">
      <c r="A2485" s="31" t="s">
        <v>10372</v>
      </c>
      <c r="B2485" s="10" t="s">
        <v>3303</v>
      </c>
      <c r="C2485" s="11" t="s">
        <v>784</v>
      </c>
    </row>
    <row r="2486" spans="1:3" s="10" customFormat="1" ht="42.75">
      <c r="A2486" s="31" t="s">
        <v>10373</v>
      </c>
      <c r="B2486" s="10" t="s">
        <v>3304</v>
      </c>
      <c r="C2486" s="11" t="s">
        <v>2463</v>
      </c>
    </row>
    <row r="2487" spans="1:3" s="10" customFormat="1" ht="42.75">
      <c r="A2487" s="31" t="s">
        <v>10374</v>
      </c>
      <c r="B2487" s="10" t="s">
        <v>3305</v>
      </c>
      <c r="C2487" s="11" t="s">
        <v>2804</v>
      </c>
    </row>
    <row r="2488" spans="1:3" s="10" customFormat="1" ht="28.5">
      <c r="A2488" s="31" t="s">
        <v>9989</v>
      </c>
      <c r="B2488" s="10" t="s">
        <v>3306</v>
      </c>
      <c r="C2488" s="11" t="s">
        <v>2544</v>
      </c>
    </row>
    <row r="2489" spans="1:3" s="10" customFormat="1" ht="42.75">
      <c r="A2489" s="31" t="s">
        <v>10375</v>
      </c>
      <c r="B2489" s="10" t="s">
        <v>3307</v>
      </c>
      <c r="C2489" s="11" t="s">
        <v>786</v>
      </c>
    </row>
    <row r="2490" spans="1:3" s="10" customFormat="1" ht="28.5">
      <c r="A2490" s="31" t="s">
        <v>10282</v>
      </c>
      <c r="B2490" s="10" t="s">
        <v>3308</v>
      </c>
      <c r="C2490" s="11" t="s">
        <v>3160</v>
      </c>
    </row>
    <row r="2491" spans="1:3" s="10" customFormat="1" ht="42.75">
      <c r="A2491" s="31" t="s">
        <v>10376</v>
      </c>
      <c r="B2491" s="10" t="s">
        <v>3309</v>
      </c>
      <c r="C2491" s="11" t="s">
        <v>3310</v>
      </c>
    </row>
    <row r="2492" spans="1:3" s="10" customFormat="1" ht="42.75">
      <c r="A2492" s="31" t="s">
        <v>10377</v>
      </c>
      <c r="B2492" s="10" t="s">
        <v>3311</v>
      </c>
      <c r="C2492" s="11" t="s">
        <v>2804</v>
      </c>
    </row>
    <row r="2493" spans="1:3" s="10" customFormat="1" ht="42.75">
      <c r="A2493" s="31" t="s">
        <v>10378</v>
      </c>
      <c r="B2493" s="10" t="s">
        <v>3312</v>
      </c>
      <c r="C2493" s="11" t="s">
        <v>786</v>
      </c>
    </row>
    <row r="2494" spans="1:3" s="10" customFormat="1" ht="28.5">
      <c r="A2494" s="31" t="s">
        <v>10379</v>
      </c>
      <c r="B2494" s="10" t="s">
        <v>3313</v>
      </c>
      <c r="C2494" s="11" t="s">
        <v>840</v>
      </c>
    </row>
    <row r="2495" spans="1:3" s="10" customFormat="1" ht="28.5">
      <c r="A2495" s="31" t="s">
        <v>10380</v>
      </c>
      <c r="B2495" s="10" t="s">
        <v>3314</v>
      </c>
      <c r="C2495" s="11" t="s">
        <v>3315</v>
      </c>
    </row>
    <row r="2496" spans="1:3" s="10" customFormat="1" ht="42.75">
      <c r="A2496" s="31" t="s">
        <v>10381</v>
      </c>
      <c r="B2496" s="10" t="s">
        <v>3316</v>
      </c>
      <c r="C2496" s="11" t="s">
        <v>1142</v>
      </c>
    </row>
    <row r="2497" spans="1:3" s="10" customFormat="1" ht="42.75">
      <c r="A2497" s="31" t="s">
        <v>10382</v>
      </c>
      <c r="B2497" s="10" t="s">
        <v>3317</v>
      </c>
      <c r="C2497" s="11" t="s">
        <v>2463</v>
      </c>
    </row>
    <row r="2498" spans="1:3" s="10" customFormat="1" ht="28.5">
      <c r="A2498" s="31" t="s">
        <v>10383</v>
      </c>
      <c r="B2498" s="10" t="s">
        <v>3318</v>
      </c>
      <c r="C2498" s="11" t="s">
        <v>2387</v>
      </c>
    </row>
    <row r="2499" spans="1:3" s="10" customFormat="1" ht="42.75">
      <c r="A2499" s="31" t="s">
        <v>10384</v>
      </c>
      <c r="B2499" s="10" t="s">
        <v>3319</v>
      </c>
      <c r="C2499" s="11" t="s">
        <v>3320</v>
      </c>
    </row>
    <row r="2500" spans="1:3" s="10" customFormat="1" ht="28.5">
      <c r="A2500" s="31" t="s">
        <v>10385</v>
      </c>
      <c r="B2500" s="10" t="s">
        <v>3321</v>
      </c>
      <c r="C2500" s="11" t="s">
        <v>1899</v>
      </c>
    </row>
    <row r="2501" spans="1:3" s="10" customFormat="1" ht="28.5">
      <c r="A2501" s="31" t="s">
        <v>10361</v>
      </c>
      <c r="B2501" s="10" t="s">
        <v>3322</v>
      </c>
      <c r="C2501" s="11" t="s">
        <v>866</v>
      </c>
    </row>
    <row r="2502" spans="1:3" s="10" customFormat="1" ht="28.5">
      <c r="A2502" s="31" t="s">
        <v>10386</v>
      </c>
      <c r="B2502" s="10" t="s">
        <v>3323</v>
      </c>
      <c r="C2502" s="11" t="s">
        <v>995</v>
      </c>
    </row>
    <row r="2503" spans="1:3" s="10" customFormat="1" ht="42.75">
      <c r="A2503" s="31" t="s">
        <v>10387</v>
      </c>
      <c r="B2503" s="10" t="s">
        <v>3324</v>
      </c>
      <c r="C2503" s="11" t="s">
        <v>3320</v>
      </c>
    </row>
    <row r="2504" spans="1:3" s="10" customFormat="1" ht="57">
      <c r="A2504" s="31" t="s">
        <v>8852</v>
      </c>
      <c r="B2504" s="10" t="s">
        <v>3325</v>
      </c>
      <c r="C2504" s="11" t="s">
        <v>1162</v>
      </c>
    </row>
    <row r="2505" spans="1:3" s="10" customFormat="1">
      <c r="A2505" s="31" t="s">
        <v>10388</v>
      </c>
      <c r="B2505" s="10" t="s">
        <v>3326</v>
      </c>
      <c r="C2505" s="11" t="s">
        <v>1183</v>
      </c>
    </row>
    <row r="2506" spans="1:3" s="10" customFormat="1" ht="42.75">
      <c r="A2506" s="31" t="s">
        <v>10389</v>
      </c>
      <c r="B2506" s="10" t="s">
        <v>3327</v>
      </c>
      <c r="C2506" s="11" t="s">
        <v>1142</v>
      </c>
    </row>
    <row r="2507" spans="1:3" s="10" customFormat="1" ht="42.75">
      <c r="A2507" s="31" t="s">
        <v>10390</v>
      </c>
      <c r="B2507" s="10" t="s">
        <v>3328</v>
      </c>
      <c r="C2507" s="11" t="s">
        <v>786</v>
      </c>
    </row>
    <row r="2508" spans="1:3" s="10" customFormat="1" ht="28.5">
      <c r="A2508" s="31" t="s">
        <v>8659</v>
      </c>
      <c r="B2508" s="10" t="s">
        <v>3329</v>
      </c>
      <c r="C2508" s="11" t="s">
        <v>940</v>
      </c>
    </row>
    <row r="2509" spans="1:3" s="10" customFormat="1">
      <c r="A2509" s="31" t="s">
        <v>8618</v>
      </c>
      <c r="B2509" s="10" t="s">
        <v>3330</v>
      </c>
      <c r="C2509" s="11" t="s">
        <v>788</v>
      </c>
    </row>
    <row r="2510" spans="1:3" s="10" customFormat="1" ht="28.5">
      <c r="A2510" s="31" t="s">
        <v>10282</v>
      </c>
      <c r="B2510" s="10" t="s">
        <v>3331</v>
      </c>
      <c r="C2510" s="11" t="s">
        <v>3160</v>
      </c>
    </row>
    <row r="2511" spans="1:3" s="10" customFormat="1">
      <c r="A2511" s="31" t="s">
        <v>8617</v>
      </c>
      <c r="B2511" s="10" t="s">
        <v>3332</v>
      </c>
      <c r="C2511" s="11" t="s">
        <v>788</v>
      </c>
    </row>
    <row r="2512" spans="1:3" s="10" customFormat="1" ht="42.75">
      <c r="A2512" s="31" t="s">
        <v>10391</v>
      </c>
      <c r="B2512" s="10" t="s">
        <v>3333</v>
      </c>
      <c r="C2512" s="11" t="s">
        <v>3320</v>
      </c>
    </row>
    <row r="2513" spans="1:3" s="10" customFormat="1" ht="28.5">
      <c r="A2513" s="31" t="s">
        <v>10282</v>
      </c>
      <c r="B2513" s="10" t="s">
        <v>3334</v>
      </c>
      <c r="C2513" s="11" t="s">
        <v>3160</v>
      </c>
    </row>
    <row r="2514" spans="1:3" s="10" customFormat="1" ht="42.75">
      <c r="A2514" s="31" t="s">
        <v>10392</v>
      </c>
      <c r="B2514" s="10" t="s">
        <v>3335</v>
      </c>
      <c r="C2514" s="11" t="s">
        <v>3320</v>
      </c>
    </row>
    <row r="2515" spans="1:3" s="10" customFormat="1">
      <c r="A2515" s="31" t="s">
        <v>10393</v>
      </c>
      <c r="B2515" s="10" t="s">
        <v>3336</v>
      </c>
      <c r="C2515" s="11" t="s">
        <v>1183</v>
      </c>
    </row>
    <row r="2516" spans="1:3" s="10" customFormat="1" ht="28.5">
      <c r="A2516" s="31" t="s">
        <v>10394</v>
      </c>
      <c r="B2516" s="10" t="s">
        <v>3337</v>
      </c>
      <c r="C2516" s="11" t="s">
        <v>1899</v>
      </c>
    </row>
    <row r="2517" spans="1:3" s="10" customFormat="1" ht="28.5">
      <c r="A2517" s="31" t="s">
        <v>10395</v>
      </c>
      <c r="B2517" s="10" t="s">
        <v>3338</v>
      </c>
      <c r="C2517" s="11" t="s">
        <v>1899</v>
      </c>
    </row>
    <row r="2518" spans="1:3" s="10" customFormat="1" ht="28.5">
      <c r="A2518" s="31" t="s">
        <v>10396</v>
      </c>
      <c r="B2518" s="10" t="s">
        <v>3339</v>
      </c>
      <c r="C2518" s="11" t="s">
        <v>995</v>
      </c>
    </row>
    <row r="2519" spans="1:3" s="10" customFormat="1" ht="57">
      <c r="A2519" s="31" t="s">
        <v>8742</v>
      </c>
      <c r="B2519" s="10" t="s">
        <v>3340</v>
      </c>
      <c r="C2519" s="11" t="s">
        <v>784</v>
      </c>
    </row>
    <row r="2520" spans="1:3" s="10" customFormat="1" ht="42.75">
      <c r="A2520" s="31" t="s">
        <v>10397</v>
      </c>
      <c r="B2520" s="10" t="s">
        <v>3341</v>
      </c>
      <c r="C2520" s="11" t="s">
        <v>3320</v>
      </c>
    </row>
    <row r="2521" spans="1:3" s="10" customFormat="1" ht="28.5">
      <c r="A2521" s="31" t="s">
        <v>10398</v>
      </c>
      <c r="B2521" s="10" t="s">
        <v>3342</v>
      </c>
      <c r="C2521" s="11" t="s">
        <v>1899</v>
      </c>
    </row>
    <row r="2522" spans="1:3" s="10" customFormat="1" ht="57">
      <c r="A2522" s="31" t="s">
        <v>10399</v>
      </c>
      <c r="B2522" s="10" t="s">
        <v>3343</v>
      </c>
      <c r="C2522" s="11" t="s">
        <v>3230</v>
      </c>
    </row>
    <row r="2523" spans="1:3" s="10" customFormat="1" ht="57">
      <c r="A2523" s="31" t="s">
        <v>9848</v>
      </c>
      <c r="B2523" s="10" t="s">
        <v>3344</v>
      </c>
      <c r="C2523" s="11" t="s">
        <v>784</v>
      </c>
    </row>
    <row r="2524" spans="1:3" s="10" customFormat="1" ht="28.5">
      <c r="A2524" s="31" t="s">
        <v>10400</v>
      </c>
      <c r="B2524" s="10" t="s">
        <v>3345</v>
      </c>
      <c r="C2524" s="11" t="s">
        <v>2181</v>
      </c>
    </row>
    <row r="2525" spans="1:3" s="10" customFormat="1" ht="42.75">
      <c r="A2525" s="31" t="s">
        <v>9812</v>
      </c>
      <c r="B2525" s="10" t="s">
        <v>3346</v>
      </c>
      <c r="C2525" s="11" t="s">
        <v>2582</v>
      </c>
    </row>
    <row r="2526" spans="1:3" s="10" customFormat="1" ht="42.75">
      <c r="A2526" s="31" t="s">
        <v>10401</v>
      </c>
      <c r="B2526" s="10" t="s">
        <v>3347</v>
      </c>
      <c r="C2526" s="11" t="s">
        <v>786</v>
      </c>
    </row>
    <row r="2527" spans="1:3" s="10" customFormat="1" ht="42.75">
      <c r="A2527" s="31" t="s">
        <v>10402</v>
      </c>
      <c r="B2527" s="10" t="s">
        <v>3348</v>
      </c>
      <c r="C2527" s="11" t="s">
        <v>2804</v>
      </c>
    </row>
    <row r="2528" spans="1:3" s="10" customFormat="1" ht="42.75">
      <c r="A2528" s="31" t="s">
        <v>10403</v>
      </c>
      <c r="B2528" s="10" t="s">
        <v>3349</v>
      </c>
      <c r="C2528" s="11" t="s">
        <v>1128</v>
      </c>
    </row>
    <row r="2529" spans="1:3" s="10" customFormat="1" ht="42.75">
      <c r="A2529" s="31" t="s">
        <v>10404</v>
      </c>
      <c r="B2529" s="10" t="s">
        <v>3350</v>
      </c>
      <c r="C2529" s="11" t="s">
        <v>3351</v>
      </c>
    </row>
    <row r="2530" spans="1:3" s="10" customFormat="1" ht="28.5">
      <c r="A2530" s="31" t="s">
        <v>10405</v>
      </c>
      <c r="B2530" s="10" t="s">
        <v>3352</v>
      </c>
      <c r="C2530" s="11" t="s">
        <v>995</v>
      </c>
    </row>
    <row r="2531" spans="1:3" s="10" customFormat="1" ht="42.75">
      <c r="A2531" s="31" t="s">
        <v>10406</v>
      </c>
      <c r="B2531" s="10" t="s">
        <v>3353</v>
      </c>
      <c r="C2531" s="11" t="s">
        <v>3351</v>
      </c>
    </row>
    <row r="2532" spans="1:3" s="10" customFormat="1" ht="42.75">
      <c r="A2532" s="31" t="s">
        <v>10407</v>
      </c>
      <c r="B2532" s="10" t="s">
        <v>3354</v>
      </c>
      <c r="C2532" s="11" t="s">
        <v>3351</v>
      </c>
    </row>
    <row r="2533" spans="1:3" s="10" customFormat="1" ht="28.5">
      <c r="A2533" s="31" t="s">
        <v>10408</v>
      </c>
      <c r="B2533" s="10" t="s">
        <v>3355</v>
      </c>
      <c r="C2533" s="11" t="s">
        <v>995</v>
      </c>
    </row>
    <row r="2534" spans="1:3" s="10" customFormat="1" ht="28.5">
      <c r="A2534" s="31" t="s">
        <v>10409</v>
      </c>
      <c r="B2534" s="10" t="s">
        <v>3356</v>
      </c>
      <c r="C2534" s="11" t="s">
        <v>3160</v>
      </c>
    </row>
    <row r="2535" spans="1:3" s="10" customFormat="1" ht="42.75">
      <c r="A2535" s="31" t="s">
        <v>10410</v>
      </c>
      <c r="B2535" s="10" t="s">
        <v>3357</v>
      </c>
      <c r="C2535" s="11" t="s">
        <v>2582</v>
      </c>
    </row>
    <row r="2536" spans="1:3" s="10" customFormat="1" ht="42.75">
      <c r="A2536" s="31" t="s">
        <v>8846</v>
      </c>
      <c r="B2536" s="10" t="s">
        <v>3358</v>
      </c>
      <c r="C2536" s="11" t="s">
        <v>1142</v>
      </c>
    </row>
    <row r="2537" spans="1:3" s="10" customFormat="1" ht="42.75">
      <c r="A2537" s="31" t="s">
        <v>10411</v>
      </c>
      <c r="B2537" s="10" t="s">
        <v>3359</v>
      </c>
      <c r="C2537" s="11" t="s">
        <v>1142</v>
      </c>
    </row>
    <row r="2538" spans="1:3" s="10" customFormat="1" ht="28.5">
      <c r="A2538" s="31" t="s">
        <v>10412</v>
      </c>
      <c r="B2538" s="10" t="s">
        <v>3360</v>
      </c>
      <c r="C2538" s="11" t="s">
        <v>1186</v>
      </c>
    </row>
    <row r="2539" spans="1:3" s="10" customFormat="1" ht="42.75">
      <c r="A2539" s="31" t="s">
        <v>10413</v>
      </c>
      <c r="B2539" s="10" t="s">
        <v>3361</v>
      </c>
      <c r="C2539" s="11" t="s">
        <v>3362</v>
      </c>
    </row>
    <row r="2540" spans="1:3" s="10" customFormat="1" ht="28.5">
      <c r="A2540" s="31" t="s">
        <v>10414</v>
      </c>
      <c r="B2540" s="10" t="s">
        <v>3363</v>
      </c>
      <c r="C2540" s="11" t="s">
        <v>1186</v>
      </c>
    </row>
    <row r="2541" spans="1:3" s="10" customFormat="1">
      <c r="A2541" s="31" t="s">
        <v>10415</v>
      </c>
      <c r="B2541" s="10" t="s">
        <v>3364</v>
      </c>
      <c r="C2541" s="11" t="s">
        <v>3199</v>
      </c>
    </row>
    <row r="2542" spans="1:3" s="10" customFormat="1" ht="42.75">
      <c r="A2542" s="31" t="s">
        <v>10416</v>
      </c>
      <c r="B2542" s="10" t="s">
        <v>3365</v>
      </c>
      <c r="C2542" s="11" t="s">
        <v>3297</v>
      </c>
    </row>
    <row r="2543" spans="1:3" s="10" customFormat="1" ht="28.5">
      <c r="A2543" s="31" t="s">
        <v>10417</v>
      </c>
      <c r="B2543" s="10" t="s">
        <v>3366</v>
      </c>
      <c r="C2543" s="11" t="s">
        <v>3367</v>
      </c>
    </row>
    <row r="2544" spans="1:3" s="10" customFormat="1" ht="28.5">
      <c r="A2544" s="31" t="s">
        <v>10418</v>
      </c>
      <c r="B2544" s="10" t="s">
        <v>3368</v>
      </c>
      <c r="C2544" s="11" t="s">
        <v>2560</v>
      </c>
    </row>
    <row r="2545" spans="1:3" s="10" customFormat="1" ht="28.5">
      <c r="A2545" s="31" t="s">
        <v>10419</v>
      </c>
      <c r="B2545" s="10" t="s">
        <v>3369</v>
      </c>
      <c r="C2545" s="11" t="s">
        <v>3280</v>
      </c>
    </row>
    <row r="2546" spans="1:3" s="10" customFormat="1" ht="42.75">
      <c r="A2546" s="31" t="s">
        <v>10420</v>
      </c>
      <c r="B2546" s="10" t="s">
        <v>3370</v>
      </c>
      <c r="C2546" s="11" t="s">
        <v>2555</v>
      </c>
    </row>
    <row r="2547" spans="1:3" s="10" customFormat="1" ht="28.5">
      <c r="A2547" s="31" t="s">
        <v>10421</v>
      </c>
      <c r="B2547" s="10" t="s">
        <v>3371</v>
      </c>
      <c r="C2547" s="11" t="s">
        <v>1003</v>
      </c>
    </row>
    <row r="2548" spans="1:3" s="10" customFormat="1" ht="42.75">
      <c r="A2548" s="31" t="s">
        <v>10422</v>
      </c>
      <c r="B2548" s="10" t="s">
        <v>3372</v>
      </c>
      <c r="C2548" s="11" t="s">
        <v>2555</v>
      </c>
    </row>
    <row r="2549" spans="1:3" s="10" customFormat="1" ht="42.75">
      <c r="A2549" s="31" t="s">
        <v>10423</v>
      </c>
      <c r="B2549" s="10" t="s">
        <v>3373</v>
      </c>
      <c r="C2549" s="11" t="s">
        <v>1142</v>
      </c>
    </row>
    <row r="2550" spans="1:3" s="10" customFormat="1" ht="28.5">
      <c r="A2550" s="31" t="s">
        <v>8879</v>
      </c>
      <c r="B2550" s="10" t="s">
        <v>3374</v>
      </c>
      <c r="C2550" s="11" t="s">
        <v>1186</v>
      </c>
    </row>
    <row r="2551" spans="1:3" s="10" customFormat="1" ht="42.75">
      <c r="A2551" s="31" t="s">
        <v>10424</v>
      </c>
      <c r="B2551" s="10" t="s">
        <v>3375</v>
      </c>
      <c r="C2551" s="11" t="s">
        <v>3320</v>
      </c>
    </row>
    <row r="2552" spans="1:3" s="10" customFormat="1" ht="28.5">
      <c r="A2552" s="31" t="s">
        <v>10425</v>
      </c>
      <c r="B2552" s="10" t="s">
        <v>3376</v>
      </c>
      <c r="C2552" s="11" t="s">
        <v>995</v>
      </c>
    </row>
    <row r="2553" spans="1:3" s="10" customFormat="1" ht="28.5">
      <c r="A2553" s="31" t="s">
        <v>10426</v>
      </c>
      <c r="B2553" s="10" t="s">
        <v>3377</v>
      </c>
      <c r="C2553" s="11" t="s">
        <v>1081</v>
      </c>
    </row>
    <row r="2554" spans="1:3" s="10" customFormat="1" ht="28.5">
      <c r="A2554" s="31" t="s">
        <v>10427</v>
      </c>
      <c r="B2554" s="10" t="s">
        <v>3378</v>
      </c>
      <c r="C2554" s="11" t="s">
        <v>995</v>
      </c>
    </row>
    <row r="2555" spans="1:3" s="10" customFormat="1" ht="28.5">
      <c r="A2555" s="31" t="s">
        <v>10428</v>
      </c>
      <c r="B2555" s="10" t="s">
        <v>3379</v>
      </c>
      <c r="C2555" s="11" t="s">
        <v>995</v>
      </c>
    </row>
    <row r="2556" spans="1:3" s="10" customFormat="1" ht="28.5">
      <c r="A2556" s="31" t="s">
        <v>10296</v>
      </c>
      <c r="B2556" s="10" t="s">
        <v>3380</v>
      </c>
      <c r="C2556" s="11" t="s">
        <v>840</v>
      </c>
    </row>
    <row r="2557" spans="1:3" s="10" customFormat="1" ht="57">
      <c r="A2557" s="31" t="s">
        <v>10429</v>
      </c>
      <c r="B2557" s="10" t="s">
        <v>3381</v>
      </c>
      <c r="C2557" s="11" t="s">
        <v>784</v>
      </c>
    </row>
    <row r="2558" spans="1:3" s="10" customFormat="1" ht="28.5">
      <c r="A2558" s="31" t="s">
        <v>10430</v>
      </c>
      <c r="B2558" s="10" t="s">
        <v>3382</v>
      </c>
      <c r="C2558" s="11" t="s">
        <v>940</v>
      </c>
    </row>
    <row r="2559" spans="1:3" s="10" customFormat="1" ht="42.75">
      <c r="A2559" s="31" t="s">
        <v>9917</v>
      </c>
      <c r="B2559" s="10" t="s">
        <v>3383</v>
      </c>
      <c r="C2559" s="11" t="s">
        <v>2463</v>
      </c>
    </row>
    <row r="2560" spans="1:3" s="10" customFormat="1" ht="42.75">
      <c r="A2560" s="31" t="s">
        <v>9732</v>
      </c>
      <c r="B2560" s="10" t="s">
        <v>3384</v>
      </c>
      <c r="C2560" s="11" t="s">
        <v>2463</v>
      </c>
    </row>
    <row r="2561" spans="1:3" s="10" customFormat="1" ht="28.5">
      <c r="A2561" s="31" t="s">
        <v>10431</v>
      </c>
      <c r="B2561" s="10" t="s">
        <v>3385</v>
      </c>
      <c r="C2561" s="11" t="s">
        <v>1186</v>
      </c>
    </row>
    <row r="2562" spans="1:3" s="10" customFormat="1" ht="28.5">
      <c r="A2562" s="31" t="s">
        <v>10432</v>
      </c>
      <c r="B2562" s="10" t="s">
        <v>3386</v>
      </c>
      <c r="C2562" s="11" t="s">
        <v>3280</v>
      </c>
    </row>
    <row r="2563" spans="1:3" s="10" customFormat="1">
      <c r="A2563" s="31" t="s">
        <v>10433</v>
      </c>
      <c r="B2563" s="10" t="s">
        <v>3387</v>
      </c>
      <c r="C2563" s="11" t="s">
        <v>259</v>
      </c>
    </row>
    <row r="2564" spans="1:3" s="10" customFormat="1" ht="42.75">
      <c r="A2564" s="31" t="s">
        <v>10434</v>
      </c>
      <c r="B2564" s="10" t="s">
        <v>3388</v>
      </c>
      <c r="C2564" s="11" t="s">
        <v>3389</v>
      </c>
    </row>
    <row r="2565" spans="1:3" s="10" customFormat="1" ht="28.5">
      <c r="A2565" s="31" t="s">
        <v>10435</v>
      </c>
      <c r="B2565" s="10" t="s">
        <v>3390</v>
      </c>
      <c r="C2565" s="11" t="s">
        <v>1186</v>
      </c>
    </row>
    <row r="2566" spans="1:3" s="10" customFormat="1">
      <c r="A2566" s="31" t="s">
        <v>10436</v>
      </c>
      <c r="B2566" s="10" t="s">
        <v>3391</v>
      </c>
      <c r="C2566" s="11" t="s">
        <v>3199</v>
      </c>
    </row>
    <row r="2567" spans="1:3" s="10" customFormat="1" ht="42.75">
      <c r="A2567" s="31" t="s">
        <v>10437</v>
      </c>
      <c r="B2567" s="10" t="s">
        <v>3392</v>
      </c>
      <c r="C2567" s="11" t="s">
        <v>2804</v>
      </c>
    </row>
    <row r="2568" spans="1:3" s="10" customFormat="1" ht="28.5">
      <c r="A2568" s="31" t="s">
        <v>10438</v>
      </c>
      <c r="B2568" s="10" t="s">
        <v>3393</v>
      </c>
      <c r="C2568" s="11" t="s">
        <v>3394</v>
      </c>
    </row>
    <row r="2569" spans="1:3" s="10" customFormat="1" ht="28.5">
      <c r="A2569" s="31" t="s">
        <v>10439</v>
      </c>
      <c r="B2569" s="10" t="s">
        <v>3395</v>
      </c>
      <c r="C2569" s="11" t="s">
        <v>2932</v>
      </c>
    </row>
    <row r="2570" spans="1:3" s="10" customFormat="1" ht="42.75">
      <c r="A2570" s="31" t="s">
        <v>10440</v>
      </c>
      <c r="B2570" s="10" t="s">
        <v>3396</v>
      </c>
      <c r="C2570" s="11" t="s">
        <v>3320</v>
      </c>
    </row>
    <row r="2571" spans="1:3" s="10" customFormat="1" ht="28.5">
      <c r="A2571" s="31" t="s">
        <v>10441</v>
      </c>
      <c r="B2571" s="10" t="s">
        <v>3397</v>
      </c>
      <c r="C2571" s="11" t="s">
        <v>3394</v>
      </c>
    </row>
    <row r="2572" spans="1:3" s="10" customFormat="1" ht="42.75">
      <c r="A2572" s="31" t="s">
        <v>10332</v>
      </c>
      <c r="B2572" s="10" t="s">
        <v>3398</v>
      </c>
      <c r="C2572" s="11" t="s">
        <v>2588</v>
      </c>
    </row>
    <row r="2573" spans="1:3" s="10" customFormat="1" ht="28.5">
      <c r="A2573" s="31" t="s">
        <v>10442</v>
      </c>
      <c r="B2573" s="10" t="s">
        <v>3399</v>
      </c>
      <c r="C2573" s="11" t="s">
        <v>1186</v>
      </c>
    </row>
    <row r="2574" spans="1:3" s="10" customFormat="1" ht="28.5">
      <c r="A2574" s="31" t="s">
        <v>10443</v>
      </c>
      <c r="B2574" s="10" t="s">
        <v>3400</v>
      </c>
      <c r="C2574" s="11" t="s">
        <v>1186</v>
      </c>
    </row>
    <row r="2575" spans="1:3" s="10" customFormat="1" ht="57">
      <c r="A2575" s="31" t="s">
        <v>10444</v>
      </c>
      <c r="B2575" s="10" t="s">
        <v>3401</v>
      </c>
      <c r="C2575" s="11" t="s">
        <v>2259</v>
      </c>
    </row>
    <row r="2576" spans="1:3" s="10" customFormat="1" ht="42.75">
      <c r="A2576" s="31" t="s">
        <v>10445</v>
      </c>
      <c r="B2576" s="10" t="s">
        <v>3402</v>
      </c>
      <c r="C2576" s="11" t="s">
        <v>3297</v>
      </c>
    </row>
    <row r="2577" spans="1:3" s="10" customFormat="1" ht="42.75">
      <c r="A2577" s="31" t="s">
        <v>10446</v>
      </c>
      <c r="B2577" s="10" t="s">
        <v>3403</v>
      </c>
      <c r="C2577" s="11" t="s">
        <v>3297</v>
      </c>
    </row>
    <row r="2578" spans="1:3" s="10" customFormat="1" ht="42.75">
      <c r="A2578" s="31" t="s">
        <v>9803</v>
      </c>
      <c r="B2578" s="10" t="s">
        <v>3404</v>
      </c>
      <c r="C2578" s="11" t="s">
        <v>1142</v>
      </c>
    </row>
    <row r="2579" spans="1:3" s="10" customFormat="1" ht="42.75">
      <c r="A2579" s="31" t="s">
        <v>10035</v>
      </c>
      <c r="B2579" s="10" t="s">
        <v>3405</v>
      </c>
      <c r="C2579" s="11" t="s">
        <v>1142</v>
      </c>
    </row>
    <row r="2580" spans="1:3" s="10" customFormat="1" ht="28.5">
      <c r="A2580" s="31" t="s">
        <v>10447</v>
      </c>
      <c r="B2580" s="10" t="s">
        <v>3406</v>
      </c>
      <c r="C2580" s="11" t="s">
        <v>3407</v>
      </c>
    </row>
    <row r="2581" spans="1:3" s="10" customFormat="1" ht="57">
      <c r="A2581" s="31" t="s">
        <v>10448</v>
      </c>
      <c r="B2581" s="10" t="s">
        <v>3408</v>
      </c>
      <c r="C2581" s="11" t="s">
        <v>3409</v>
      </c>
    </row>
    <row r="2582" spans="1:3" s="10" customFormat="1">
      <c r="A2582" s="31" t="s">
        <v>10449</v>
      </c>
      <c r="B2582" s="10" t="s">
        <v>3410</v>
      </c>
      <c r="C2582" s="11" t="s">
        <v>259</v>
      </c>
    </row>
    <row r="2583" spans="1:3" s="10" customFormat="1">
      <c r="A2583" s="31" t="s">
        <v>10450</v>
      </c>
      <c r="B2583" s="10" t="s">
        <v>3411</v>
      </c>
      <c r="C2583" s="11" t="s">
        <v>2567</v>
      </c>
    </row>
    <row r="2584" spans="1:3" s="10" customFormat="1" ht="42.75">
      <c r="A2584" s="31" t="s">
        <v>10451</v>
      </c>
      <c r="B2584" s="10" t="s">
        <v>3412</v>
      </c>
      <c r="C2584" s="11" t="s">
        <v>786</v>
      </c>
    </row>
    <row r="2585" spans="1:3" s="10" customFormat="1" ht="28.5">
      <c r="A2585" s="31" t="s">
        <v>10452</v>
      </c>
      <c r="B2585" s="10" t="s">
        <v>3413</v>
      </c>
      <c r="C2585" s="11" t="s">
        <v>995</v>
      </c>
    </row>
    <row r="2586" spans="1:3" s="10" customFormat="1" ht="28.5">
      <c r="A2586" s="31" t="s">
        <v>10453</v>
      </c>
      <c r="B2586" s="10" t="s">
        <v>3414</v>
      </c>
      <c r="C2586" s="11" t="s">
        <v>995</v>
      </c>
    </row>
    <row r="2587" spans="1:3" s="10" customFormat="1" ht="28.5">
      <c r="A2587" s="31" t="s">
        <v>10282</v>
      </c>
      <c r="B2587" s="10" t="s">
        <v>3415</v>
      </c>
      <c r="C2587" s="11" t="s">
        <v>3160</v>
      </c>
    </row>
    <row r="2588" spans="1:3" s="10" customFormat="1" ht="28.5">
      <c r="A2588" s="31" t="s">
        <v>9605</v>
      </c>
      <c r="B2588" s="10" t="s">
        <v>3416</v>
      </c>
      <c r="C2588" s="11" t="s">
        <v>2181</v>
      </c>
    </row>
    <row r="2589" spans="1:3" s="10" customFormat="1">
      <c r="A2589" s="31" t="s">
        <v>10454</v>
      </c>
      <c r="B2589" s="10" t="s">
        <v>3417</v>
      </c>
      <c r="C2589" s="11" t="s">
        <v>259</v>
      </c>
    </row>
    <row r="2590" spans="1:3" s="10" customFormat="1" ht="28.5">
      <c r="A2590" s="31" t="s">
        <v>10455</v>
      </c>
      <c r="B2590" s="10" t="s">
        <v>3418</v>
      </c>
      <c r="C2590" s="11" t="s">
        <v>1899</v>
      </c>
    </row>
    <row r="2591" spans="1:3" s="10" customFormat="1" ht="42.75">
      <c r="A2591" s="31" t="s">
        <v>10456</v>
      </c>
      <c r="B2591" s="10" t="s">
        <v>3419</v>
      </c>
      <c r="C2591" s="11" t="s">
        <v>3320</v>
      </c>
    </row>
    <row r="2592" spans="1:3" s="10" customFormat="1" ht="28.5">
      <c r="A2592" s="31" t="s">
        <v>10457</v>
      </c>
      <c r="B2592" s="10" t="s">
        <v>3420</v>
      </c>
      <c r="C2592" s="11" t="s">
        <v>1899</v>
      </c>
    </row>
    <row r="2593" spans="1:3" s="10" customFormat="1" ht="28.5">
      <c r="A2593" s="31" t="s">
        <v>10458</v>
      </c>
      <c r="B2593" s="10" t="s">
        <v>3421</v>
      </c>
      <c r="C2593" s="11" t="s">
        <v>2881</v>
      </c>
    </row>
    <row r="2594" spans="1:3" s="10" customFormat="1">
      <c r="A2594" s="31" t="s">
        <v>10459</v>
      </c>
      <c r="B2594" s="10" t="s">
        <v>3422</v>
      </c>
      <c r="C2594" s="11" t="s">
        <v>259</v>
      </c>
    </row>
    <row r="2595" spans="1:3" s="10" customFormat="1" ht="42.75">
      <c r="A2595" s="31" t="s">
        <v>8317</v>
      </c>
      <c r="B2595" s="10" t="s">
        <v>3423</v>
      </c>
      <c r="C2595" s="11" t="s">
        <v>3389</v>
      </c>
    </row>
    <row r="2596" spans="1:3" s="10" customFormat="1">
      <c r="A2596" s="31" t="s">
        <v>10460</v>
      </c>
      <c r="B2596" s="10" t="s">
        <v>3424</v>
      </c>
      <c r="C2596" s="11" t="s">
        <v>771</v>
      </c>
    </row>
    <row r="2597" spans="1:3" s="10" customFormat="1" ht="42.75">
      <c r="A2597" s="31" t="s">
        <v>10461</v>
      </c>
      <c r="B2597" s="10" t="s">
        <v>3425</v>
      </c>
      <c r="C2597" s="11" t="s">
        <v>2804</v>
      </c>
    </row>
    <row r="2598" spans="1:3" s="10" customFormat="1" ht="28.5">
      <c r="A2598" s="31" t="s">
        <v>10462</v>
      </c>
      <c r="B2598" s="10" t="s">
        <v>3426</v>
      </c>
      <c r="C2598" s="11" t="s">
        <v>2949</v>
      </c>
    </row>
    <row r="2599" spans="1:3" s="10" customFormat="1" ht="57">
      <c r="A2599" s="31" t="s">
        <v>10463</v>
      </c>
      <c r="B2599" s="10" t="s">
        <v>3427</v>
      </c>
      <c r="C2599" s="11" t="s">
        <v>3428</v>
      </c>
    </row>
    <row r="2600" spans="1:3" s="10" customFormat="1" ht="28.5">
      <c r="A2600" s="31" t="s">
        <v>10464</v>
      </c>
      <c r="B2600" s="10" t="s">
        <v>3429</v>
      </c>
      <c r="C2600" s="11" t="s">
        <v>1235</v>
      </c>
    </row>
    <row r="2601" spans="1:3" s="10" customFormat="1" ht="28.5">
      <c r="A2601" s="31" t="s">
        <v>8763</v>
      </c>
      <c r="B2601" s="10" t="s">
        <v>3430</v>
      </c>
      <c r="C2601" s="11" t="s">
        <v>1003</v>
      </c>
    </row>
    <row r="2602" spans="1:3" s="10" customFormat="1" ht="42.75">
      <c r="A2602" s="31" t="s">
        <v>10465</v>
      </c>
      <c r="B2602" s="10" t="s">
        <v>3431</v>
      </c>
      <c r="C2602" s="11" t="s">
        <v>2804</v>
      </c>
    </row>
    <row r="2603" spans="1:3" s="10" customFormat="1" ht="42.75">
      <c r="A2603" s="31" t="s">
        <v>10466</v>
      </c>
      <c r="B2603" s="10" t="s">
        <v>3432</v>
      </c>
      <c r="C2603" s="11" t="s">
        <v>2804</v>
      </c>
    </row>
    <row r="2604" spans="1:3" s="10" customFormat="1" ht="42.75">
      <c r="A2604" s="31" t="s">
        <v>10467</v>
      </c>
      <c r="B2604" s="10" t="s">
        <v>3433</v>
      </c>
      <c r="C2604" s="11" t="s">
        <v>3297</v>
      </c>
    </row>
    <row r="2605" spans="1:3" s="10" customFormat="1" ht="57">
      <c r="A2605" s="31" t="s">
        <v>10468</v>
      </c>
      <c r="B2605" s="10" t="s">
        <v>3434</v>
      </c>
      <c r="C2605" s="11" t="s">
        <v>2259</v>
      </c>
    </row>
    <row r="2606" spans="1:3" s="10" customFormat="1" ht="42.75">
      <c r="A2606" s="31" t="s">
        <v>10469</v>
      </c>
      <c r="B2606" s="10" t="s">
        <v>3435</v>
      </c>
      <c r="C2606" s="11" t="s">
        <v>3297</v>
      </c>
    </row>
    <row r="2607" spans="1:3" s="10" customFormat="1" ht="28.5">
      <c r="A2607" s="31" t="s">
        <v>10470</v>
      </c>
      <c r="B2607" s="10" t="s">
        <v>3436</v>
      </c>
      <c r="C2607" s="11" t="s">
        <v>3394</v>
      </c>
    </row>
    <row r="2608" spans="1:3" s="10" customFormat="1" ht="57">
      <c r="A2608" s="31" t="s">
        <v>10026</v>
      </c>
      <c r="B2608" s="10" t="s">
        <v>3437</v>
      </c>
      <c r="C2608" s="11" t="s">
        <v>2259</v>
      </c>
    </row>
    <row r="2609" spans="1:3" s="10" customFormat="1" ht="57">
      <c r="A2609" s="31" t="s">
        <v>9599</v>
      </c>
      <c r="B2609" s="10" t="s">
        <v>3438</v>
      </c>
      <c r="C2609" s="11" t="s">
        <v>2259</v>
      </c>
    </row>
    <row r="2610" spans="1:3" s="10" customFormat="1">
      <c r="A2610" s="31" t="s">
        <v>10471</v>
      </c>
      <c r="B2610" s="10" t="s">
        <v>3439</v>
      </c>
      <c r="C2610" s="11" t="s">
        <v>771</v>
      </c>
    </row>
    <row r="2611" spans="1:3" s="10" customFormat="1" ht="28.5">
      <c r="A2611" s="31" t="s">
        <v>10472</v>
      </c>
      <c r="B2611" s="10" t="s">
        <v>3440</v>
      </c>
      <c r="C2611" s="11" t="s">
        <v>2387</v>
      </c>
    </row>
    <row r="2612" spans="1:3" s="10" customFormat="1" ht="28.5">
      <c r="A2612" s="31" t="s">
        <v>10473</v>
      </c>
      <c r="B2612" s="10" t="s">
        <v>3441</v>
      </c>
      <c r="C2612" s="11" t="s">
        <v>995</v>
      </c>
    </row>
    <row r="2613" spans="1:3" s="10" customFormat="1" ht="57">
      <c r="A2613" s="31" t="s">
        <v>10474</v>
      </c>
      <c r="B2613" s="10" t="s">
        <v>3442</v>
      </c>
      <c r="C2613" s="11" t="s">
        <v>3428</v>
      </c>
    </row>
    <row r="2614" spans="1:3" s="10" customFormat="1">
      <c r="A2614" s="31" t="s">
        <v>10475</v>
      </c>
      <c r="B2614" s="10" t="s">
        <v>3443</v>
      </c>
      <c r="C2614" s="11" t="s">
        <v>771</v>
      </c>
    </row>
    <row r="2615" spans="1:3" s="10" customFormat="1">
      <c r="A2615" s="31" t="s">
        <v>10476</v>
      </c>
      <c r="B2615" s="10" t="s">
        <v>3444</v>
      </c>
      <c r="C2615" s="11" t="s">
        <v>771</v>
      </c>
    </row>
    <row r="2616" spans="1:3" s="10" customFormat="1" ht="42.75">
      <c r="A2616" s="31" t="s">
        <v>10477</v>
      </c>
      <c r="B2616" s="10" t="s">
        <v>3445</v>
      </c>
      <c r="C2616" s="11" t="s">
        <v>3446</v>
      </c>
    </row>
    <row r="2617" spans="1:3" s="10" customFormat="1" ht="42.75">
      <c r="A2617" s="31" t="s">
        <v>10478</v>
      </c>
      <c r="B2617" s="10" t="s">
        <v>3447</v>
      </c>
      <c r="C2617" s="11" t="s">
        <v>3448</v>
      </c>
    </row>
    <row r="2618" spans="1:3" s="10" customFormat="1" ht="42.75">
      <c r="A2618" s="31" t="s">
        <v>10479</v>
      </c>
      <c r="B2618" s="10" t="s">
        <v>3449</v>
      </c>
      <c r="C2618" s="11" t="s">
        <v>3446</v>
      </c>
    </row>
    <row r="2619" spans="1:3" s="10" customFormat="1" ht="28.5">
      <c r="A2619" s="31" t="s">
        <v>10480</v>
      </c>
      <c r="B2619" s="10" t="s">
        <v>3450</v>
      </c>
      <c r="C2619" s="11" t="s">
        <v>995</v>
      </c>
    </row>
    <row r="2620" spans="1:3" s="10" customFormat="1" ht="28.5">
      <c r="A2620" s="31" t="s">
        <v>10481</v>
      </c>
      <c r="B2620" s="10" t="s">
        <v>3451</v>
      </c>
      <c r="C2620" s="11" t="s">
        <v>995</v>
      </c>
    </row>
    <row r="2621" spans="1:3" s="10" customFormat="1">
      <c r="A2621" s="31" t="s">
        <v>10482</v>
      </c>
      <c r="B2621" s="10" t="s">
        <v>3452</v>
      </c>
      <c r="C2621" s="11" t="s">
        <v>771</v>
      </c>
    </row>
    <row r="2622" spans="1:3" s="10" customFormat="1" ht="28.5">
      <c r="A2622" s="31" t="s">
        <v>10483</v>
      </c>
      <c r="B2622" s="10" t="s">
        <v>3453</v>
      </c>
      <c r="C2622" s="11" t="s">
        <v>995</v>
      </c>
    </row>
    <row r="2623" spans="1:3" s="10" customFormat="1" ht="28.5">
      <c r="A2623" s="31" t="s">
        <v>8855</v>
      </c>
      <c r="B2623" s="10" t="s">
        <v>3454</v>
      </c>
      <c r="C2623" s="11" t="s">
        <v>1154</v>
      </c>
    </row>
    <row r="2624" spans="1:3" s="10" customFormat="1" ht="42.75">
      <c r="A2624" s="31" t="s">
        <v>10484</v>
      </c>
      <c r="B2624" s="10" t="s">
        <v>3455</v>
      </c>
      <c r="C2624" s="11" t="s">
        <v>2617</v>
      </c>
    </row>
    <row r="2625" spans="1:3" s="10" customFormat="1" ht="42.75">
      <c r="A2625" s="31" t="s">
        <v>10485</v>
      </c>
      <c r="B2625" s="10" t="s">
        <v>3456</v>
      </c>
      <c r="C2625" s="11" t="s">
        <v>2617</v>
      </c>
    </row>
    <row r="2626" spans="1:3" s="10" customFormat="1">
      <c r="A2626" s="31" t="s">
        <v>10486</v>
      </c>
      <c r="B2626" s="10" t="s">
        <v>3457</v>
      </c>
      <c r="C2626" s="11" t="s">
        <v>771</v>
      </c>
    </row>
    <row r="2627" spans="1:3" s="10" customFormat="1" ht="42.75">
      <c r="A2627" s="31" t="s">
        <v>10487</v>
      </c>
      <c r="B2627" s="10" t="s">
        <v>3458</v>
      </c>
      <c r="C2627" s="11" t="s">
        <v>2804</v>
      </c>
    </row>
    <row r="2628" spans="1:3" s="10" customFormat="1" ht="28.5">
      <c r="A2628" s="31" t="s">
        <v>10488</v>
      </c>
      <c r="B2628" s="10" t="s">
        <v>3459</v>
      </c>
      <c r="C2628" s="11" t="s">
        <v>3460</v>
      </c>
    </row>
    <row r="2629" spans="1:3" s="10" customFormat="1" ht="28.5">
      <c r="A2629" s="31" t="s">
        <v>10489</v>
      </c>
      <c r="B2629" s="10" t="s">
        <v>3461</v>
      </c>
      <c r="C2629" s="11" t="s">
        <v>1186</v>
      </c>
    </row>
    <row r="2630" spans="1:3" s="10" customFormat="1" ht="42.75">
      <c r="A2630" s="31" t="s">
        <v>10490</v>
      </c>
      <c r="B2630" s="10" t="s">
        <v>3462</v>
      </c>
      <c r="C2630" s="11" t="s">
        <v>1194</v>
      </c>
    </row>
    <row r="2631" spans="1:3" s="10" customFormat="1" ht="42.75">
      <c r="A2631" s="31" t="s">
        <v>10491</v>
      </c>
      <c r="B2631" s="10" t="s">
        <v>3463</v>
      </c>
      <c r="C2631" s="11" t="s">
        <v>1142</v>
      </c>
    </row>
    <row r="2632" spans="1:3" s="10" customFormat="1" ht="42.75">
      <c r="A2632" s="31" t="s">
        <v>10492</v>
      </c>
      <c r="B2632" s="10" t="s">
        <v>3464</v>
      </c>
      <c r="C2632" s="11" t="s">
        <v>2617</v>
      </c>
    </row>
    <row r="2633" spans="1:3" s="10" customFormat="1">
      <c r="A2633" s="31" t="s">
        <v>10493</v>
      </c>
      <c r="B2633" s="10" t="s">
        <v>3465</v>
      </c>
      <c r="C2633" s="11" t="s">
        <v>771</v>
      </c>
    </row>
    <row r="2634" spans="1:3" s="10" customFormat="1" ht="57">
      <c r="A2634" s="31" t="s">
        <v>10494</v>
      </c>
      <c r="B2634" s="10" t="s">
        <v>3466</v>
      </c>
      <c r="C2634" s="11" t="s">
        <v>3428</v>
      </c>
    </row>
    <row r="2635" spans="1:3" s="10" customFormat="1" ht="57">
      <c r="A2635" s="31" t="s">
        <v>9599</v>
      </c>
      <c r="B2635" s="10" t="s">
        <v>3467</v>
      </c>
      <c r="C2635" s="11" t="s">
        <v>2259</v>
      </c>
    </row>
    <row r="2636" spans="1:3" s="10" customFormat="1" ht="28.5">
      <c r="A2636" s="31" t="s">
        <v>10447</v>
      </c>
      <c r="B2636" s="10" t="s">
        <v>3468</v>
      </c>
      <c r="C2636" s="11" t="s">
        <v>3407</v>
      </c>
    </row>
    <row r="2637" spans="1:3" s="10" customFormat="1">
      <c r="A2637" s="31" t="s">
        <v>10495</v>
      </c>
      <c r="B2637" s="10" t="s">
        <v>3469</v>
      </c>
      <c r="C2637" s="11" t="s">
        <v>771</v>
      </c>
    </row>
    <row r="2638" spans="1:3" s="10" customFormat="1" ht="42.75">
      <c r="A2638" s="31" t="s">
        <v>10496</v>
      </c>
      <c r="B2638" s="10" t="s">
        <v>3470</v>
      </c>
      <c r="C2638" s="11" t="s">
        <v>1194</v>
      </c>
    </row>
    <row r="2639" spans="1:3" s="10" customFormat="1" ht="28.5">
      <c r="A2639" s="31" t="s">
        <v>10497</v>
      </c>
      <c r="B2639" s="10" t="s">
        <v>3471</v>
      </c>
      <c r="C2639" s="11" t="s">
        <v>3394</v>
      </c>
    </row>
    <row r="2640" spans="1:3" s="10" customFormat="1">
      <c r="A2640" s="31" t="s">
        <v>8626</v>
      </c>
      <c r="B2640" s="10" t="s">
        <v>3472</v>
      </c>
      <c r="C2640" s="11" t="s">
        <v>808</v>
      </c>
    </row>
    <row r="2641" spans="1:3" s="10" customFormat="1" ht="28.5">
      <c r="A2641" s="31" t="s">
        <v>10498</v>
      </c>
      <c r="B2641" s="10" t="s">
        <v>3473</v>
      </c>
      <c r="C2641" s="11" t="s">
        <v>3280</v>
      </c>
    </row>
    <row r="2642" spans="1:3" s="10" customFormat="1" ht="28.5">
      <c r="A2642" s="31" t="s">
        <v>10499</v>
      </c>
      <c r="B2642" s="10" t="s">
        <v>3474</v>
      </c>
      <c r="C2642" s="11" t="s">
        <v>3193</v>
      </c>
    </row>
    <row r="2643" spans="1:3" s="10" customFormat="1">
      <c r="A2643" s="31" t="s">
        <v>10500</v>
      </c>
      <c r="B2643" s="10" t="s">
        <v>3475</v>
      </c>
      <c r="C2643" s="11" t="s">
        <v>771</v>
      </c>
    </row>
    <row r="2644" spans="1:3" s="10" customFormat="1">
      <c r="A2644" s="31" t="s">
        <v>10501</v>
      </c>
      <c r="B2644" s="10" t="s">
        <v>3476</v>
      </c>
      <c r="C2644" s="11" t="s">
        <v>3477</v>
      </c>
    </row>
    <row r="2645" spans="1:3" s="10" customFormat="1" ht="28.5">
      <c r="A2645" s="31" t="s">
        <v>10502</v>
      </c>
      <c r="B2645" s="10" t="s">
        <v>3478</v>
      </c>
      <c r="C2645" s="11" t="s">
        <v>3479</v>
      </c>
    </row>
    <row r="2646" spans="1:3" s="10" customFormat="1" ht="28.5">
      <c r="A2646" s="31" t="s">
        <v>10503</v>
      </c>
      <c r="B2646" s="10" t="s">
        <v>3480</v>
      </c>
      <c r="C2646" s="11" t="s">
        <v>838</v>
      </c>
    </row>
    <row r="2647" spans="1:3" s="10" customFormat="1" ht="28.5">
      <c r="A2647" s="31" t="s">
        <v>10504</v>
      </c>
      <c r="B2647" s="10" t="s">
        <v>3481</v>
      </c>
      <c r="C2647" s="11" t="s">
        <v>2949</v>
      </c>
    </row>
    <row r="2648" spans="1:3" s="10" customFormat="1" ht="28.5">
      <c r="A2648" s="31" t="s">
        <v>10505</v>
      </c>
      <c r="B2648" s="10" t="s">
        <v>3482</v>
      </c>
      <c r="C2648" s="11" t="s">
        <v>779</v>
      </c>
    </row>
    <row r="2649" spans="1:3" s="10" customFormat="1" ht="57">
      <c r="A2649" s="31" t="s">
        <v>10506</v>
      </c>
      <c r="B2649" s="10" t="s">
        <v>3483</v>
      </c>
      <c r="C2649" s="11" t="s">
        <v>3484</v>
      </c>
    </row>
    <row r="2650" spans="1:3" s="10" customFormat="1" ht="28.5">
      <c r="A2650" s="31" t="s">
        <v>10507</v>
      </c>
      <c r="B2650" s="10" t="s">
        <v>3485</v>
      </c>
      <c r="C2650" s="11" t="s">
        <v>995</v>
      </c>
    </row>
    <row r="2651" spans="1:3" s="10" customFormat="1" ht="28.5">
      <c r="A2651" s="31" t="s">
        <v>10508</v>
      </c>
      <c r="B2651" s="10" t="s">
        <v>3486</v>
      </c>
      <c r="C2651" s="11" t="s">
        <v>888</v>
      </c>
    </row>
    <row r="2652" spans="1:3" s="10" customFormat="1" ht="42.75">
      <c r="A2652" s="31" t="s">
        <v>10509</v>
      </c>
      <c r="B2652" s="10" t="s">
        <v>3487</v>
      </c>
      <c r="C2652" s="11" t="s">
        <v>3297</v>
      </c>
    </row>
    <row r="2653" spans="1:3" s="10" customFormat="1" ht="57">
      <c r="A2653" s="31" t="s">
        <v>10510</v>
      </c>
      <c r="B2653" s="10" t="s">
        <v>3488</v>
      </c>
      <c r="C2653" s="11" t="s">
        <v>3409</v>
      </c>
    </row>
    <row r="2654" spans="1:3" s="10" customFormat="1" ht="28.5">
      <c r="A2654" s="31" t="s">
        <v>10511</v>
      </c>
      <c r="B2654" s="10" t="s">
        <v>3489</v>
      </c>
      <c r="C2654" s="11" t="s">
        <v>995</v>
      </c>
    </row>
    <row r="2655" spans="1:3" s="10" customFormat="1" ht="28.5">
      <c r="A2655" s="31" t="s">
        <v>10512</v>
      </c>
      <c r="B2655" s="10" t="s">
        <v>3490</v>
      </c>
      <c r="C2655" s="11" t="s">
        <v>995</v>
      </c>
    </row>
    <row r="2656" spans="1:3" s="10" customFormat="1" ht="28.5">
      <c r="A2656" s="31" t="s">
        <v>8731</v>
      </c>
      <c r="B2656" s="10" t="s">
        <v>3491</v>
      </c>
      <c r="C2656" s="11" t="s">
        <v>983</v>
      </c>
    </row>
    <row r="2657" spans="1:3" s="10" customFormat="1" ht="28.5">
      <c r="A2657" s="31" t="s">
        <v>10513</v>
      </c>
      <c r="B2657" s="10" t="s">
        <v>3492</v>
      </c>
      <c r="C2657" s="11" t="s">
        <v>3394</v>
      </c>
    </row>
    <row r="2658" spans="1:3" s="10" customFormat="1" ht="42.75">
      <c r="A2658" s="31" t="s">
        <v>10514</v>
      </c>
      <c r="B2658" s="10" t="s">
        <v>3493</v>
      </c>
      <c r="C2658" s="11" t="s">
        <v>786</v>
      </c>
    </row>
    <row r="2659" spans="1:3" s="10" customFormat="1" ht="28.5">
      <c r="A2659" s="31" t="s">
        <v>8879</v>
      </c>
      <c r="B2659" s="10" t="s">
        <v>3494</v>
      </c>
      <c r="C2659" s="11" t="s">
        <v>1186</v>
      </c>
    </row>
    <row r="2660" spans="1:3" s="10" customFormat="1" ht="28.5">
      <c r="A2660" s="31" t="s">
        <v>8880</v>
      </c>
      <c r="B2660" s="10" t="s">
        <v>3495</v>
      </c>
      <c r="C2660" s="11" t="s">
        <v>1186</v>
      </c>
    </row>
    <row r="2661" spans="1:3" s="10" customFormat="1" ht="28.5">
      <c r="A2661" s="31" t="s">
        <v>10515</v>
      </c>
      <c r="B2661" s="10" t="s">
        <v>3496</v>
      </c>
      <c r="C2661" s="11" t="s">
        <v>3497</v>
      </c>
    </row>
    <row r="2662" spans="1:3" s="10" customFormat="1" ht="57">
      <c r="A2662" s="31" t="s">
        <v>10516</v>
      </c>
      <c r="B2662" s="10" t="s">
        <v>3498</v>
      </c>
      <c r="C2662" s="11" t="s">
        <v>3428</v>
      </c>
    </row>
    <row r="2663" spans="1:3" s="10" customFormat="1" ht="28.5">
      <c r="A2663" s="31" t="s">
        <v>10517</v>
      </c>
      <c r="B2663" s="10" t="s">
        <v>3499</v>
      </c>
      <c r="C2663" s="11" t="s">
        <v>3079</v>
      </c>
    </row>
    <row r="2664" spans="1:3" s="10" customFormat="1">
      <c r="A2664" s="31" t="s">
        <v>10518</v>
      </c>
      <c r="B2664" s="10" t="s">
        <v>3500</v>
      </c>
      <c r="C2664" s="11" t="s">
        <v>259</v>
      </c>
    </row>
    <row r="2665" spans="1:3" s="10" customFormat="1" ht="42.75">
      <c r="A2665" s="31" t="s">
        <v>10519</v>
      </c>
      <c r="B2665" s="10" t="s">
        <v>3501</v>
      </c>
      <c r="C2665" s="11" t="s">
        <v>786</v>
      </c>
    </row>
    <row r="2666" spans="1:3" s="10" customFormat="1">
      <c r="A2666" s="31" t="s">
        <v>10520</v>
      </c>
      <c r="B2666" s="10" t="s">
        <v>3502</v>
      </c>
      <c r="C2666" s="11" t="s">
        <v>3199</v>
      </c>
    </row>
    <row r="2667" spans="1:3" s="10" customFormat="1" ht="42.75">
      <c r="A2667" s="31" t="s">
        <v>10521</v>
      </c>
      <c r="B2667" s="10" t="s">
        <v>3503</v>
      </c>
      <c r="C2667" s="11" t="s">
        <v>2804</v>
      </c>
    </row>
    <row r="2668" spans="1:3" s="10" customFormat="1" ht="28.5">
      <c r="A2668" s="31" t="s">
        <v>10522</v>
      </c>
      <c r="B2668" s="10" t="s">
        <v>3504</v>
      </c>
      <c r="C2668" s="11" t="s">
        <v>2095</v>
      </c>
    </row>
    <row r="2669" spans="1:3" s="10" customFormat="1" ht="28.5">
      <c r="A2669" s="31" t="s">
        <v>10523</v>
      </c>
      <c r="B2669" s="10" t="s">
        <v>3505</v>
      </c>
      <c r="C2669" s="11" t="s">
        <v>1291</v>
      </c>
    </row>
    <row r="2670" spans="1:3" s="10" customFormat="1" ht="28.5">
      <c r="A2670" s="31" t="s">
        <v>10524</v>
      </c>
      <c r="B2670" s="10" t="s">
        <v>3506</v>
      </c>
      <c r="C2670" s="11" t="s">
        <v>3079</v>
      </c>
    </row>
    <row r="2671" spans="1:3" s="10" customFormat="1" ht="28.5">
      <c r="A2671" s="31" t="s">
        <v>10525</v>
      </c>
      <c r="B2671" s="10" t="s">
        <v>3507</v>
      </c>
      <c r="C2671" s="11" t="s">
        <v>1899</v>
      </c>
    </row>
    <row r="2672" spans="1:3" s="10" customFormat="1">
      <c r="A2672" s="31" t="s">
        <v>10526</v>
      </c>
      <c r="B2672" s="10" t="s">
        <v>3508</v>
      </c>
      <c r="C2672" s="11" t="s">
        <v>3509</v>
      </c>
    </row>
    <row r="2673" spans="1:3" s="10" customFormat="1" ht="42.75">
      <c r="A2673" s="31" t="s">
        <v>10527</v>
      </c>
      <c r="B2673" s="10" t="s">
        <v>3510</v>
      </c>
      <c r="C2673" s="11" t="s">
        <v>3448</v>
      </c>
    </row>
    <row r="2674" spans="1:3" s="10" customFormat="1" ht="28.5">
      <c r="A2674" s="31" t="s">
        <v>10528</v>
      </c>
      <c r="B2674" s="10" t="s">
        <v>3511</v>
      </c>
      <c r="C2674" s="11" t="s">
        <v>3512</v>
      </c>
    </row>
    <row r="2675" spans="1:3" s="10" customFormat="1" ht="42.75">
      <c r="A2675" s="31" t="s">
        <v>10529</v>
      </c>
      <c r="B2675" s="10" t="s">
        <v>3513</v>
      </c>
      <c r="C2675" s="11" t="s">
        <v>3297</v>
      </c>
    </row>
    <row r="2676" spans="1:3" s="10" customFormat="1" ht="42.75">
      <c r="A2676" s="31" t="s">
        <v>10530</v>
      </c>
      <c r="B2676" s="10" t="s">
        <v>3514</v>
      </c>
      <c r="C2676" s="11" t="s">
        <v>3297</v>
      </c>
    </row>
    <row r="2677" spans="1:3" s="10" customFormat="1">
      <c r="A2677" s="31" t="s">
        <v>10531</v>
      </c>
      <c r="B2677" s="10" t="s">
        <v>3515</v>
      </c>
      <c r="C2677" s="11" t="s">
        <v>3509</v>
      </c>
    </row>
    <row r="2678" spans="1:3" s="10" customFormat="1" ht="28.5">
      <c r="A2678" s="31" t="s">
        <v>10532</v>
      </c>
      <c r="B2678" s="10" t="s">
        <v>3516</v>
      </c>
      <c r="C2678" s="11" t="s">
        <v>3079</v>
      </c>
    </row>
    <row r="2679" spans="1:3" s="10" customFormat="1" ht="28.5">
      <c r="A2679" s="31" t="s">
        <v>10533</v>
      </c>
      <c r="B2679" s="10" t="s">
        <v>3517</v>
      </c>
      <c r="C2679" s="11" t="s">
        <v>3497</v>
      </c>
    </row>
    <row r="2680" spans="1:3" s="10" customFormat="1" ht="28.5">
      <c r="A2680" s="31" t="s">
        <v>10534</v>
      </c>
      <c r="B2680" s="10" t="s">
        <v>3518</v>
      </c>
      <c r="C2680" s="11" t="s">
        <v>995</v>
      </c>
    </row>
    <row r="2681" spans="1:3" s="10" customFormat="1">
      <c r="A2681" s="31" t="s">
        <v>9882</v>
      </c>
      <c r="B2681" s="10" t="s">
        <v>3519</v>
      </c>
      <c r="C2681" s="11" t="s">
        <v>771</v>
      </c>
    </row>
    <row r="2682" spans="1:3" s="10" customFormat="1" ht="57">
      <c r="A2682" s="31" t="s">
        <v>10535</v>
      </c>
      <c r="B2682" s="10" t="s">
        <v>3520</v>
      </c>
      <c r="C2682" s="11" t="s">
        <v>2966</v>
      </c>
    </row>
    <row r="2683" spans="1:3" s="10" customFormat="1" ht="28.5">
      <c r="A2683" s="31" t="s">
        <v>10536</v>
      </c>
      <c r="B2683" s="10" t="s">
        <v>3521</v>
      </c>
      <c r="C2683" s="11" t="s">
        <v>3079</v>
      </c>
    </row>
    <row r="2684" spans="1:3" s="10" customFormat="1" ht="42.75">
      <c r="A2684" s="31" t="s">
        <v>10537</v>
      </c>
      <c r="B2684" s="10" t="s">
        <v>3522</v>
      </c>
      <c r="C2684" s="11" t="s">
        <v>3202</v>
      </c>
    </row>
    <row r="2685" spans="1:3" s="10" customFormat="1" ht="42.75">
      <c r="A2685" s="31" t="s">
        <v>10538</v>
      </c>
      <c r="B2685" s="10" t="s">
        <v>3523</v>
      </c>
      <c r="C2685" s="11" t="s">
        <v>3524</v>
      </c>
    </row>
    <row r="2686" spans="1:3" s="10" customFormat="1" ht="28.5">
      <c r="A2686" s="31" t="s">
        <v>10539</v>
      </c>
      <c r="B2686" s="10" t="s">
        <v>3525</v>
      </c>
      <c r="C2686" s="11" t="s">
        <v>995</v>
      </c>
    </row>
    <row r="2687" spans="1:3" s="10" customFormat="1" ht="42.75">
      <c r="A2687" s="31" t="s">
        <v>10540</v>
      </c>
      <c r="B2687" s="10" t="s">
        <v>3526</v>
      </c>
      <c r="C2687" s="11" t="s">
        <v>3202</v>
      </c>
    </row>
    <row r="2688" spans="1:3" s="10" customFormat="1" ht="28.5">
      <c r="A2688" s="31" t="s">
        <v>10541</v>
      </c>
      <c r="B2688" s="10" t="s">
        <v>3527</v>
      </c>
      <c r="C2688" s="11" t="s">
        <v>3079</v>
      </c>
    </row>
    <row r="2689" spans="1:3" s="10" customFormat="1">
      <c r="A2689" s="31" t="s">
        <v>10542</v>
      </c>
      <c r="B2689" s="10" t="s">
        <v>3528</v>
      </c>
      <c r="C2689" s="11" t="s">
        <v>771</v>
      </c>
    </row>
    <row r="2690" spans="1:3" s="10" customFormat="1" ht="28.5">
      <c r="A2690" s="31" t="s">
        <v>10543</v>
      </c>
      <c r="B2690" s="10" t="s">
        <v>3529</v>
      </c>
      <c r="C2690" s="11" t="s">
        <v>995</v>
      </c>
    </row>
    <row r="2691" spans="1:3" s="10" customFormat="1" ht="28.5">
      <c r="A2691" s="31" t="s">
        <v>10544</v>
      </c>
      <c r="B2691" s="10" t="s">
        <v>3530</v>
      </c>
      <c r="C2691" s="11" t="s">
        <v>2942</v>
      </c>
    </row>
    <row r="2692" spans="1:3" s="10" customFormat="1">
      <c r="A2692" s="31" t="s">
        <v>10545</v>
      </c>
      <c r="B2692" s="10" t="s">
        <v>3531</v>
      </c>
      <c r="C2692" s="11" t="s">
        <v>771</v>
      </c>
    </row>
    <row r="2693" spans="1:3" s="10" customFormat="1" ht="42.75">
      <c r="A2693" s="31" t="s">
        <v>9840</v>
      </c>
      <c r="B2693" s="10" t="s">
        <v>3532</v>
      </c>
      <c r="C2693" s="11" t="s">
        <v>2617</v>
      </c>
    </row>
    <row r="2694" spans="1:3" s="10" customFormat="1" ht="42.75">
      <c r="A2694" s="31" t="s">
        <v>10546</v>
      </c>
      <c r="B2694" s="10" t="s">
        <v>3533</v>
      </c>
      <c r="C2694" s="11" t="s">
        <v>2617</v>
      </c>
    </row>
    <row r="2695" spans="1:3" s="10" customFormat="1" ht="28.5">
      <c r="A2695" s="31" t="s">
        <v>10547</v>
      </c>
      <c r="B2695" s="10" t="s">
        <v>3534</v>
      </c>
      <c r="C2695" s="11" t="s">
        <v>995</v>
      </c>
    </row>
    <row r="2696" spans="1:3" s="10" customFormat="1">
      <c r="A2696" s="31" t="s">
        <v>10548</v>
      </c>
      <c r="B2696" s="10" t="s">
        <v>3535</v>
      </c>
      <c r="C2696" s="11" t="s">
        <v>771</v>
      </c>
    </row>
    <row r="2697" spans="1:3" s="10" customFormat="1" ht="28.5">
      <c r="A2697" s="31" t="s">
        <v>10265</v>
      </c>
      <c r="B2697" s="10" t="s">
        <v>3536</v>
      </c>
      <c r="C2697" s="11" t="s">
        <v>3160</v>
      </c>
    </row>
    <row r="2698" spans="1:3" s="10" customFormat="1">
      <c r="A2698" s="31" t="s">
        <v>10549</v>
      </c>
      <c r="B2698" s="10" t="s">
        <v>3537</v>
      </c>
      <c r="C2698" s="11" t="s">
        <v>771</v>
      </c>
    </row>
    <row r="2699" spans="1:3" s="10" customFormat="1">
      <c r="A2699" s="31" t="s">
        <v>10550</v>
      </c>
      <c r="B2699" s="10" t="s">
        <v>3538</v>
      </c>
      <c r="C2699" s="11" t="s">
        <v>808</v>
      </c>
    </row>
    <row r="2700" spans="1:3" s="10" customFormat="1" ht="28.5">
      <c r="A2700" s="31" t="s">
        <v>10551</v>
      </c>
      <c r="B2700" s="10" t="s">
        <v>3539</v>
      </c>
      <c r="C2700" s="11" t="s">
        <v>2378</v>
      </c>
    </row>
    <row r="2701" spans="1:3" s="10" customFormat="1" ht="28.5">
      <c r="A2701" s="31" t="s">
        <v>10552</v>
      </c>
      <c r="B2701" s="10" t="s">
        <v>3540</v>
      </c>
      <c r="C2701" s="11" t="s">
        <v>2635</v>
      </c>
    </row>
    <row r="2702" spans="1:3" s="10" customFormat="1" ht="28.5">
      <c r="A2702" s="31" t="s">
        <v>10553</v>
      </c>
      <c r="B2702" s="10" t="s">
        <v>3541</v>
      </c>
      <c r="C2702" s="11" t="s">
        <v>888</v>
      </c>
    </row>
    <row r="2703" spans="1:3" s="10" customFormat="1" ht="28.5">
      <c r="A2703" s="31" t="s">
        <v>10554</v>
      </c>
      <c r="B2703" s="10" t="s">
        <v>3542</v>
      </c>
      <c r="C2703" s="11" t="s">
        <v>1899</v>
      </c>
    </row>
    <row r="2704" spans="1:3" s="10" customFormat="1">
      <c r="A2704" s="31" t="s">
        <v>10555</v>
      </c>
      <c r="B2704" s="10" t="s">
        <v>3543</v>
      </c>
      <c r="C2704" s="11" t="s">
        <v>771</v>
      </c>
    </row>
    <row r="2705" spans="1:3" s="10" customFormat="1" ht="28.5">
      <c r="A2705" s="31" t="s">
        <v>10556</v>
      </c>
      <c r="B2705" s="10" t="s">
        <v>3544</v>
      </c>
      <c r="C2705" s="11" t="s">
        <v>2095</v>
      </c>
    </row>
    <row r="2706" spans="1:3" s="10" customFormat="1" ht="42.75">
      <c r="A2706" s="31" t="s">
        <v>10557</v>
      </c>
      <c r="B2706" s="10" t="s">
        <v>3545</v>
      </c>
      <c r="C2706" s="11" t="s">
        <v>2804</v>
      </c>
    </row>
    <row r="2707" spans="1:3" s="10" customFormat="1" ht="28.5">
      <c r="A2707" s="31" t="s">
        <v>10558</v>
      </c>
      <c r="B2707" s="10" t="s">
        <v>3546</v>
      </c>
      <c r="C2707" s="11" t="s">
        <v>3547</v>
      </c>
    </row>
    <row r="2708" spans="1:3" s="10" customFormat="1">
      <c r="A2708" s="31" t="s">
        <v>10559</v>
      </c>
      <c r="B2708" s="10" t="s">
        <v>3548</v>
      </c>
      <c r="C2708" s="11" t="s">
        <v>771</v>
      </c>
    </row>
    <row r="2709" spans="1:3" s="10" customFormat="1" ht="42.75">
      <c r="A2709" s="31" t="s">
        <v>10560</v>
      </c>
      <c r="B2709" s="10" t="s">
        <v>3549</v>
      </c>
      <c r="C2709" s="11" t="s">
        <v>1203</v>
      </c>
    </row>
    <row r="2710" spans="1:3" s="10" customFormat="1" ht="42.75">
      <c r="A2710" s="31" t="s">
        <v>10561</v>
      </c>
      <c r="B2710" s="10" t="s">
        <v>3550</v>
      </c>
      <c r="C2710" s="11" t="s">
        <v>1203</v>
      </c>
    </row>
    <row r="2711" spans="1:3" s="10" customFormat="1" ht="28.5">
      <c r="A2711" s="31" t="s">
        <v>10562</v>
      </c>
      <c r="B2711" s="10" t="s">
        <v>3551</v>
      </c>
      <c r="C2711" s="11" t="s">
        <v>3552</v>
      </c>
    </row>
    <row r="2712" spans="1:3" s="10" customFormat="1" ht="42.75">
      <c r="A2712" s="31" t="s">
        <v>8783</v>
      </c>
      <c r="B2712" s="10" t="s">
        <v>3553</v>
      </c>
      <c r="C2712" s="11" t="s">
        <v>1038</v>
      </c>
    </row>
    <row r="2713" spans="1:3" s="10" customFormat="1" ht="57">
      <c r="A2713" s="31" t="s">
        <v>10563</v>
      </c>
      <c r="B2713" s="10" t="s">
        <v>3554</v>
      </c>
      <c r="C2713" s="11" t="s">
        <v>3484</v>
      </c>
    </row>
    <row r="2714" spans="1:3" s="10" customFormat="1" ht="28.5">
      <c r="A2714" s="31" t="s">
        <v>10564</v>
      </c>
      <c r="B2714" s="10" t="s">
        <v>3555</v>
      </c>
      <c r="C2714" s="11" t="s">
        <v>1186</v>
      </c>
    </row>
    <row r="2715" spans="1:3" s="10" customFormat="1" ht="42.75">
      <c r="A2715" s="31" t="s">
        <v>8317</v>
      </c>
      <c r="B2715" s="10" t="s">
        <v>3556</v>
      </c>
      <c r="C2715" s="11" t="s">
        <v>3524</v>
      </c>
    </row>
    <row r="2716" spans="1:3" s="10" customFormat="1" ht="57">
      <c r="A2716" s="31" t="s">
        <v>10565</v>
      </c>
      <c r="B2716" s="10" t="s">
        <v>3557</v>
      </c>
      <c r="C2716" s="11" t="s">
        <v>3558</v>
      </c>
    </row>
    <row r="2717" spans="1:3" s="10" customFormat="1" ht="28.5">
      <c r="A2717" s="31" t="s">
        <v>10566</v>
      </c>
      <c r="B2717" s="10" t="s">
        <v>3559</v>
      </c>
      <c r="C2717" s="11" t="s">
        <v>1012</v>
      </c>
    </row>
    <row r="2718" spans="1:3" s="10" customFormat="1">
      <c r="A2718" s="31" t="s">
        <v>10567</v>
      </c>
      <c r="B2718" s="10" t="s">
        <v>3560</v>
      </c>
      <c r="C2718" s="11" t="s">
        <v>771</v>
      </c>
    </row>
    <row r="2719" spans="1:3" s="10" customFormat="1">
      <c r="A2719" s="31" t="s">
        <v>10568</v>
      </c>
      <c r="B2719" s="10" t="s">
        <v>3561</v>
      </c>
      <c r="C2719" s="11" t="s">
        <v>259</v>
      </c>
    </row>
    <row r="2720" spans="1:3" s="10" customFormat="1" ht="28.5">
      <c r="A2720" s="31" t="s">
        <v>10569</v>
      </c>
      <c r="B2720" s="10" t="s">
        <v>3562</v>
      </c>
      <c r="C2720" s="11" t="s">
        <v>1186</v>
      </c>
    </row>
    <row r="2721" spans="1:3" s="10" customFormat="1" ht="28.5">
      <c r="A2721" s="31" t="s">
        <v>10570</v>
      </c>
      <c r="B2721" s="10" t="s">
        <v>3563</v>
      </c>
      <c r="C2721" s="11" t="s">
        <v>3079</v>
      </c>
    </row>
    <row r="2722" spans="1:3" s="10" customFormat="1" ht="28.5">
      <c r="A2722" s="31" t="s">
        <v>10571</v>
      </c>
      <c r="B2722" s="10" t="s">
        <v>3564</v>
      </c>
      <c r="C2722" s="11" t="s">
        <v>1899</v>
      </c>
    </row>
    <row r="2723" spans="1:3" s="10" customFormat="1" ht="28.5">
      <c r="A2723" s="31" t="s">
        <v>10572</v>
      </c>
      <c r="B2723" s="10" t="s">
        <v>3565</v>
      </c>
      <c r="C2723" s="11" t="s">
        <v>1899</v>
      </c>
    </row>
    <row r="2724" spans="1:3" s="10" customFormat="1" ht="42.75">
      <c r="A2724" s="31" t="s">
        <v>10573</v>
      </c>
      <c r="B2724" s="10" t="s">
        <v>3566</v>
      </c>
      <c r="C2724" s="11" t="s">
        <v>786</v>
      </c>
    </row>
    <row r="2725" spans="1:3" s="10" customFormat="1">
      <c r="A2725" s="31" t="s">
        <v>10574</v>
      </c>
      <c r="B2725" s="10" t="s">
        <v>3567</v>
      </c>
      <c r="C2725" s="11" t="s">
        <v>771</v>
      </c>
    </row>
    <row r="2726" spans="1:3" s="10" customFormat="1">
      <c r="A2726" s="31" t="s">
        <v>10575</v>
      </c>
      <c r="B2726" s="10" t="s">
        <v>3568</v>
      </c>
      <c r="C2726" s="11" t="s">
        <v>771</v>
      </c>
    </row>
    <row r="2727" spans="1:3" s="10" customFormat="1" ht="28.5">
      <c r="A2727" s="31" t="s">
        <v>10576</v>
      </c>
      <c r="B2727" s="10" t="s">
        <v>3569</v>
      </c>
      <c r="C2727" s="11" t="s">
        <v>779</v>
      </c>
    </row>
    <row r="2728" spans="1:3" s="10" customFormat="1">
      <c r="A2728" s="31" t="s">
        <v>10577</v>
      </c>
      <c r="B2728" s="10" t="s">
        <v>3570</v>
      </c>
      <c r="C2728" s="11" t="s">
        <v>771</v>
      </c>
    </row>
    <row r="2729" spans="1:3" s="10" customFormat="1" ht="42.75">
      <c r="A2729" s="31" t="s">
        <v>10578</v>
      </c>
      <c r="B2729" s="10" t="s">
        <v>3571</v>
      </c>
      <c r="C2729" s="11" t="s">
        <v>1203</v>
      </c>
    </row>
    <row r="2730" spans="1:3" s="10" customFormat="1" ht="28.5">
      <c r="A2730" s="31" t="s">
        <v>10579</v>
      </c>
      <c r="B2730" s="10" t="s">
        <v>3572</v>
      </c>
      <c r="C2730" s="11" t="s">
        <v>838</v>
      </c>
    </row>
    <row r="2731" spans="1:3" s="10" customFormat="1" ht="28.5">
      <c r="A2731" s="31" t="s">
        <v>10580</v>
      </c>
      <c r="B2731" s="10" t="s">
        <v>3573</v>
      </c>
      <c r="C2731" s="11" t="s">
        <v>836</v>
      </c>
    </row>
    <row r="2732" spans="1:3" s="10" customFormat="1" ht="42.75">
      <c r="A2732" s="31" t="s">
        <v>10581</v>
      </c>
      <c r="B2732" s="10" t="s">
        <v>3574</v>
      </c>
      <c r="C2732" s="11" t="s">
        <v>786</v>
      </c>
    </row>
    <row r="2733" spans="1:3" s="10" customFormat="1" ht="28.5">
      <c r="A2733" s="31" t="s">
        <v>10582</v>
      </c>
      <c r="B2733" s="10" t="s">
        <v>3575</v>
      </c>
      <c r="C2733" s="11" t="s">
        <v>888</v>
      </c>
    </row>
    <row r="2734" spans="1:3" s="10" customFormat="1" ht="28.5">
      <c r="A2734" s="31" t="s">
        <v>10583</v>
      </c>
      <c r="B2734" s="10" t="s">
        <v>3576</v>
      </c>
      <c r="C2734" s="11" t="s">
        <v>2949</v>
      </c>
    </row>
    <row r="2735" spans="1:3" s="10" customFormat="1" ht="57">
      <c r="A2735" s="31" t="s">
        <v>10584</v>
      </c>
      <c r="B2735" s="10" t="s">
        <v>3577</v>
      </c>
      <c r="C2735" s="11" t="s">
        <v>3558</v>
      </c>
    </row>
    <row r="2736" spans="1:3" s="10" customFormat="1" ht="28.5">
      <c r="A2736" s="31" t="s">
        <v>10585</v>
      </c>
      <c r="B2736" s="10" t="s">
        <v>3578</v>
      </c>
      <c r="C2736" s="11" t="s">
        <v>1899</v>
      </c>
    </row>
    <row r="2737" spans="1:3" s="10" customFormat="1" ht="42.75">
      <c r="A2737" s="31" t="s">
        <v>10586</v>
      </c>
      <c r="B2737" s="10" t="s">
        <v>3579</v>
      </c>
      <c r="C2737" s="11" t="s">
        <v>3297</v>
      </c>
    </row>
    <row r="2738" spans="1:3" s="10" customFormat="1" ht="28.5">
      <c r="A2738" s="31" t="s">
        <v>10587</v>
      </c>
      <c r="B2738" s="10" t="s">
        <v>3580</v>
      </c>
      <c r="C2738" s="11" t="s">
        <v>888</v>
      </c>
    </row>
    <row r="2739" spans="1:3" s="10" customFormat="1" ht="28.5">
      <c r="A2739" s="31" t="s">
        <v>10588</v>
      </c>
      <c r="B2739" s="10" t="s">
        <v>3581</v>
      </c>
      <c r="C2739" s="11" t="s">
        <v>3497</v>
      </c>
    </row>
    <row r="2740" spans="1:3" s="10" customFormat="1" ht="57">
      <c r="A2740" s="31" t="s">
        <v>10589</v>
      </c>
      <c r="B2740" s="10" t="s">
        <v>3582</v>
      </c>
      <c r="C2740" s="11" t="s">
        <v>3583</v>
      </c>
    </row>
    <row r="2741" spans="1:3" s="10" customFormat="1" ht="42.75">
      <c r="A2741" s="31" t="s">
        <v>10590</v>
      </c>
      <c r="B2741" s="10" t="s">
        <v>3584</v>
      </c>
      <c r="C2741" s="11" t="s">
        <v>786</v>
      </c>
    </row>
    <row r="2742" spans="1:3" s="10" customFormat="1" ht="28.5">
      <c r="A2742" s="31" t="s">
        <v>10591</v>
      </c>
      <c r="B2742" s="10" t="s">
        <v>3585</v>
      </c>
      <c r="C2742" s="11" t="s">
        <v>3586</v>
      </c>
    </row>
    <row r="2743" spans="1:3" s="10" customFormat="1" ht="57">
      <c r="A2743" s="31" t="s">
        <v>10592</v>
      </c>
      <c r="B2743" s="10" t="s">
        <v>3587</v>
      </c>
      <c r="C2743" s="11" t="s">
        <v>2966</v>
      </c>
    </row>
    <row r="2744" spans="1:3" s="10" customFormat="1" ht="28.5">
      <c r="A2744" s="31" t="s">
        <v>10593</v>
      </c>
      <c r="B2744" s="10" t="s">
        <v>3588</v>
      </c>
      <c r="C2744" s="11" t="s">
        <v>2949</v>
      </c>
    </row>
    <row r="2745" spans="1:3" s="10" customFormat="1" ht="28.5">
      <c r="A2745" s="31" t="s">
        <v>10594</v>
      </c>
      <c r="B2745" s="10" t="s">
        <v>3589</v>
      </c>
      <c r="C2745" s="11" t="s">
        <v>888</v>
      </c>
    </row>
    <row r="2746" spans="1:3" s="10" customFormat="1" ht="42.75">
      <c r="A2746" s="31" t="s">
        <v>10595</v>
      </c>
      <c r="B2746" s="10" t="s">
        <v>3590</v>
      </c>
      <c r="C2746" s="11" t="s">
        <v>1203</v>
      </c>
    </row>
    <row r="2747" spans="1:3" s="10" customFormat="1" ht="42.75">
      <c r="A2747" s="31" t="s">
        <v>10596</v>
      </c>
      <c r="B2747" s="10" t="s">
        <v>3591</v>
      </c>
      <c r="C2747" s="11" t="s">
        <v>1203</v>
      </c>
    </row>
    <row r="2748" spans="1:3" s="10" customFormat="1" ht="42.75">
      <c r="A2748" s="31" t="s">
        <v>10597</v>
      </c>
      <c r="B2748" s="10" t="s">
        <v>3592</v>
      </c>
      <c r="C2748" s="11" t="s">
        <v>1203</v>
      </c>
    </row>
    <row r="2749" spans="1:3" s="10" customFormat="1" ht="28.5">
      <c r="A2749" s="31" t="s">
        <v>10598</v>
      </c>
      <c r="B2749" s="10" t="s">
        <v>3593</v>
      </c>
      <c r="C2749" s="11" t="s">
        <v>2942</v>
      </c>
    </row>
    <row r="2750" spans="1:3" s="10" customFormat="1" ht="42.75">
      <c r="A2750" s="31" t="s">
        <v>10599</v>
      </c>
      <c r="B2750" s="10" t="s">
        <v>3594</v>
      </c>
      <c r="C2750" s="11" t="s">
        <v>786</v>
      </c>
    </row>
    <row r="2751" spans="1:3" s="10" customFormat="1" ht="28.5">
      <c r="A2751" s="31" t="s">
        <v>10600</v>
      </c>
      <c r="B2751" s="10" t="s">
        <v>3595</v>
      </c>
      <c r="C2751" s="11" t="s">
        <v>795</v>
      </c>
    </row>
    <row r="2752" spans="1:3" s="10" customFormat="1" ht="57">
      <c r="A2752" s="31" t="s">
        <v>10601</v>
      </c>
      <c r="B2752" s="10" t="s">
        <v>3596</v>
      </c>
      <c r="C2752" s="11" t="s">
        <v>3597</v>
      </c>
    </row>
    <row r="2753" spans="1:3" s="10" customFormat="1" ht="28.5">
      <c r="A2753" s="31" t="s">
        <v>10602</v>
      </c>
      <c r="B2753" s="10" t="s">
        <v>3598</v>
      </c>
      <c r="C2753" s="11" t="s">
        <v>3193</v>
      </c>
    </row>
    <row r="2754" spans="1:3" s="10" customFormat="1">
      <c r="A2754" s="31" t="s">
        <v>10603</v>
      </c>
      <c r="B2754" s="10" t="s">
        <v>3599</v>
      </c>
      <c r="C2754" s="11" t="s">
        <v>259</v>
      </c>
    </row>
    <row r="2755" spans="1:3" s="10" customFormat="1" ht="42.75">
      <c r="A2755" s="31" t="s">
        <v>10604</v>
      </c>
      <c r="B2755" s="10" t="s">
        <v>3600</v>
      </c>
      <c r="C2755" s="11" t="s">
        <v>786</v>
      </c>
    </row>
    <row r="2756" spans="1:3" s="10" customFormat="1" ht="57">
      <c r="A2756" s="31" t="s">
        <v>10605</v>
      </c>
      <c r="B2756" s="10" t="s">
        <v>3601</v>
      </c>
      <c r="C2756" s="11" t="s">
        <v>3583</v>
      </c>
    </row>
    <row r="2757" spans="1:3" s="10" customFormat="1" ht="28.5">
      <c r="A2757" s="31" t="s">
        <v>10606</v>
      </c>
      <c r="B2757" s="10" t="s">
        <v>3602</v>
      </c>
      <c r="C2757" s="11" t="s">
        <v>2095</v>
      </c>
    </row>
    <row r="2758" spans="1:3" s="10" customFormat="1" ht="28.5">
      <c r="A2758" s="31" t="s">
        <v>10607</v>
      </c>
      <c r="B2758" s="10" t="s">
        <v>3603</v>
      </c>
      <c r="C2758" s="11" t="s">
        <v>1899</v>
      </c>
    </row>
    <row r="2759" spans="1:3" s="10" customFormat="1" ht="42.75">
      <c r="A2759" s="31" t="s">
        <v>10608</v>
      </c>
      <c r="B2759" s="10" t="s">
        <v>3604</v>
      </c>
      <c r="C2759" s="11" t="s">
        <v>786</v>
      </c>
    </row>
    <row r="2760" spans="1:3" s="10" customFormat="1" ht="42.75">
      <c r="A2760" s="31" t="s">
        <v>10609</v>
      </c>
      <c r="B2760" s="10" t="s">
        <v>3605</v>
      </c>
      <c r="C2760" s="11" t="s">
        <v>786</v>
      </c>
    </row>
    <row r="2761" spans="1:3" s="10" customFormat="1" ht="28.5">
      <c r="A2761" s="31" t="s">
        <v>10610</v>
      </c>
      <c r="B2761" s="10" t="s">
        <v>3606</v>
      </c>
      <c r="C2761" s="11" t="s">
        <v>3497</v>
      </c>
    </row>
    <row r="2762" spans="1:3" s="10" customFormat="1" ht="28.5">
      <c r="A2762" s="31" t="s">
        <v>10611</v>
      </c>
      <c r="B2762" s="10" t="s">
        <v>3607</v>
      </c>
      <c r="C2762" s="11" t="s">
        <v>2949</v>
      </c>
    </row>
    <row r="2763" spans="1:3" s="10" customFormat="1" ht="57">
      <c r="A2763" s="31" t="s">
        <v>10612</v>
      </c>
      <c r="B2763" s="10" t="s">
        <v>3608</v>
      </c>
      <c r="C2763" s="11" t="s">
        <v>3558</v>
      </c>
    </row>
    <row r="2764" spans="1:3" s="10" customFormat="1" ht="28.5">
      <c r="A2764" s="31" t="s">
        <v>10613</v>
      </c>
      <c r="B2764" s="10" t="s">
        <v>3609</v>
      </c>
      <c r="C2764" s="11" t="s">
        <v>2095</v>
      </c>
    </row>
    <row r="2765" spans="1:3" s="10" customFormat="1">
      <c r="A2765" s="31" t="s">
        <v>8787</v>
      </c>
      <c r="B2765" s="10" t="s">
        <v>3610</v>
      </c>
      <c r="C2765" s="11" t="s">
        <v>1046</v>
      </c>
    </row>
    <row r="2766" spans="1:3" s="10" customFormat="1" ht="28.5">
      <c r="A2766" s="31" t="s">
        <v>9780</v>
      </c>
      <c r="B2766" s="10" t="s">
        <v>3611</v>
      </c>
      <c r="C2766" s="11" t="s">
        <v>836</v>
      </c>
    </row>
    <row r="2767" spans="1:3" s="10" customFormat="1" ht="28.5">
      <c r="A2767" s="31" t="s">
        <v>8644</v>
      </c>
      <c r="B2767" s="10" t="s">
        <v>3612</v>
      </c>
      <c r="C2767" s="11" t="s">
        <v>836</v>
      </c>
    </row>
    <row r="2768" spans="1:3" s="10" customFormat="1">
      <c r="A2768" s="31" t="s">
        <v>10614</v>
      </c>
      <c r="B2768" s="10" t="s">
        <v>3613</v>
      </c>
      <c r="C2768" s="11" t="s">
        <v>3614</v>
      </c>
    </row>
    <row r="2769" spans="1:3" s="10" customFormat="1" ht="42.75">
      <c r="A2769" s="31" t="s">
        <v>10615</v>
      </c>
      <c r="B2769" s="10" t="s">
        <v>3615</v>
      </c>
      <c r="C2769" s="11" t="s">
        <v>786</v>
      </c>
    </row>
    <row r="2770" spans="1:3" s="10" customFormat="1" ht="28.5">
      <c r="A2770" s="31" t="s">
        <v>10616</v>
      </c>
      <c r="B2770" s="10" t="s">
        <v>3616</v>
      </c>
      <c r="C2770" s="11" t="s">
        <v>3617</v>
      </c>
    </row>
    <row r="2771" spans="1:3" s="10" customFormat="1" ht="28.5">
      <c r="A2771" s="31" t="s">
        <v>10617</v>
      </c>
      <c r="B2771" s="10" t="s">
        <v>3618</v>
      </c>
      <c r="C2771" s="11" t="s">
        <v>795</v>
      </c>
    </row>
    <row r="2772" spans="1:3" s="10" customFormat="1" ht="28.5">
      <c r="A2772" s="31" t="s">
        <v>10618</v>
      </c>
      <c r="B2772" s="10" t="s">
        <v>3619</v>
      </c>
      <c r="C2772" s="11" t="s">
        <v>1899</v>
      </c>
    </row>
    <row r="2773" spans="1:3" s="10" customFormat="1">
      <c r="A2773" s="31" t="s">
        <v>10619</v>
      </c>
      <c r="B2773" s="10" t="s">
        <v>3620</v>
      </c>
      <c r="C2773" s="11" t="s">
        <v>1254</v>
      </c>
    </row>
    <row r="2774" spans="1:3" s="10" customFormat="1" ht="28.5">
      <c r="A2774" s="31" t="s">
        <v>10620</v>
      </c>
      <c r="B2774" s="10" t="s">
        <v>3621</v>
      </c>
      <c r="C2774" s="11" t="s">
        <v>1899</v>
      </c>
    </row>
    <row r="2775" spans="1:3" s="10" customFormat="1" ht="42.75">
      <c r="A2775" s="31" t="s">
        <v>10621</v>
      </c>
      <c r="B2775" s="10" t="s">
        <v>3622</v>
      </c>
      <c r="C2775" s="11" t="s">
        <v>786</v>
      </c>
    </row>
    <row r="2776" spans="1:3" s="10" customFormat="1" ht="57">
      <c r="A2776" s="31" t="s">
        <v>10622</v>
      </c>
      <c r="B2776" s="10" t="s">
        <v>3623</v>
      </c>
      <c r="C2776" s="11" t="s">
        <v>3624</v>
      </c>
    </row>
    <row r="2777" spans="1:3" s="10" customFormat="1" ht="28.5">
      <c r="A2777" s="31" t="s">
        <v>8660</v>
      </c>
      <c r="B2777" s="10" t="s">
        <v>3625</v>
      </c>
      <c r="C2777" s="11" t="s">
        <v>859</v>
      </c>
    </row>
    <row r="2778" spans="1:3" s="10" customFormat="1" ht="42.75">
      <c r="A2778" s="31" t="s">
        <v>10623</v>
      </c>
      <c r="B2778" s="10" t="s">
        <v>3626</v>
      </c>
      <c r="C2778" s="11" t="s">
        <v>786</v>
      </c>
    </row>
    <row r="2779" spans="1:3" s="10" customFormat="1" ht="57">
      <c r="A2779" s="31" t="s">
        <v>10624</v>
      </c>
      <c r="B2779" s="10" t="s">
        <v>3627</v>
      </c>
      <c r="C2779" s="11" t="s">
        <v>3583</v>
      </c>
    </row>
    <row r="2780" spans="1:3" s="10" customFormat="1" ht="28.5">
      <c r="A2780" s="31" t="s">
        <v>10625</v>
      </c>
      <c r="B2780" s="10" t="s">
        <v>3628</v>
      </c>
      <c r="C2780" s="11" t="s">
        <v>2913</v>
      </c>
    </row>
    <row r="2781" spans="1:3" s="10" customFormat="1" ht="42.75">
      <c r="A2781" s="31" t="s">
        <v>10626</v>
      </c>
      <c r="B2781" s="10" t="s">
        <v>3629</v>
      </c>
      <c r="C2781" s="11" t="s">
        <v>3630</v>
      </c>
    </row>
    <row r="2782" spans="1:3" s="10" customFormat="1" ht="28.5">
      <c r="A2782" s="31" t="s">
        <v>10627</v>
      </c>
      <c r="B2782" s="10" t="s">
        <v>3631</v>
      </c>
      <c r="C2782" s="11" t="s">
        <v>3617</v>
      </c>
    </row>
    <row r="2783" spans="1:3" s="10" customFormat="1" ht="28.5">
      <c r="A2783" s="31" t="s">
        <v>10209</v>
      </c>
      <c r="B2783" s="10" t="s">
        <v>3632</v>
      </c>
      <c r="C2783" s="11" t="s">
        <v>3079</v>
      </c>
    </row>
    <row r="2784" spans="1:3" s="10" customFormat="1" ht="42.75">
      <c r="A2784" s="31" t="s">
        <v>10628</v>
      </c>
      <c r="B2784" s="10" t="s">
        <v>3633</v>
      </c>
      <c r="C2784" s="11" t="s">
        <v>2582</v>
      </c>
    </row>
    <row r="2785" spans="1:3" s="10" customFormat="1" ht="28.5">
      <c r="A2785" s="31" t="s">
        <v>10104</v>
      </c>
      <c r="B2785" s="10" t="s">
        <v>3634</v>
      </c>
      <c r="C2785" s="11" t="s">
        <v>2942</v>
      </c>
    </row>
    <row r="2786" spans="1:3" s="10" customFormat="1" ht="28.5">
      <c r="A2786" s="31" t="s">
        <v>10629</v>
      </c>
      <c r="B2786" s="10" t="s">
        <v>3635</v>
      </c>
      <c r="C2786" s="11" t="s">
        <v>2949</v>
      </c>
    </row>
    <row r="2787" spans="1:3" s="10" customFormat="1" ht="28.5">
      <c r="A2787" s="31" t="s">
        <v>10630</v>
      </c>
      <c r="B2787" s="10" t="s">
        <v>3636</v>
      </c>
      <c r="C2787" s="11" t="s">
        <v>2942</v>
      </c>
    </row>
    <row r="2788" spans="1:3" s="10" customFormat="1" ht="28.5">
      <c r="A2788" s="31" t="s">
        <v>10631</v>
      </c>
      <c r="B2788" s="10" t="s">
        <v>3637</v>
      </c>
      <c r="C2788" s="11" t="s">
        <v>779</v>
      </c>
    </row>
    <row r="2789" spans="1:3" s="10" customFormat="1" ht="28.5">
      <c r="A2789" s="31" t="s">
        <v>10632</v>
      </c>
      <c r="B2789" s="10" t="s">
        <v>3638</v>
      </c>
      <c r="C2789" s="11" t="s">
        <v>2915</v>
      </c>
    </row>
    <row r="2790" spans="1:3" s="10" customFormat="1" ht="28.5">
      <c r="A2790" s="31" t="s">
        <v>10633</v>
      </c>
      <c r="B2790" s="10" t="s">
        <v>3639</v>
      </c>
      <c r="C2790" s="11" t="s">
        <v>2095</v>
      </c>
    </row>
    <row r="2791" spans="1:3" s="10" customFormat="1">
      <c r="A2791" s="31" t="s">
        <v>8609</v>
      </c>
      <c r="B2791" s="10" t="s">
        <v>3640</v>
      </c>
      <c r="C2791" s="11" t="s">
        <v>771</v>
      </c>
    </row>
    <row r="2792" spans="1:3" s="10" customFormat="1" ht="57">
      <c r="A2792" s="31" t="s">
        <v>10634</v>
      </c>
      <c r="B2792" s="10" t="s">
        <v>3641</v>
      </c>
      <c r="C2792" s="11" t="s">
        <v>1162</v>
      </c>
    </row>
    <row r="2793" spans="1:3" s="10" customFormat="1" ht="57">
      <c r="A2793" s="31" t="s">
        <v>10635</v>
      </c>
      <c r="B2793" s="10" t="s">
        <v>3642</v>
      </c>
      <c r="C2793" s="11" t="s">
        <v>2966</v>
      </c>
    </row>
    <row r="2794" spans="1:3" s="10" customFormat="1" ht="42.75">
      <c r="A2794" s="31" t="s">
        <v>10636</v>
      </c>
      <c r="B2794" s="10" t="s">
        <v>3643</v>
      </c>
      <c r="C2794" s="11" t="s">
        <v>2971</v>
      </c>
    </row>
    <row r="2795" spans="1:3" s="10" customFormat="1" ht="57">
      <c r="A2795" s="31" t="s">
        <v>10637</v>
      </c>
      <c r="B2795" s="10" t="s">
        <v>3644</v>
      </c>
      <c r="C2795" s="11" t="s">
        <v>3558</v>
      </c>
    </row>
    <row r="2796" spans="1:3" s="10" customFormat="1">
      <c r="A2796" s="31" t="s">
        <v>10638</v>
      </c>
      <c r="B2796" s="10" t="s">
        <v>3645</v>
      </c>
      <c r="C2796" s="11" t="s">
        <v>771</v>
      </c>
    </row>
    <row r="2797" spans="1:3" s="10" customFormat="1" ht="57">
      <c r="A2797" s="31" t="s">
        <v>10639</v>
      </c>
      <c r="B2797" s="10" t="s">
        <v>3646</v>
      </c>
      <c r="C2797" s="11" t="s">
        <v>3484</v>
      </c>
    </row>
    <row r="2798" spans="1:3" s="10" customFormat="1" ht="42.75">
      <c r="A2798" s="31" t="s">
        <v>10640</v>
      </c>
      <c r="B2798" s="10" t="s">
        <v>3647</v>
      </c>
      <c r="C2798" s="11" t="s">
        <v>2804</v>
      </c>
    </row>
    <row r="2799" spans="1:3" s="10" customFormat="1" ht="57">
      <c r="A2799" s="31" t="s">
        <v>10641</v>
      </c>
      <c r="B2799" s="10" t="s">
        <v>3648</v>
      </c>
      <c r="C2799" s="11" t="s">
        <v>3649</v>
      </c>
    </row>
    <row r="2800" spans="1:3" s="10" customFormat="1" ht="42.75">
      <c r="A2800" s="31" t="s">
        <v>10642</v>
      </c>
      <c r="B2800" s="10" t="s">
        <v>3650</v>
      </c>
      <c r="C2800" s="11" t="s">
        <v>2971</v>
      </c>
    </row>
    <row r="2801" spans="1:3" s="10" customFormat="1" ht="28.5">
      <c r="A2801" s="31" t="s">
        <v>10643</v>
      </c>
      <c r="B2801" s="10" t="s">
        <v>3651</v>
      </c>
      <c r="C2801" s="11" t="s">
        <v>3547</v>
      </c>
    </row>
    <row r="2802" spans="1:3" s="10" customFormat="1" ht="57">
      <c r="A2802" s="31" t="s">
        <v>10644</v>
      </c>
      <c r="B2802" s="10" t="s">
        <v>3652</v>
      </c>
      <c r="C2802" s="11" t="s">
        <v>1817</v>
      </c>
    </row>
    <row r="2803" spans="1:3" s="10" customFormat="1" ht="28.5">
      <c r="A2803" s="31" t="s">
        <v>10645</v>
      </c>
      <c r="B2803" s="10" t="s">
        <v>3653</v>
      </c>
      <c r="C2803" s="11" t="s">
        <v>2095</v>
      </c>
    </row>
    <row r="2804" spans="1:3" s="10" customFormat="1" ht="42.75">
      <c r="A2804" s="31" t="s">
        <v>10646</v>
      </c>
      <c r="B2804" s="10" t="s">
        <v>3654</v>
      </c>
      <c r="C2804" s="11" t="s">
        <v>2763</v>
      </c>
    </row>
    <row r="2805" spans="1:3" s="10" customFormat="1" ht="28.5">
      <c r="A2805" s="31" t="s">
        <v>10647</v>
      </c>
      <c r="B2805" s="10" t="s">
        <v>3655</v>
      </c>
      <c r="C2805" s="11" t="s">
        <v>2095</v>
      </c>
    </row>
    <row r="2806" spans="1:3" s="10" customFormat="1">
      <c r="A2806" s="31" t="s">
        <v>10648</v>
      </c>
      <c r="B2806" s="10" t="s">
        <v>3656</v>
      </c>
      <c r="C2806" s="11" t="s">
        <v>259</v>
      </c>
    </row>
    <row r="2807" spans="1:3" s="10" customFormat="1" ht="28.5">
      <c r="A2807" s="31" t="s">
        <v>10649</v>
      </c>
      <c r="B2807" s="10" t="s">
        <v>3657</v>
      </c>
      <c r="C2807" s="11" t="s">
        <v>3658</v>
      </c>
    </row>
    <row r="2808" spans="1:3" s="10" customFormat="1" ht="57">
      <c r="A2808" s="31" t="s">
        <v>10650</v>
      </c>
      <c r="B2808" s="10" t="s">
        <v>3659</v>
      </c>
      <c r="C2808" s="11" t="s">
        <v>3583</v>
      </c>
    </row>
    <row r="2809" spans="1:3" s="10" customFormat="1">
      <c r="A2809" s="31" t="s">
        <v>10651</v>
      </c>
      <c r="B2809" s="10" t="s">
        <v>3660</v>
      </c>
      <c r="C2809" s="11" t="s">
        <v>3661</v>
      </c>
    </row>
    <row r="2810" spans="1:3" s="10" customFormat="1" ht="42.75">
      <c r="A2810" s="31" t="s">
        <v>10652</v>
      </c>
      <c r="B2810" s="10" t="s">
        <v>3662</v>
      </c>
      <c r="C2810" s="11" t="s">
        <v>2826</v>
      </c>
    </row>
    <row r="2811" spans="1:3" s="10" customFormat="1" ht="42.75">
      <c r="A2811" s="31" t="s">
        <v>10653</v>
      </c>
      <c r="B2811" s="10" t="s">
        <v>3663</v>
      </c>
      <c r="C2811" s="11" t="s">
        <v>1203</v>
      </c>
    </row>
    <row r="2812" spans="1:3" s="10" customFormat="1" ht="42.75">
      <c r="A2812" s="31" t="s">
        <v>10654</v>
      </c>
      <c r="B2812" s="10" t="s">
        <v>3664</v>
      </c>
      <c r="C2812" s="11" t="s">
        <v>1203</v>
      </c>
    </row>
    <row r="2813" spans="1:3" s="10" customFormat="1" ht="28.5">
      <c r="A2813" s="31" t="s">
        <v>10655</v>
      </c>
      <c r="B2813" s="10" t="s">
        <v>3665</v>
      </c>
      <c r="C2813" s="11" t="s">
        <v>2915</v>
      </c>
    </row>
    <row r="2814" spans="1:3" s="10" customFormat="1" ht="57">
      <c r="A2814" s="31" t="s">
        <v>10656</v>
      </c>
      <c r="B2814" s="10" t="s">
        <v>3666</v>
      </c>
      <c r="C2814" s="11" t="s">
        <v>3624</v>
      </c>
    </row>
    <row r="2815" spans="1:3" s="10" customFormat="1" ht="42.75">
      <c r="A2815" s="31" t="s">
        <v>10657</v>
      </c>
      <c r="B2815" s="10" t="s">
        <v>3667</v>
      </c>
      <c r="C2815" s="11" t="s">
        <v>3446</v>
      </c>
    </row>
    <row r="2816" spans="1:3" s="10" customFormat="1">
      <c r="A2816" s="31" t="s">
        <v>10658</v>
      </c>
      <c r="B2816" s="10" t="s">
        <v>3668</v>
      </c>
      <c r="C2816" s="11" t="s">
        <v>259</v>
      </c>
    </row>
    <row r="2817" spans="1:3" s="10" customFormat="1" ht="42.75">
      <c r="A2817" s="31" t="s">
        <v>10659</v>
      </c>
      <c r="B2817" s="10" t="s">
        <v>3669</v>
      </c>
      <c r="C2817" s="11" t="s">
        <v>2845</v>
      </c>
    </row>
    <row r="2818" spans="1:3" s="10" customFormat="1" ht="28.5">
      <c r="A2818" s="31" t="s">
        <v>10220</v>
      </c>
      <c r="B2818" s="10" t="s">
        <v>3670</v>
      </c>
      <c r="C2818" s="11" t="s">
        <v>2378</v>
      </c>
    </row>
    <row r="2819" spans="1:3" s="10" customFormat="1" ht="28.5">
      <c r="A2819" s="31" t="s">
        <v>9674</v>
      </c>
      <c r="B2819" s="10" t="s">
        <v>3671</v>
      </c>
      <c r="C2819" s="11" t="s">
        <v>2378</v>
      </c>
    </row>
    <row r="2820" spans="1:3" s="10" customFormat="1">
      <c r="A2820" s="31" t="s">
        <v>10501</v>
      </c>
      <c r="B2820" s="10" t="s">
        <v>3672</v>
      </c>
      <c r="C2820" s="11" t="s">
        <v>3477</v>
      </c>
    </row>
    <row r="2821" spans="1:3" s="10" customFormat="1" ht="28.5">
      <c r="A2821" s="31" t="s">
        <v>8645</v>
      </c>
      <c r="B2821" s="10" t="s">
        <v>3673</v>
      </c>
      <c r="C2821" s="11" t="s">
        <v>840</v>
      </c>
    </row>
    <row r="2822" spans="1:3" s="10" customFormat="1" ht="42.75">
      <c r="A2822" s="31" t="s">
        <v>10660</v>
      </c>
      <c r="B2822" s="10" t="s">
        <v>3674</v>
      </c>
      <c r="C2822" s="11" t="s">
        <v>786</v>
      </c>
    </row>
    <row r="2823" spans="1:3" s="10" customFormat="1" ht="28.5">
      <c r="A2823" s="31" t="s">
        <v>10661</v>
      </c>
      <c r="B2823" s="10" t="s">
        <v>3675</v>
      </c>
      <c r="C2823" s="11" t="s">
        <v>948</v>
      </c>
    </row>
    <row r="2824" spans="1:3" s="10" customFormat="1" ht="42.75">
      <c r="A2824" s="31" t="s">
        <v>10662</v>
      </c>
      <c r="B2824" s="10" t="s">
        <v>3676</v>
      </c>
      <c r="C2824" s="11" t="s">
        <v>786</v>
      </c>
    </row>
    <row r="2825" spans="1:3" s="10" customFormat="1" ht="57">
      <c r="A2825" s="31" t="s">
        <v>10663</v>
      </c>
      <c r="B2825" s="10" t="s">
        <v>3677</v>
      </c>
      <c r="C2825" s="11" t="s">
        <v>3649</v>
      </c>
    </row>
    <row r="2826" spans="1:3" s="10" customFormat="1" ht="28.5">
      <c r="A2826" s="31" t="s">
        <v>10664</v>
      </c>
      <c r="B2826" s="10" t="s">
        <v>3678</v>
      </c>
      <c r="C2826" s="11" t="s">
        <v>888</v>
      </c>
    </row>
    <row r="2827" spans="1:3" s="10" customFormat="1" ht="57">
      <c r="A2827" s="31" t="s">
        <v>10665</v>
      </c>
      <c r="B2827" s="10" t="s">
        <v>3679</v>
      </c>
      <c r="C2827" s="11" t="s">
        <v>3409</v>
      </c>
    </row>
    <row r="2828" spans="1:3" s="10" customFormat="1" ht="28.5">
      <c r="A2828" s="31" t="s">
        <v>10666</v>
      </c>
      <c r="B2828" s="10" t="s">
        <v>3680</v>
      </c>
      <c r="C2828" s="11" t="s">
        <v>888</v>
      </c>
    </row>
    <row r="2829" spans="1:3" s="10" customFormat="1" ht="28.5">
      <c r="A2829" s="31" t="s">
        <v>10667</v>
      </c>
      <c r="B2829" s="10" t="s">
        <v>3681</v>
      </c>
      <c r="C2829" s="11" t="s">
        <v>3682</v>
      </c>
    </row>
    <row r="2830" spans="1:3" s="10" customFormat="1" ht="28.5">
      <c r="A2830" s="31" t="s">
        <v>10524</v>
      </c>
      <c r="B2830" s="10" t="s">
        <v>3683</v>
      </c>
      <c r="C2830" s="11" t="s">
        <v>3079</v>
      </c>
    </row>
    <row r="2831" spans="1:3" s="10" customFormat="1" ht="28.5">
      <c r="A2831" s="31" t="s">
        <v>8664</v>
      </c>
      <c r="B2831" s="10" t="s">
        <v>3684</v>
      </c>
      <c r="C2831" s="11" t="s">
        <v>866</v>
      </c>
    </row>
    <row r="2832" spans="1:3" s="10" customFormat="1" ht="57">
      <c r="A2832" s="31" t="s">
        <v>10668</v>
      </c>
      <c r="B2832" s="10" t="s">
        <v>3685</v>
      </c>
      <c r="C2832" s="11" t="s">
        <v>3409</v>
      </c>
    </row>
    <row r="2833" spans="1:3" s="10" customFormat="1" ht="28.5">
      <c r="A2833" s="31" t="s">
        <v>10593</v>
      </c>
      <c r="B2833" s="10" t="s">
        <v>3686</v>
      </c>
      <c r="C2833" s="11" t="s">
        <v>2949</v>
      </c>
    </row>
    <row r="2834" spans="1:3" s="10" customFormat="1" ht="42.75">
      <c r="A2834" s="31" t="s">
        <v>8635</v>
      </c>
      <c r="B2834" s="10" t="s">
        <v>3687</v>
      </c>
      <c r="C2834" s="11" t="s">
        <v>763</v>
      </c>
    </row>
    <row r="2835" spans="1:3" s="10" customFormat="1" ht="28.5">
      <c r="A2835" s="31" t="s">
        <v>10583</v>
      </c>
      <c r="B2835" s="10" t="s">
        <v>3688</v>
      </c>
      <c r="C2835" s="11" t="s">
        <v>2949</v>
      </c>
    </row>
    <row r="2836" spans="1:3" s="10" customFormat="1" ht="28.5">
      <c r="A2836" s="31" t="s">
        <v>10669</v>
      </c>
      <c r="B2836" s="10" t="s">
        <v>3689</v>
      </c>
      <c r="C2836" s="11" t="s">
        <v>2635</v>
      </c>
    </row>
    <row r="2837" spans="1:3" s="10" customFormat="1" ht="28.5">
      <c r="A2837" s="31" t="s">
        <v>10670</v>
      </c>
      <c r="B2837" s="10" t="s">
        <v>3690</v>
      </c>
      <c r="C2837" s="11" t="s">
        <v>3127</v>
      </c>
    </row>
    <row r="2838" spans="1:3" s="10" customFormat="1" ht="28.5">
      <c r="A2838" s="31" t="s">
        <v>10671</v>
      </c>
      <c r="B2838" s="10" t="s">
        <v>3691</v>
      </c>
      <c r="C2838" s="11" t="s">
        <v>3479</v>
      </c>
    </row>
    <row r="2839" spans="1:3" s="10" customFormat="1">
      <c r="A2839" s="31" t="s">
        <v>8789</v>
      </c>
      <c r="B2839" s="10" t="s">
        <v>3692</v>
      </c>
      <c r="C2839" s="11" t="s">
        <v>1046</v>
      </c>
    </row>
    <row r="2840" spans="1:3" s="10" customFormat="1" ht="57">
      <c r="A2840" s="31" t="s">
        <v>10672</v>
      </c>
      <c r="B2840" s="10" t="s">
        <v>3693</v>
      </c>
      <c r="C2840" s="11" t="s">
        <v>3409</v>
      </c>
    </row>
    <row r="2841" spans="1:3" s="10" customFormat="1" ht="28.5">
      <c r="A2841" s="31" t="s">
        <v>10673</v>
      </c>
      <c r="B2841" s="10" t="s">
        <v>3694</v>
      </c>
      <c r="C2841" s="11" t="s">
        <v>2942</v>
      </c>
    </row>
    <row r="2842" spans="1:3" s="10" customFormat="1" ht="28.5">
      <c r="A2842" s="31" t="s">
        <v>10674</v>
      </c>
      <c r="B2842" s="10" t="s">
        <v>3695</v>
      </c>
      <c r="C2842" s="11" t="s">
        <v>948</v>
      </c>
    </row>
    <row r="2843" spans="1:3" s="10" customFormat="1" ht="57">
      <c r="A2843" s="31" t="s">
        <v>10675</v>
      </c>
      <c r="B2843" s="10" t="s">
        <v>3696</v>
      </c>
      <c r="C2843" s="11" t="s">
        <v>3624</v>
      </c>
    </row>
    <row r="2844" spans="1:3" s="10" customFormat="1" ht="42.75">
      <c r="A2844" s="31" t="s">
        <v>10676</v>
      </c>
      <c r="B2844" s="10" t="s">
        <v>3697</v>
      </c>
      <c r="C2844" s="11" t="s">
        <v>786</v>
      </c>
    </row>
    <row r="2845" spans="1:3" s="10" customFormat="1" ht="28.5">
      <c r="A2845" s="31" t="s">
        <v>10677</v>
      </c>
      <c r="B2845" s="10" t="s">
        <v>3698</v>
      </c>
      <c r="C2845" s="11" t="s">
        <v>946</v>
      </c>
    </row>
    <row r="2846" spans="1:3" s="10" customFormat="1" ht="42.75">
      <c r="A2846" s="31" t="s">
        <v>10678</v>
      </c>
      <c r="B2846" s="10" t="s">
        <v>3699</v>
      </c>
      <c r="C2846" s="11" t="s">
        <v>786</v>
      </c>
    </row>
    <row r="2847" spans="1:3" s="10" customFormat="1" ht="28.5">
      <c r="A2847" s="31" t="s">
        <v>10679</v>
      </c>
      <c r="B2847" s="10" t="s">
        <v>3700</v>
      </c>
      <c r="C2847" s="11" t="s">
        <v>2949</v>
      </c>
    </row>
    <row r="2848" spans="1:3" s="10" customFormat="1" ht="28.5">
      <c r="A2848" s="31" t="s">
        <v>10680</v>
      </c>
      <c r="B2848" s="10" t="s">
        <v>3701</v>
      </c>
      <c r="C2848" s="11" t="s">
        <v>1012</v>
      </c>
    </row>
    <row r="2849" spans="1:3" s="10" customFormat="1" ht="57">
      <c r="A2849" s="31" t="s">
        <v>10681</v>
      </c>
      <c r="B2849" s="10" t="s">
        <v>3702</v>
      </c>
      <c r="C2849" s="11" t="s">
        <v>1162</v>
      </c>
    </row>
    <row r="2850" spans="1:3" s="10" customFormat="1" ht="28.5">
      <c r="A2850" s="31" t="s">
        <v>10682</v>
      </c>
      <c r="B2850" s="10" t="s">
        <v>3703</v>
      </c>
      <c r="C2850" s="11" t="s">
        <v>2913</v>
      </c>
    </row>
    <row r="2851" spans="1:3" s="10" customFormat="1" ht="42.75">
      <c r="A2851" s="31" t="s">
        <v>10683</v>
      </c>
      <c r="B2851" s="10" t="s">
        <v>3704</v>
      </c>
      <c r="C2851" s="11" t="s">
        <v>2804</v>
      </c>
    </row>
    <row r="2852" spans="1:3" s="10" customFormat="1">
      <c r="A2852" s="31" t="s">
        <v>9781</v>
      </c>
      <c r="B2852" s="10" t="s">
        <v>3705</v>
      </c>
      <c r="C2852" s="11" t="s">
        <v>1254</v>
      </c>
    </row>
    <row r="2853" spans="1:3" s="10" customFormat="1" ht="28.5">
      <c r="A2853" s="31" t="s">
        <v>10684</v>
      </c>
      <c r="B2853" s="10" t="s">
        <v>3706</v>
      </c>
      <c r="C2853" s="11" t="s">
        <v>840</v>
      </c>
    </row>
    <row r="2854" spans="1:3" s="10" customFormat="1" ht="28.5">
      <c r="A2854" s="31" t="s">
        <v>10685</v>
      </c>
      <c r="B2854" s="10" t="s">
        <v>3707</v>
      </c>
      <c r="C2854" s="11" t="s">
        <v>948</v>
      </c>
    </row>
    <row r="2855" spans="1:3" s="10" customFormat="1" ht="42.75">
      <c r="A2855" s="31" t="s">
        <v>10686</v>
      </c>
      <c r="B2855" s="10" t="s">
        <v>3708</v>
      </c>
      <c r="C2855" s="11" t="s">
        <v>786</v>
      </c>
    </row>
    <row r="2856" spans="1:3" s="10" customFormat="1">
      <c r="A2856" s="31" t="s">
        <v>10555</v>
      </c>
      <c r="B2856" s="10" t="s">
        <v>3709</v>
      </c>
      <c r="C2856" s="11" t="s">
        <v>771</v>
      </c>
    </row>
    <row r="2857" spans="1:3" s="10" customFormat="1" ht="28.5">
      <c r="A2857" s="31" t="s">
        <v>10687</v>
      </c>
      <c r="B2857" s="10" t="s">
        <v>3710</v>
      </c>
      <c r="C2857" s="11" t="s">
        <v>864</v>
      </c>
    </row>
    <row r="2858" spans="1:3" s="10" customFormat="1">
      <c r="A2858" s="31" t="s">
        <v>8788</v>
      </c>
      <c r="B2858" s="10" t="s">
        <v>3711</v>
      </c>
      <c r="C2858" s="11" t="s">
        <v>1046</v>
      </c>
    </row>
    <row r="2859" spans="1:3" s="10" customFormat="1" ht="42.75">
      <c r="A2859" s="31" t="s">
        <v>10688</v>
      </c>
      <c r="B2859" s="10" t="s">
        <v>3712</v>
      </c>
      <c r="C2859" s="11" t="s">
        <v>786</v>
      </c>
    </row>
    <row r="2860" spans="1:3" s="10" customFormat="1" ht="28.5">
      <c r="A2860" s="31" t="s">
        <v>10689</v>
      </c>
      <c r="B2860" s="10" t="s">
        <v>3713</v>
      </c>
      <c r="C2860" s="11" t="s">
        <v>2095</v>
      </c>
    </row>
    <row r="2861" spans="1:3" s="10" customFormat="1" ht="28.5">
      <c r="A2861" s="31" t="s">
        <v>10690</v>
      </c>
      <c r="B2861" s="10" t="s">
        <v>3714</v>
      </c>
      <c r="C2861" s="11" t="s">
        <v>864</v>
      </c>
    </row>
    <row r="2862" spans="1:3" s="10" customFormat="1" ht="28.5">
      <c r="A2862" s="31" t="s">
        <v>10691</v>
      </c>
      <c r="B2862" s="10" t="s">
        <v>3715</v>
      </c>
      <c r="C2862" s="11" t="s">
        <v>888</v>
      </c>
    </row>
    <row r="2863" spans="1:3" s="10" customFormat="1" ht="28.5">
      <c r="A2863" s="31" t="s">
        <v>10692</v>
      </c>
      <c r="B2863" s="10" t="s">
        <v>3716</v>
      </c>
      <c r="C2863" s="11" t="s">
        <v>946</v>
      </c>
    </row>
    <row r="2864" spans="1:3" s="10" customFormat="1" ht="28.5">
      <c r="A2864" s="31" t="s">
        <v>10693</v>
      </c>
      <c r="B2864" s="10" t="s">
        <v>3717</v>
      </c>
      <c r="C2864" s="11" t="s">
        <v>888</v>
      </c>
    </row>
    <row r="2865" spans="1:3" s="10" customFormat="1" ht="28.5">
      <c r="A2865" s="31" t="s">
        <v>10430</v>
      </c>
      <c r="B2865" s="10" t="s">
        <v>3718</v>
      </c>
      <c r="C2865" s="11" t="s">
        <v>940</v>
      </c>
    </row>
    <row r="2866" spans="1:3" s="10" customFormat="1" ht="28.5">
      <c r="A2866" s="31" t="s">
        <v>10694</v>
      </c>
      <c r="B2866" s="10" t="s">
        <v>3719</v>
      </c>
      <c r="C2866" s="11" t="s">
        <v>940</v>
      </c>
    </row>
    <row r="2867" spans="1:3" s="10" customFormat="1" ht="42.75">
      <c r="A2867" s="31" t="s">
        <v>10695</v>
      </c>
      <c r="B2867" s="10" t="s">
        <v>3720</v>
      </c>
      <c r="C2867" s="11" t="s">
        <v>786</v>
      </c>
    </row>
    <row r="2868" spans="1:3" s="10" customFormat="1" ht="42.75">
      <c r="A2868" s="31" t="s">
        <v>10696</v>
      </c>
      <c r="B2868" s="10" t="s">
        <v>3721</v>
      </c>
      <c r="C2868" s="11" t="s">
        <v>2582</v>
      </c>
    </row>
    <row r="2869" spans="1:3" s="10" customFormat="1" ht="28.5">
      <c r="A2869" s="31" t="s">
        <v>10697</v>
      </c>
      <c r="B2869" s="10" t="s">
        <v>3722</v>
      </c>
      <c r="C2869" s="11" t="s">
        <v>2095</v>
      </c>
    </row>
    <row r="2870" spans="1:3" s="10" customFormat="1" ht="42.75">
      <c r="A2870" s="31" t="s">
        <v>10698</v>
      </c>
      <c r="B2870" s="10" t="s">
        <v>3723</v>
      </c>
      <c r="C2870" s="11" t="s">
        <v>786</v>
      </c>
    </row>
    <row r="2871" spans="1:3" s="10" customFormat="1" ht="28.5">
      <c r="A2871" s="31" t="s">
        <v>10092</v>
      </c>
      <c r="B2871" s="10" t="s">
        <v>3724</v>
      </c>
      <c r="C2871" s="11" t="s">
        <v>2095</v>
      </c>
    </row>
    <row r="2872" spans="1:3" s="10" customFormat="1" ht="28.5">
      <c r="A2872" s="31" t="s">
        <v>10699</v>
      </c>
      <c r="B2872" s="10" t="s">
        <v>3725</v>
      </c>
      <c r="C2872" s="11" t="s">
        <v>2095</v>
      </c>
    </row>
    <row r="2873" spans="1:3" s="10" customFormat="1" ht="42.75">
      <c r="A2873" s="31" t="s">
        <v>10700</v>
      </c>
      <c r="B2873" s="10" t="s">
        <v>3726</v>
      </c>
      <c r="C2873" s="11" t="s">
        <v>3101</v>
      </c>
    </row>
    <row r="2874" spans="1:3" s="10" customFormat="1" ht="42.75">
      <c r="A2874" s="31" t="s">
        <v>10701</v>
      </c>
      <c r="B2874" s="10" t="s">
        <v>3727</v>
      </c>
      <c r="C2874" s="11" t="s">
        <v>2971</v>
      </c>
    </row>
    <row r="2875" spans="1:3" s="10" customFormat="1" ht="28.5">
      <c r="A2875" s="31" t="s">
        <v>10702</v>
      </c>
      <c r="B2875" s="10" t="s">
        <v>3728</v>
      </c>
      <c r="C2875" s="11" t="s">
        <v>2915</v>
      </c>
    </row>
    <row r="2876" spans="1:3" s="10" customFormat="1" ht="57">
      <c r="A2876" s="31" t="s">
        <v>10703</v>
      </c>
      <c r="B2876" s="10" t="s">
        <v>3729</v>
      </c>
      <c r="C2876" s="11" t="s">
        <v>3730</v>
      </c>
    </row>
    <row r="2877" spans="1:3" s="10" customFormat="1" ht="42.75">
      <c r="A2877" s="31" t="s">
        <v>10704</v>
      </c>
      <c r="B2877" s="10" t="s">
        <v>3731</v>
      </c>
      <c r="C2877" s="11" t="s">
        <v>2971</v>
      </c>
    </row>
    <row r="2878" spans="1:3" s="10" customFormat="1">
      <c r="A2878" s="31" t="s">
        <v>10705</v>
      </c>
      <c r="B2878" s="10" t="s">
        <v>3732</v>
      </c>
      <c r="C2878" s="11" t="s">
        <v>1046</v>
      </c>
    </row>
    <row r="2879" spans="1:3" s="10" customFormat="1" ht="28.5">
      <c r="A2879" s="31" t="s">
        <v>10706</v>
      </c>
      <c r="B2879" s="10" t="s">
        <v>3733</v>
      </c>
      <c r="C2879" s="11" t="s">
        <v>1058</v>
      </c>
    </row>
    <row r="2880" spans="1:3" s="10" customFormat="1" ht="42.75">
      <c r="A2880" s="31" t="s">
        <v>10707</v>
      </c>
      <c r="B2880" s="10" t="s">
        <v>3734</v>
      </c>
      <c r="C2880" s="11" t="s">
        <v>786</v>
      </c>
    </row>
    <row r="2881" spans="1:3" s="10" customFormat="1" ht="28.5">
      <c r="A2881" s="31" t="s">
        <v>10708</v>
      </c>
      <c r="B2881" s="10" t="s">
        <v>3735</v>
      </c>
      <c r="C2881" s="11" t="s">
        <v>2776</v>
      </c>
    </row>
    <row r="2882" spans="1:3" s="10" customFormat="1" ht="28.5">
      <c r="A2882" s="31" t="s">
        <v>10709</v>
      </c>
      <c r="B2882" s="10" t="s">
        <v>3736</v>
      </c>
      <c r="C2882" s="11" t="s">
        <v>1058</v>
      </c>
    </row>
    <row r="2883" spans="1:3" s="10" customFormat="1" ht="28.5">
      <c r="A2883" s="31" t="s">
        <v>10710</v>
      </c>
      <c r="B2883" s="10" t="s">
        <v>3737</v>
      </c>
      <c r="C2883" s="11" t="s">
        <v>2095</v>
      </c>
    </row>
    <row r="2884" spans="1:3" s="10" customFormat="1" ht="57">
      <c r="A2884" s="31" t="s">
        <v>10665</v>
      </c>
      <c r="B2884" s="10" t="s">
        <v>3738</v>
      </c>
      <c r="C2884" s="11" t="s">
        <v>3409</v>
      </c>
    </row>
    <row r="2885" spans="1:3" s="10" customFormat="1" ht="28.5">
      <c r="A2885" s="31" t="s">
        <v>10711</v>
      </c>
      <c r="B2885" s="10" t="s">
        <v>3739</v>
      </c>
      <c r="C2885" s="11" t="s">
        <v>2095</v>
      </c>
    </row>
    <row r="2886" spans="1:3" s="10" customFormat="1" ht="42.75">
      <c r="A2886" s="31" t="s">
        <v>10712</v>
      </c>
      <c r="B2886" s="10" t="s">
        <v>3740</v>
      </c>
      <c r="C2886" s="11" t="s">
        <v>2845</v>
      </c>
    </row>
    <row r="2887" spans="1:3" s="10" customFormat="1" ht="28.5">
      <c r="A2887" s="31" t="s">
        <v>10713</v>
      </c>
      <c r="B2887" s="10" t="s">
        <v>3741</v>
      </c>
      <c r="C2887" s="11" t="s">
        <v>3479</v>
      </c>
    </row>
    <row r="2888" spans="1:3" s="10" customFormat="1" ht="42.75">
      <c r="A2888" s="31" t="s">
        <v>10714</v>
      </c>
      <c r="B2888" s="10" t="s">
        <v>3742</v>
      </c>
      <c r="C2888" s="11" t="s">
        <v>786</v>
      </c>
    </row>
    <row r="2889" spans="1:3" s="10" customFormat="1" ht="57">
      <c r="A2889" s="31" t="s">
        <v>10715</v>
      </c>
      <c r="B2889" s="10" t="s">
        <v>3743</v>
      </c>
      <c r="C2889" s="11" t="s">
        <v>3744</v>
      </c>
    </row>
    <row r="2890" spans="1:3" s="10" customFormat="1" ht="28.5">
      <c r="A2890" s="31" t="s">
        <v>10716</v>
      </c>
      <c r="B2890" s="10" t="s">
        <v>3745</v>
      </c>
      <c r="C2890" s="11" t="s">
        <v>2095</v>
      </c>
    </row>
    <row r="2891" spans="1:3" s="10" customFormat="1" ht="42.75">
      <c r="A2891" s="31" t="s">
        <v>10717</v>
      </c>
      <c r="B2891" s="10" t="s">
        <v>3746</v>
      </c>
      <c r="C2891" s="11" t="s">
        <v>786</v>
      </c>
    </row>
    <row r="2892" spans="1:3" s="10" customFormat="1" ht="28.5">
      <c r="A2892" s="31" t="s">
        <v>10718</v>
      </c>
      <c r="B2892" s="10" t="s">
        <v>3747</v>
      </c>
      <c r="C2892" s="11" t="s">
        <v>2095</v>
      </c>
    </row>
    <row r="2893" spans="1:3" s="10" customFormat="1" ht="42.75">
      <c r="A2893" s="31" t="s">
        <v>10719</v>
      </c>
      <c r="B2893" s="10" t="s">
        <v>3748</v>
      </c>
      <c r="C2893" s="11" t="s">
        <v>3749</v>
      </c>
    </row>
    <row r="2894" spans="1:3" s="10" customFormat="1" ht="28.5">
      <c r="A2894" s="31" t="s">
        <v>10720</v>
      </c>
      <c r="B2894" s="10" t="s">
        <v>3750</v>
      </c>
      <c r="C2894" s="11" t="s">
        <v>2095</v>
      </c>
    </row>
    <row r="2895" spans="1:3" s="10" customFormat="1" ht="28.5">
      <c r="A2895" s="31" t="s">
        <v>10721</v>
      </c>
      <c r="B2895" s="10" t="s">
        <v>3751</v>
      </c>
      <c r="C2895" s="11" t="s">
        <v>2095</v>
      </c>
    </row>
    <row r="2896" spans="1:3" s="10" customFormat="1" ht="42.75">
      <c r="A2896" s="31" t="s">
        <v>10722</v>
      </c>
      <c r="B2896" s="10" t="s">
        <v>3752</v>
      </c>
      <c r="C2896" s="11" t="s">
        <v>786</v>
      </c>
    </row>
    <row r="2897" spans="1:3" s="10" customFormat="1" ht="28.5">
      <c r="A2897" s="31" t="s">
        <v>10723</v>
      </c>
      <c r="B2897" s="10" t="s">
        <v>3753</v>
      </c>
      <c r="C2897" s="11" t="s">
        <v>948</v>
      </c>
    </row>
    <row r="2898" spans="1:3" s="10" customFormat="1" ht="28.5">
      <c r="A2898" s="31" t="s">
        <v>10724</v>
      </c>
      <c r="B2898" s="10" t="s">
        <v>3754</v>
      </c>
      <c r="C2898" s="11" t="s">
        <v>2095</v>
      </c>
    </row>
    <row r="2899" spans="1:3" s="10" customFormat="1" ht="42.75">
      <c r="A2899" s="31" t="s">
        <v>10725</v>
      </c>
      <c r="B2899" s="10" t="s">
        <v>3755</v>
      </c>
      <c r="C2899" s="11" t="s">
        <v>786</v>
      </c>
    </row>
    <row r="2900" spans="1:3" s="10" customFormat="1" ht="28.5">
      <c r="A2900" s="31" t="s">
        <v>10726</v>
      </c>
      <c r="B2900" s="10" t="s">
        <v>3756</v>
      </c>
      <c r="C2900" s="11" t="s">
        <v>3757</v>
      </c>
    </row>
    <row r="2901" spans="1:3" s="10" customFormat="1" ht="28.5">
      <c r="A2901" s="31" t="s">
        <v>10727</v>
      </c>
      <c r="B2901" s="10" t="s">
        <v>3758</v>
      </c>
      <c r="C2901" s="11" t="s">
        <v>2635</v>
      </c>
    </row>
    <row r="2902" spans="1:3" s="10" customFormat="1" ht="28.5">
      <c r="A2902" s="31" t="s">
        <v>8792</v>
      </c>
      <c r="B2902" s="10" t="s">
        <v>3759</v>
      </c>
      <c r="C2902" s="11" t="s">
        <v>1054</v>
      </c>
    </row>
    <row r="2903" spans="1:3" s="10" customFormat="1" ht="28.5">
      <c r="A2903" s="31" t="s">
        <v>10728</v>
      </c>
      <c r="B2903" s="10" t="s">
        <v>3760</v>
      </c>
      <c r="C2903" s="11" t="s">
        <v>946</v>
      </c>
    </row>
    <row r="2904" spans="1:3" s="10" customFormat="1" ht="28.5">
      <c r="A2904" s="31" t="s">
        <v>10729</v>
      </c>
      <c r="B2904" s="10" t="s">
        <v>3761</v>
      </c>
      <c r="C2904" s="11" t="s">
        <v>888</v>
      </c>
    </row>
    <row r="2905" spans="1:3" s="10" customFormat="1" ht="42.75">
      <c r="A2905" s="31" t="s">
        <v>10730</v>
      </c>
      <c r="B2905" s="10" t="s">
        <v>3762</v>
      </c>
      <c r="C2905" s="11" t="s">
        <v>786</v>
      </c>
    </row>
    <row r="2906" spans="1:3" s="10" customFormat="1" ht="57">
      <c r="A2906" s="31" t="s">
        <v>10731</v>
      </c>
      <c r="B2906" s="10" t="s">
        <v>3763</v>
      </c>
      <c r="C2906" s="11" t="s">
        <v>3649</v>
      </c>
    </row>
    <row r="2907" spans="1:3" s="10" customFormat="1" ht="28.5">
      <c r="A2907" s="31" t="s">
        <v>10732</v>
      </c>
      <c r="B2907" s="10" t="s">
        <v>3764</v>
      </c>
      <c r="C2907" s="11" t="s">
        <v>864</v>
      </c>
    </row>
    <row r="2908" spans="1:3" s="10" customFormat="1" ht="28.5">
      <c r="A2908" s="31" t="s">
        <v>10733</v>
      </c>
      <c r="B2908" s="10" t="s">
        <v>3765</v>
      </c>
      <c r="C2908" s="11" t="s">
        <v>2095</v>
      </c>
    </row>
    <row r="2909" spans="1:3" s="10" customFormat="1" ht="28.5">
      <c r="A2909" s="31" t="s">
        <v>10734</v>
      </c>
      <c r="B2909" s="10" t="s">
        <v>3766</v>
      </c>
      <c r="C2909" s="11" t="s">
        <v>946</v>
      </c>
    </row>
    <row r="2910" spans="1:3" s="10" customFormat="1" ht="28.5">
      <c r="A2910" s="31" t="s">
        <v>10735</v>
      </c>
      <c r="B2910" s="10" t="s">
        <v>3767</v>
      </c>
      <c r="C2910" s="11" t="s">
        <v>2095</v>
      </c>
    </row>
    <row r="2911" spans="1:3" s="10" customFormat="1" ht="28.5">
      <c r="A2911" s="31" t="s">
        <v>10736</v>
      </c>
      <c r="B2911" s="10" t="s">
        <v>3768</v>
      </c>
      <c r="C2911" s="11" t="s">
        <v>2095</v>
      </c>
    </row>
    <row r="2912" spans="1:3" s="10" customFormat="1" ht="42.75">
      <c r="A2912" s="31" t="s">
        <v>10737</v>
      </c>
      <c r="B2912" s="10" t="s">
        <v>3769</v>
      </c>
      <c r="C2912" s="11" t="s">
        <v>786</v>
      </c>
    </row>
    <row r="2913" spans="1:3" s="10" customFormat="1" ht="28.5">
      <c r="A2913" s="31" t="s">
        <v>10738</v>
      </c>
      <c r="B2913" s="10" t="s">
        <v>3770</v>
      </c>
      <c r="C2913" s="11" t="s">
        <v>2095</v>
      </c>
    </row>
    <row r="2914" spans="1:3" s="10" customFormat="1" ht="42.75">
      <c r="A2914" s="31" t="s">
        <v>10739</v>
      </c>
      <c r="B2914" s="10" t="s">
        <v>3771</v>
      </c>
      <c r="C2914" s="11" t="s">
        <v>3749</v>
      </c>
    </row>
    <row r="2915" spans="1:3" s="10" customFormat="1" ht="42.75">
      <c r="A2915" s="31" t="s">
        <v>10740</v>
      </c>
      <c r="B2915" s="10" t="s">
        <v>3772</v>
      </c>
      <c r="C2915" s="11" t="s">
        <v>3113</v>
      </c>
    </row>
    <row r="2916" spans="1:3" s="10" customFormat="1" ht="28.5">
      <c r="A2916" s="31" t="s">
        <v>10741</v>
      </c>
      <c r="B2916" s="10" t="s">
        <v>3773</v>
      </c>
      <c r="C2916" s="11" t="s">
        <v>888</v>
      </c>
    </row>
    <row r="2917" spans="1:3" s="10" customFormat="1" ht="28.5">
      <c r="A2917" s="31" t="s">
        <v>10742</v>
      </c>
      <c r="B2917" s="10" t="s">
        <v>3774</v>
      </c>
      <c r="C2917" s="11" t="s">
        <v>2095</v>
      </c>
    </row>
    <row r="2918" spans="1:3" s="10" customFormat="1" ht="28.5">
      <c r="A2918" s="31" t="s">
        <v>10743</v>
      </c>
      <c r="B2918" s="10" t="s">
        <v>3775</v>
      </c>
      <c r="C2918" s="11" t="s">
        <v>2915</v>
      </c>
    </row>
    <row r="2919" spans="1:3" s="10" customFormat="1" ht="28.5">
      <c r="A2919" s="31" t="s">
        <v>10744</v>
      </c>
      <c r="B2919" s="10" t="s">
        <v>3776</v>
      </c>
      <c r="C2919" s="11" t="s">
        <v>2776</v>
      </c>
    </row>
    <row r="2920" spans="1:3" s="10" customFormat="1">
      <c r="A2920" s="31" t="s">
        <v>10745</v>
      </c>
      <c r="B2920" s="10" t="s">
        <v>3777</v>
      </c>
      <c r="C2920" s="11" t="s">
        <v>3778</v>
      </c>
    </row>
    <row r="2921" spans="1:3" s="10" customFormat="1" ht="28.5">
      <c r="A2921" s="31" t="s">
        <v>10746</v>
      </c>
      <c r="B2921" s="10" t="s">
        <v>3779</v>
      </c>
      <c r="C2921" s="11" t="s">
        <v>3127</v>
      </c>
    </row>
    <row r="2922" spans="1:3" s="10" customFormat="1">
      <c r="A2922" s="31" t="s">
        <v>10747</v>
      </c>
      <c r="B2922" s="10" t="s">
        <v>3780</v>
      </c>
      <c r="C2922" s="11" t="s">
        <v>1046</v>
      </c>
    </row>
    <row r="2923" spans="1:3" s="10" customFormat="1" ht="28.5">
      <c r="A2923" s="31" t="s">
        <v>10748</v>
      </c>
      <c r="B2923" s="10" t="s">
        <v>3781</v>
      </c>
      <c r="C2923" s="11" t="s">
        <v>888</v>
      </c>
    </row>
    <row r="2924" spans="1:3" s="10" customFormat="1" ht="28.5">
      <c r="A2924" s="31" t="s">
        <v>8766</v>
      </c>
      <c r="B2924" s="10" t="s">
        <v>3782</v>
      </c>
      <c r="C2924" s="11" t="s">
        <v>1012</v>
      </c>
    </row>
    <row r="2925" spans="1:3" s="10" customFormat="1" ht="28.5">
      <c r="A2925" s="31" t="s">
        <v>10749</v>
      </c>
      <c r="B2925" s="10" t="s">
        <v>3783</v>
      </c>
      <c r="C2925" s="11" t="s">
        <v>2095</v>
      </c>
    </row>
    <row r="2926" spans="1:3" s="10" customFormat="1" ht="28.5">
      <c r="A2926" s="31" t="s">
        <v>10750</v>
      </c>
      <c r="B2926" s="10" t="s">
        <v>3784</v>
      </c>
      <c r="C2926" s="11" t="s">
        <v>864</v>
      </c>
    </row>
    <row r="2927" spans="1:3" s="10" customFormat="1" ht="57">
      <c r="A2927" s="31" t="s">
        <v>10751</v>
      </c>
      <c r="B2927" s="10" t="s">
        <v>3785</v>
      </c>
      <c r="C2927" s="11" t="s">
        <v>3649</v>
      </c>
    </row>
    <row r="2928" spans="1:3" s="10" customFormat="1">
      <c r="A2928" s="31" t="s">
        <v>10752</v>
      </c>
      <c r="B2928" s="10" t="s">
        <v>3786</v>
      </c>
      <c r="C2928" s="11" t="s">
        <v>2911</v>
      </c>
    </row>
    <row r="2929" spans="1:3" s="10" customFormat="1" ht="28.5">
      <c r="A2929" s="31" t="s">
        <v>10753</v>
      </c>
      <c r="B2929" s="10" t="s">
        <v>3787</v>
      </c>
      <c r="C2929" s="11" t="s">
        <v>864</v>
      </c>
    </row>
    <row r="2930" spans="1:3" s="10" customFormat="1" ht="28.5">
      <c r="A2930" s="31" t="s">
        <v>10754</v>
      </c>
      <c r="B2930" s="10" t="s">
        <v>3788</v>
      </c>
      <c r="C2930" s="11" t="s">
        <v>946</v>
      </c>
    </row>
    <row r="2931" spans="1:3" s="10" customFormat="1">
      <c r="A2931" s="31" t="s">
        <v>10755</v>
      </c>
      <c r="B2931" s="10" t="s">
        <v>3789</v>
      </c>
      <c r="C2931" s="11" t="s">
        <v>3778</v>
      </c>
    </row>
    <row r="2932" spans="1:3" s="10" customFormat="1" ht="28.5">
      <c r="A2932" s="31" t="s">
        <v>10756</v>
      </c>
      <c r="B2932" s="10" t="s">
        <v>3790</v>
      </c>
      <c r="C2932" s="11" t="s">
        <v>948</v>
      </c>
    </row>
    <row r="2933" spans="1:3" s="10" customFormat="1" ht="42.75">
      <c r="A2933" s="31" t="s">
        <v>10757</v>
      </c>
      <c r="B2933" s="10" t="s">
        <v>3791</v>
      </c>
      <c r="C2933" s="11" t="s">
        <v>2971</v>
      </c>
    </row>
    <row r="2934" spans="1:3" s="10" customFormat="1">
      <c r="A2934" s="31" t="s">
        <v>10758</v>
      </c>
      <c r="B2934" s="10" t="s">
        <v>3792</v>
      </c>
      <c r="C2934" s="11" t="s">
        <v>3778</v>
      </c>
    </row>
    <row r="2935" spans="1:3" s="10" customFormat="1" ht="28.5">
      <c r="A2935" s="31" t="s">
        <v>10759</v>
      </c>
      <c r="B2935" s="10" t="s">
        <v>3793</v>
      </c>
      <c r="C2935" s="11" t="s">
        <v>888</v>
      </c>
    </row>
    <row r="2936" spans="1:3" s="10" customFormat="1" ht="28.5">
      <c r="A2936" s="31" t="s">
        <v>10760</v>
      </c>
      <c r="B2936" s="10" t="s">
        <v>3794</v>
      </c>
      <c r="C2936" s="11" t="s">
        <v>1058</v>
      </c>
    </row>
    <row r="2937" spans="1:3" s="10" customFormat="1" ht="42.75">
      <c r="A2937" s="31" t="s">
        <v>10761</v>
      </c>
      <c r="B2937" s="10" t="s">
        <v>3795</v>
      </c>
      <c r="C2937" s="11" t="s">
        <v>2588</v>
      </c>
    </row>
    <row r="2938" spans="1:3" s="10" customFormat="1" ht="28.5">
      <c r="A2938" s="31" t="s">
        <v>10762</v>
      </c>
      <c r="B2938" s="10" t="s">
        <v>3796</v>
      </c>
      <c r="C2938" s="11" t="s">
        <v>888</v>
      </c>
    </row>
    <row r="2939" spans="1:3" s="10" customFormat="1" ht="57">
      <c r="A2939" s="31" t="s">
        <v>10763</v>
      </c>
      <c r="B2939" s="10" t="s">
        <v>3797</v>
      </c>
      <c r="C2939" s="11" t="s">
        <v>1061</v>
      </c>
    </row>
    <row r="2940" spans="1:3" s="10" customFormat="1" ht="28.5">
      <c r="A2940" s="31" t="s">
        <v>10764</v>
      </c>
      <c r="B2940" s="10" t="s">
        <v>3798</v>
      </c>
      <c r="C2940" s="11" t="s">
        <v>888</v>
      </c>
    </row>
    <row r="2941" spans="1:3" s="10" customFormat="1" ht="28.5">
      <c r="A2941" s="31" t="s">
        <v>10765</v>
      </c>
      <c r="B2941" s="10" t="s">
        <v>3799</v>
      </c>
      <c r="C2941" s="11" t="s">
        <v>1058</v>
      </c>
    </row>
    <row r="2942" spans="1:3" s="10" customFormat="1" ht="28.5">
      <c r="A2942" s="31" t="s">
        <v>10766</v>
      </c>
      <c r="B2942" s="10" t="s">
        <v>3800</v>
      </c>
      <c r="C2942" s="11" t="s">
        <v>888</v>
      </c>
    </row>
    <row r="2943" spans="1:3" s="10" customFormat="1">
      <c r="A2943" s="31" t="s">
        <v>10767</v>
      </c>
      <c r="B2943" s="10" t="s">
        <v>3801</v>
      </c>
      <c r="C2943" s="11" t="s">
        <v>1046</v>
      </c>
    </row>
    <row r="2944" spans="1:3" s="10" customFormat="1" ht="28.5">
      <c r="A2944" s="31" t="s">
        <v>10768</v>
      </c>
      <c r="B2944" s="10" t="s">
        <v>3802</v>
      </c>
      <c r="C2944" s="11" t="s">
        <v>864</v>
      </c>
    </row>
    <row r="2945" spans="1:3" s="10" customFormat="1">
      <c r="A2945" s="31" t="s">
        <v>10769</v>
      </c>
      <c r="B2945" s="10" t="s">
        <v>3803</v>
      </c>
      <c r="C2945" s="11" t="s">
        <v>3778</v>
      </c>
    </row>
    <row r="2946" spans="1:3" s="10" customFormat="1" ht="28.5">
      <c r="A2946" s="31" t="s">
        <v>10770</v>
      </c>
      <c r="B2946" s="10" t="s">
        <v>3804</v>
      </c>
      <c r="C2946" s="11" t="s">
        <v>3127</v>
      </c>
    </row>
    <row r="2947" spans="1:3" s="10" customFormat="1" ht="42.75">
      <c r="A2947" s="31" t="s">
        <v>10771</v>
      </c>
      <c r="B2947" s="10" t="s">
        <v>3805</v>
      </c>
      <c r="C2947" s="11" t="s">
        <v>1142</v>
      </c>
    </row>
    <row r="2948" spans="1:3" s="10" customFormat="1" ht="42.75">
      <c r="A2948" s="31" t="s">
        <v>10772</v>
      </c>
      <c r="B2948" s="10" t="s">
        <v>3806</v>
      </c>
      <c r="C2948" s="11" t="s">
        <v>1142</v>
      </c>
    </row>
    <row r="2949" spans="1:3" s="10" customFormat="1" ht="28.5">
      <c r="A2949" s="31" t="s">
        <v>10773</v>
      </c>
      <c r="B2949" s="10" t="s">
        <v>3807</v>
      </c>
      <c r="C2949" s="11" t="s">
        <v>2095</v>
      </c>
    </row>
    <row r="2950" spans="1:3" s="10" customFormat="1" ht="28.5">
      <c r="A2950" s="31" t="s">
        <v>10774</v>
      </c>
      <c r="B2950" s="10" t="s">
        <v>3808</v>
      </c>
      <c r="C2950" s="11" t="s">
        <v>3809</v>
      </c>
    </row>
    <row r="2951" spans="1:3" s="10" customFormat="1" ht="28.5">
      <c r="A2951" s="31" t="s">
        <v>8798</v>
      </c>
      <c r="B2951" s="10" t="s">
        <v>3810</v>
      </c>
      <c r="C2951" s="11" t="s">
        <v>1070</v>
      </c>
    </row>
    <row r="2952" spans="1:3" s="10" customFormat="1" ht="42.75">
      <c r="A2952" s="31" t="s">
        <v>10775</v>
      </c>
      <c r="B2952" s="10" t="s">
        <v>3811</v>
      </c>
      <c r="C2952" s="11" t="s">
        <v>786</v>
      </c>
    </row>
    <row r="2953" spans="1:3" s="10" customFormat="1" ht="28.5">
      <c r="A2953" s="31" t="s">
        <v>10776</v>
      </c>
      <c r="B2953" s="10" t="s">
        <v>3812</v>
      </c>
      <c r="C2953" s="11" t="s">
        <v>864</v>
      </c>
    </row>
    <row r="2954" spans="1:3" s="10" customFormat="1">
      <c r="A2954" s="31" t="s">
        <v>10777</v>
      </c>
      <c r="B2954" s="10" t="s">
        <v>3813</v>
      </c>
      <c r="C2954" s="11" t="s">
        <v>3778</v>
      </c>
    </row>
    <row r="2955" spans="1:3" s="10" customFormat="1" ht="28.5">
      <c r="A2955" s="31" t="s">
        <v>9800</v>
      </c>
      <c r="B2955" s="10" t="s">
        <v>3814</v>
      </c>
      <c r="C2955" s="11" t="s">
        <v>2095</v>
      </c>
    </row>
    <row r="2956" spans="1:3" s="10" customFormat="1" ht="42.75">
      <c r="A2956" s="31" t="s">
        <v>10778</v>
      </c>
      <c r="B2956" s="10" t="s">
        <v>3815</v>
      </c>
      <c r="C2956" s="11" t="s">
        <v>786</v>
      </c>
    </row>
    <row r="2957" spans="1:3" s="10" customFormat="1" ht="28.5">
      <c r="A2957" s="31" t="s">
        <v>10779</v>
      </c>
      <c r="B2957" s="10" t="s">
        <v>3816</v>
      </c>
      <c r="C2957" s="11" t="s">
        <v>3817</v>
      </c>
    </row>
    <row r="2958" spans="1:3" s="10" customFormat="1" ht="28.5">
      <c r="A2958" s="31" t="s">
        <v>10780</v>
      </c>
      <c r="B2958" s="10" t="s">
        <v>3818</v>
      </c>
      <c r="C2958" s="11" t="s">
        <v>1070</v>
      </c>
    </row>
    <row r="2959" spans="1:3" s="10" customFormat="1" ht="28.5">
      <c r="A2959" s="31" t="s">
        <v>10781</v>
      </c>
      <c r="B2959" s="10" t="s">
        <v>3819</v>
      </c>
      <c r="C2959" s="11" t="s">
        <v>3820</v>
      </c>
    </row>
    <row r="2960" spans="1:3" s="10" customFormat="1" ht="28.5">
      <c r="A2960" s="31" t="s">
        <v>10782</v>
      </c>
      <c r="B2960" s="10" t="s">
        <v>3821</v>
      </c>
      <c r="C2960" s="11" t="s">
        <v>3820</v>
      </c>
    </row>
    <row r="2961" spans="1:3" s="10" customFormat="1" ht="28.5">
      <c r="A2961" s="31" t="s">
        <v>10783</v>
      </c>
      <c r="B2961" s="10" t="s">
        <v>3822</v>
      </c>
      <c r="C2961" s="11" t="s">
        <v>1058</v>
      </c>
    </row>
    <row r="2962" spans="1:3" s="10" customFormat="1" ht="28.5">
      <c r="A2962" s="31" t="s">
        <v>10784</v>
      </c>
      <c r="B2962" s="10" t="s">
        <v>3823</v>
      </c>
      <c r="C2962" s="11" t="s">
        <v>866</v>
      </c>
    </row>
    <row r="2963" spans="1:3" s="10" customFormat="1" ht="28.5">
      <c r="A2963" s="31" t="s">
        <v>10785</v>
      </c>
      <c r="B2963" s="10" t="s">
        <v>3824</v>
      </c>
      <c r="C2963" s="11" t="s">
        <v>1058</v>
      </c>
    </row>
    <row r="2964" spans="1:3" s="10" customFormat="1" ht="42.75">
      <c r="A2964" s="31" t="s">
        <v>10786</v>
      </c>
      <c r="B2964" s="10" t="s">
        <v>3825</v>
      </c>
      <c r="C2964" s="11" t="s">
        <v>3826</v>
      </c>
    </row>
    <row r="2965" spans="1:3" s="10" customFormat="1" ht="28.5">
      <c r="A2965" s="31" t="s">
        <v>10787</v>
      </c>
      <c r="B2965" s="10" t="s">
        <v>3827</v>
      </c>
      <c r="C2965" s="11" t="s">
        <v>3658</v>
      </c>
    </row>
    <row r="2966" spans="1:3" s="10" customFormat="1" ht="28.5">
      <c r="A2966" s="31" t="s">
        <v>10788</v>
      </c>
      <c r="B2966" s="10" t="s">
        <v>3828</v>
      </c>
      <c r="C2966" s="11" t="s">
        <v>3757</v>
      </c>
    </row>
    <row r="2967" spans="1:3" s="10" customFormat="1" ht="28.5">
      <c r="A2967" s="31" t="s">
        <v>10789</v>
      </c>
      <c r="B2967" s="10" t="s">
        <v>3829</v>
      </c>
      <c r="C2967" s="11" t="s">
        <v>864</v>
      </c>
    </row>
    <row r="2968" spans="1:3" s="10" customFormat="1" ht="28.5">
      <c r="A2968" s="31" t="s">
        <v>8794</v>
      </c>
      <c r="B2968" s="10" t="s">
        <v>3830</v>
      </c>
      <c r="C2968" s="11" t="s">
        <v>1058</v>
      </c>
    </row>
    <row r="2969" spans="1:3" s="10" customFormat="1" ht="28.5">
      <c r="A2969" s="31" t="s">
        <v>10790</v>
      </c>
      <c r="B2969" s="10" t="s">
        <v>3831</v>
      </c>
      <c r="C2969" s="11" t="s">
        <v>1012</v>
      </c>
    </row>
    <row r="2970" spans="1:3" s="10" customFormat="1" ht="42.75">
      <c r="A2970" s="31" t="s">
        <v>10791</v>
      </c>
      <c r="B2970" s="10" t="s">
        <v>3832</v>
      </c>
      <c r="C2970" s="11" t="s">
        <v>786</v>
      </c>
    </row>
    <row r="2971" spans="1:3" s="10" customFormat="1" ht="28.5">
      <c r="A2971" s="31" t="s">
        <v>10792</v>
      </c>
      <c r="B2971" s="10" t="s">
        <v>3833</v>
      </c>
      <c r="C2971" s="11" t="s">
        <v>1058</v>
      </c>
    </row>
    <row r="2972" spans="1:3" s="10" customFormat="1" ht="28.5">
      <c r="A2972" s="31" t="s">
        <v>10793</v>
      </c>
      <c r="B2972" s="10" t="s">
        <v>3834</v>
      </c>
      <c r="C2972" s="11" t="s">
        <v>3835</v>
      </c>
    </row>
    <row r="2973" spans="1:3" s="10" customFormat="1" ht="28.5">
      <c r="A2973" s="31" t="s">
        <v>10794</v>
      </c>
      <c r="B2973" s="10" t="s">
        <v>3836</v>
      </c>
      <c r="C2973" s="11" t="s">
        <v>2776</v>
      </c>
    </row>
    <row r="2974" spans="1:3" s="10" customFormat="1" ht="42.75">
      <c r="A2974" s="31" t="s">
        <v>10795</v>
      </c>
      <c r="B2974" s="10" t="s">
        <v>3837</v>
      </c>
      <c r="C2974" s="11" t="s">
        <v>786</v>
      </c>
    </row>
    <row r="2975" spans="1:3" s="10" customFormat="1" ht="42.75">
      <c r="A2975" s="31" t="s">
        <v>10796</v>
      </c>
      <c r="B2975" s="10" t="s">
        <v>3838</v>
      </c>
      <c r="C2975" s="11" t="s">
        <v>786</v>
      </c>
    </row>
    <row r="2976" spans="1:3" s="10" customFormat="1" ht="42.75">
      <c r="A2976" s="31" t="s">
        <v>10797</v>
      </c>
      <c r="B2976" s="10" t="s">
        <v>3839</v>
      </c>
      <c r="C2976" s="11" t="s">
        <v>786</v>
      </c>
    </row>
    <row r="2977" spans="1:3" s="10" customFormat="1" ht="28.5">
      <c r="A2977" s="31" t="s">
        <v>8539</v>
      </c>
      <c r="B2977" s="10" t="s">
        <v>3840</v>
      </c>
      <c r="C2977" s="11" t="s">
        <v>3820</v>
      </c>
    </row>
    <row r="2978" spans="1:3" s="10" customFormat="1" ht="28.5">
      <c r="A2978" s="31" t="s">
        <v>10798</v>
      </c>
      <c r="B2978" s="10" t="s">
        <v>3841</v>
      </c>
      <c r="C2978" s="11" t="s">
        <v>3842</v>
      </c>
    </row>
    <row r="2979" spans="1:3" s="10" customFormat="1" ht="28.5">
      <c r="A2979" s="31" t="s">
        <v>10799</v>
      </c>
      <c r="B2979" s="10" t="s">
        <v>3843</v>
      </c>
      <c r="C2979" s="11" t="s">
        <v>3844</v>
      </c>
    </row>
    <row r="2980" spans="1:3" s="10" customFormat="1" ht="28.5">
      <c r="A2980" s="31" t="s">
        <v>10800</v>
      </c>
      <c r="B2980" s="10" t="s">
        <v>3845</v>
      </c>
      <c r="C2980" s="11" t="s">
        <v>3846</v>
      </c>
    </row>
    <row r="2981" spans="1:3" s="10" customFormat="1" ht="42.75">
      <c r="A2981" s="31" t="s">
        <v>10801</v>
      </c>
      <c r="B2981" s="10" t="s">
        <v>3847</v>
      </c>
      <c r="C2981" s="11" t="s">
        <v>1029</v>
      </c>
    </row>
    <row r="2982" spans="1:3" s="10" customFormat="1" ht="28.5">
      <c r="A2982" s="31" t="s">
        <v>10802</v>
      </c>
      <c r="B2982" s="10" t="s">
        <v>3848</v>
      </c>
      <c r="C2982" s="11" t="s">
        <v>3842</v>
      </c>
    </row>
    <row r="2983" spans="1:3" s="10" customFormat="1" ht="28.5">
      <c r="A2983" s="31" t="s">
        <v>8317</v>
      </c>
      <c r="B2983" s="10" t="s">
        <v>3849</v>
      </c>
      <c r="C2983" s="11" t="s">
        <v>3850</v>
      </c>
    </row>
    <row r="2984" spans="1:3" s="10" customFormat="1" ht="42.75">
      <c r="A2984" s="31" t="s">
        <v>10803</v>
      </c>
      <c r="B2984" s="10" t="s">
        <v>3851</v>
      </c>
      <c r="C2984" s="11" t="s">
        <v>786</v>
      </c>
    </row>
    <row r="2985" spans="1:3" s="10" customFormat="1">
      <c r="A2985" s="31" t="s">
        <v>10804</v>
      </c>
      <c r="B2985" s="10" t="s">
        <v>3852</v>
      </c>
      <c r="C2985" s="11" t="s">
        <v>3778</v>
      </c>
    </row>
    <row r="2986" spans="1:3" s="10" customFormat="1" ht="28.5">
      <c r="A2986" s="31" t="s">
        <v>10805</v>
      </c>
      <c r="B2986" s="10" t="s">
        <v>3853</v>
      </c>
      <c r="C2986" s="11" t="s">
        <v>1050</v>
      </c>
    </row>
    <row r="2987" spans="1:3" s="10" customFormat="1" ht="42.75">
      <c r="A2987" s="31" t="s">
        <v>10806</v>
      </c>
      <c r="B2987" s="10" t="s">
        <v>3854</v>
      </c>
      <c r="C2987" s="11" t="s">
        <v>3101</v>
      </c>
    </row>
    <row r="2988" spans="1:3" s="10" customFormat="1" ht="28.5">
      <c r="A2988" s="31" t="s">
        <v>10807</v>
      </c>
      <c r="B2988" s="10" t="s">
        <v>3855</v>
      </c>
      <c r="C2988" s="11" t="s">
        <v>946</v>
      </c>
    </row>
    <row r="2989" spans="1:3" s="10" customFormat="1">
      <c r="A2989" s="31" t="s">
        <v>10808</v>
      </c>
      <c r="B2989" s="10" t="s">
        <v>3856</v>
      </c>
      <c r="C2989" s="11" t="s">
        <v>3778</v>
      </c>
    </row>
    <row r="2990" spans="1:3" s="10" customFormat="1" ht="42.75">
      <c r="A2990" s="31" t="s">
        <v>10809</v>
      </c>
      <c r="B2990" s="10" t="s">
        <v>3857</v>
      </c>
      <c r="C2990" s="11" t="s">
        <v>2588</v>
      </c>
    </row>
    <row r="2991" spans="1:3" s="10" customFormat="1" ht="42.75">
      <c r="A2991" s="31" t="s">
        <v>10810</v>
      </c>
      <c r="B2991" s="10" t="s">
        <v>3858</v>
      </c>
      <c r="C2991" s="11" t="s">
        <v>3113</v>
      </c>
    </row>
    <row r="2992" spans="1:3" s="10" customFormat="1" ht="28.5">
      <c r="A2992" s="31" t="s">
        <v>10811</v>
      </c>
      <c r="B2992" s="10" t="s">
        <v>3859</v>
      </c>
      <c r="C2992" s="11" t="s">
        <v>2095</v>
      </c>
    </row>
    <row r="2993" spans="1:3" s="10" customFormat="1" ht="28.5">
      <c r="A2993" s="31" t="s">
        <v>10812</v>
      </c>
      <c r="B2993" s="10" t="s">
        <v>3860</v>
      </c>
      <c r="C2993" s="11" t="s">
        <v>946</v>
      </c>
    </row>
    <row r="2994" spans="1:3" s="10" customFormat="1" ht="28.5">
      <c r="A2994" s="31" t="s">
        <v>10813</v>
      </c>
      <c r="B2994" s="10" t="s">
        <v>3861</v>
      </c>
      <c r="C2994" s="11" t="s">
        <v>2095</v>
      </c>
    </row>
    <row r="2995" spans="1:3" s="10" customFormat="1" ht="28.5">
      <c r="A2995" s="31" t="s">
        <v>10814</v>
      </c>
      <c r="B2995" s="10" t="s">
        <v>3862</v>
      </c>
      <c r="C2995" s="11" t="s">
        <v>3127</v>
      </c>
    </row>
    <row r="2996" spans="1:3" s="10" customFormat="1" ht="28.5">
      <c r="A2996" s="31" t="s">
        <v>10815</v>
      </c>
      <c r="B2996" s="10" t="s">
        <v>3863</v>
      </c>
      <c r="C2996" s="11" t="s">
        <v>2095</v>
      </c>
    </row>
    <row r="2997" spans="1:3" s="10" customFormat="1" ht="28.5">
      <c r="A2997" s="31" t="s">
        <v>10816</v>
      </c>
      <c r="B2997" s="10" t="s">
        <v>3864</v>
      </c>
      <c r="C2997" s="11" t="s">
        <v>2095</v>
      </c>
    </row>
    <row r="2998" spans="1:3" s="10" customFormat="1" ht="28.5">
      <c r="A2998" s="31" t="s">
        <v>10817</v>
      </c>
      <c r="B2998" s="10" t="s">
        <v>3865</v>
      </c>
      <c r="C2998" s="11" t="s">
        <v>1070</v>
      </c>
    </row>
    <row r="2999" spans="1:3" s="10" customFormat="1" ht="28.5">
      <c r="A2999" s="31" t="s">
        <v>10818</v>
      </c>
      <c r="B2999" s="10" t="s">
        <v>3866</v>
      </c>
      <c r="C2999" s="11" t="s">
        <v>1058</v>
      </c>
    </row>
    <row r="3000" spans="1:3" s="10" customFormat="1" ht="42.75">
      <c r="A3000" s="31" t="s">
        <v>10819</v>
      </c>
      <c r="B3000" s="10" t="s">
        <v>3867</v>
      </c>
      <c r="C3000" s="11" t="s">
        <v>786</v>
      </c>
    </row>
    <row r="3001" spans="1:3" s="10" customFormat="1" ht="28.5">
      <c r="A3001" s="31" t="s">
        <v>10820</v>
      </c>
      <c r="B3001" s="10" t="s">
        <v>3868</v>
      </c>
      <c r="C3001" s="11" t="s">
        <v>3658</v>
      </c>
    </row>
    <row r="3002" spans="1:3" s="10" customFormat="1" ht="28.5">
      <c r="A3002" s="31" t="s">
        <v>10821</v>
      </c>
      <c r="B3002" s="10" t="s">
        <v>3869</v>
      </c>
      <c r="C3002" s="11" t="s">
        <v>3127</v>
      </c>
    </row>
    <row r="3003" spans="1:3" s="10" customFormat="1" ht="28.5">
      <c r="A3003" s="31" t="s">
        <v>10822</v>
      </c>
      <c r="B3003" s="10" t="s">
        <v>3870</v>
      </c>
      <c r="C3003" s="11" t="s">
        <v>3658</v>
      </c>
    </row>
    <row r="3004" spans="1:3" s="10" customFormat="1" ht="28.5">
      <c r="A3004" s="31" t="s">
        <v>10823</v>
      </c>
      <c r="B3004" s="10" t="s">
        <v>3871</v>
      </c>
      <c r="C3004" s="11" t="s">
        <v>2095</v>
      </c>
    </row>
    <row r="3005" spans="1:3" s="10" customFormat="1" ht="28.5">
      <c r="A3005" s="31" t="s">
        <v>10824</v>
      </c>
      <c r="B3005" s="10" t="s">
        <v>3872</v>
      </c>
      <c r="C3005" s="11" t="s">
        <v>2095</v>
      </c>
    </row>
    <row r="3006" spans="1:3" s="10" customFormat="1" ht="42.75">
      <c r="A3006" s="31" t="s">
        <v>10825</v>
      </c>
      <c r="B3006" s="10" t="s">
        <v>3873</v>
      </c>
      <c r="C3006" s="11" t="s">
        <v>1025</v>
      </c>
    </row>
    <row r="3007" spans="1:3" s="10" customFormat="1" ht="57">
      <c r="A3007" s="31" t="s">
        <v>10826</v>
      </c>
      <c r="B3007" s="10" t="s">
        <v>3874</v>
      </c>
      <c r="C3007" s="11" t="s">
        <v>3875</v>
      </c>
    </row>
    <row r="3008" spans="1:3" s="10" customFormat="1" ht="42.75">
      <c r="A3008" s="31" t="s">
        <v>10827</v>
      </c>
      <c r="B3008" s="10" t="s">
        <v>3876</v>
      </c>
      <c r="C3008" s="11" t="s">
        <v>786</v>
      </c>
    </row>
    <row r="3009" spans="1:3" s="10" customFormat="1" ht="28.5">
      <c r="A3009" s="31" t="s">
        <v>10828</v>
      </c>
      <c r="B3009" s="10" t="s">
        <v>3877</v>
      </c>
      <c r="C3009" s="11" t="s">
        <v>3878</v>
      </c>
    </row>
    <row r="3010" spans="1:3" s="10" customFormat="1" ht="28.5">
      <c r="A3010" s="31" t="s">
        <v>10776</v>
      </c>
      <c r="B3010" s="10" t="s">
        <v>3879</v>
      </c>
      <c r="C3010" s="11" t="s">
        <v>864</v>
      </c>
    </row>
    <row r="3011" spans="1:3" s="10" customFormat="1" ht="28.5">
      <c r="A3011" s="31" t="s">
        <v>10829</v>
      </c>
      <c r="B3011" s="10" t="s">
        <v>3880</v>
      </c>
      <c r="C3011" s="11" t="s">
        <v>3658</v>
      </c>
    </row>
    <row r="3012" spans="1:3" s="10" customFormat="1" ht="28.5">
      <c r="A3012" s="31" t="s">
        <v>10830</v>
      </c>
      <c r="B3012" s="10" t="s">
        <v>3881</v>
      </c>
      <c r="C3012" s="11" t="s">
        <v>1186</v>
      </c>
    </row>
    <row r="3013" spans="1:3" s="10" customFormat="1" ht="28.5">
      <c r="A3013" s="31" t="s">
        <v>10831</v>
      </c>
      <c r="B3013" s="10" t="s">
        <v>3882</v>
      </c>
      <c r="C3013" s="11" t="s">
        <v>888</v>
      </c>
    </row>
    <row r="3014" spans="1:3" s="10" customFormat="1" ht="28.5">
      <c r="A3014" s="31" t="s">
        <v>10832</v>
      </c>
      <c r="B3014" s="10" t="s">
        <v>3883</v>
      </c>
      <c r="C3014" s="11" t="s">
        <v>3617</v>
      </c>
    </row>
    <row r="3015" spans="1:3" s="10" customFormat="1" ht="28.5">
      <c r="A3015" s="31" t="s">
        <v>10833</v>
      </c>
      <c r="B3015" s="10" t="s">
        <v>3884</v>
      </c>
      <c r="C3015" s="11" t="s">
        <v>3658</v>
      </c>
    </row>
    <row r="3016" spans="1:3" s="10" customFormat="1" ht="28.5">
      <c r="A3016" s="31" t="s">
        <v>10834</v>
      </c>
      <c r="B3016" s="10" t="s">
        <v>3885</v>
      </c>
      <c r="C3016" s="11" t="s">
        <v>1186</v>
      </c>
    </row>
    <row r="3017" spans="1:3" s="10" customFormat="1" ht="28.5">
      <c r="A3017" s="31" t="s">
        <v>10759</v>
      </c>
      <c r="B3017" s="10" t="s">
        <v>3886</v>
      </c>
      <c r="C3017" s="11" t="s">
        <v>888</v>
      </c>
    </row>
    <row r="3018" spans="1:3" s="10" customFormat="1" ht="28.5">
      <c r="A3018" s="31" t="s">
        <v>10835</v>
      </c>
      <c r="B3018" s="10" t="s">
        <v>3887</v>
      </c>
      <c r="C3018" s="11" t="s">
        <v>3658</v>
      </c>
    </row>
    <row r="3019" spans="1:3" s="10" customFormat="1" ht="42.75">
      <c r="A3019" s="31" t="s">
        <v>10836</v>
      </c>
      <c r="B3019" s="10" t="s">
        <v>3888</v>
      </c>
      <c r="C3019" s="11" t="s">
        <v>3889</v>
      </c>
    </row>
    <row r="3020" spans="1:3" s="10" customFormat="1" ht="28.5">
      <c r="A3020" s="31" t="s">
        <v>10837</v>
      </c>
      <c r="B3020" s="10" t="s">
        <v>3890</v>
      </c>
      <c r="C3020" s="11" t="s">
        <v>2095</v>
      </c>
    </row>
    <row r="3021" spans="1:3" s="10" customFormat="1" ht="28.5">
      <c r="A3021" s="31" t="s">
        <v>10838</v>
      </c>
      <c r="B3021" s="10" t="s">
        <v>3891</v>
      </c>
      <c r="C3021" s="11" t="s">
        <v>888</v>
      </c>
    </row>
    <row r="3022" spans="1:3" s="10" customFormat="1" ht="42.75">
      <c r="A3022" s="31" t="s">
        <v>10839</v>
      </c>
      <c r="B3022" s="10" t="s">
        <v>3892</v>
      </c>
      <c r="C3022" s="11" t="s">
        <v>3749</v>
      </c>
    </row>
    <row r="3023" spans="1:3" s="10" customFormat="1" ht="42.75">
      <c r="A3023" s="31" t="s">
        <v>10840</v>
      </c>
      <c r="B3023" s="10" t="s">
        <v>3893</v>
      </c>
      <c r="C3023" s="11" t="s">
        <v>1142</v>
      </c>
    </row>
    <row r="3024" spans="1:3" s="10" customFormat="1" ht="42.75">
      <c r="A3024" s="31" t="s">
        <v>10841</v>
      </c>
      <c r="B3024" s="10" t="s">
        <v>3894</v>
      </c>
      <c r="C3024" s="11" t="s">
        <v>1142</v>
      </c>
    </row>
    <row r="3025" spans="1:3" s="10" customFormat="1" ht="28.5">
      <c r="A3025" s="31" t="s">
        <v>10842</v>
      </c>
      <c r="B3025" s="10" t="s">
        <v>3895</v>
      </c>
      <c r="C3025" s="11" t="s">
        <v>3842</v>
      </c>
    </row>
    <row r="3026" spans="1:3" s="10" customFormat="1" ht="28.5">
      <c r="A3026" s="31" t="s">
        <v>10843</v>
      </c>
      <c r="B3026" s="10" t="s">
        <v>3896</v>
      </c>
      <c r="C3026" s="11" t="s">
        <v>877</v>
      </c>
    </row>
    <row r="3027" spans="1:3" s="10" customFormat="1" ht="28.5">
      <c r="A3027" s="31" t="s">
        <v>10844</v>
      </c>
      <c r="B3027" s="10" t="s">
        <v>3897</v>
      </c>
      <c r="C3027" s="11" t="s">
        <v>3898</v>
      </c>
    </row>
    <row r="3028" spans="1:3" s="10" customFormat="1">
      <c r="A3028" s="31" t="s">
        <v>10845</v>
      </c>
      <c r="B3028" s="10" t="s">
        <v>3899</v>
      </c>
      <c r="C3028" s="11" t="s">
        <v>3900</v>
      </c>
    </row>
    <row r="3029" spans="1:3" s="10" customFormat="1" ht="28.5">
      <c r="A3029" s="31" t="s">
        <v>10846</v>
      </c>
      <c r="B3029" s="10" t="s">
        <v>3901</v>
      </c>
      <c r="C3029" s="11" t="s">
        <v>840</v>
      </c>
    </row>
    <row r="3030" spans="1:3" s="10" customFormat="1" ht="28.5">
      <c r="A3030" s="31" t="s">
        <v>10847</v>
      </c>
      <c r="B3030" s="10" t="s">
        <v>3902</v>
      </c>
      <c r="C3030" s="11" t="s">
        <v>3903</v>
      </c>
    </row>
    <row r="3031" spans="1:3" s="10" customFormat="1" ht="28.5">
      <c r="A3031" s="31" t="s">
        <v>10848</v>
      </c>
      <c r="B3031" s="10" t="s">
        <v>3904</v>
      </c>
      <c r="C3031" s="11" t="s">
        <v>3905</v>
      </c>
    </row>
    <row r="3032" spans="1:3" s="10" customFormat="1" ht="28.5">
      <c r="A3032" s="31" t="s">
        <v>10849</v>
      </c>
      <c r="B3032" s="10" t="s">
        <v>3906</v>
      </c>
      <c r="C3032" s="11" t="s">
        <v>3898</v>
      </c>
    </row>
    <row r="3033" spans="1:3" s="10" customFormat="1" ht="57">
      <c r="A3033" s="31" t="s">
        <v>10850</v>
      </c>
      <c r="B3033" s="10" t="s">
        <v>3907</v>
      </c>
      <c r="C3033" s="11" t="s">
        <v>1061</v>
      </c>
    </row>
    <row r="3034" spans="1:3" s="10" customFormat="1" ht="28.5">
      <c r="A3034" s="31" t="s">
        <v>8849</v>
      </c>
      <c r="B3034" s="10" t="s">
        <v>3908</v>
      </c>
      <c r="C3034" s="11" t="s">
        <v>1146</v>
      </c>
    </row>
    <row r="3035" spans="1:3" s="10" customFormat="1" ht="28.5">
      <c r="A3035" s="31" t="s">
        <v>10851</v>
      </c>
      <c r="B3035" s="10" t="s">
        <v>3909</v>
      </c>
      <c r="C3035" s="11" t="s">
        <v>946</v>
      </c>
    </row>
    <row r="3036" spans="1:3" s="10" customFormat="1" ht="28.5">
      <c r="A3036" s="31" t="s">
        <v>10852</v>
      </c>
      <c r="B3036" s="10" t="s">
        <v>3910</v>
      </c>
      <c r="C3036" s="11" t="s">
        <v>3820</v>
      </c>
    </row>
    <row r="3037" spans="1:3" s="10" customFormat="1" ht="57">
      <c r="A3037" s="31" t="s">
        <v>10850</v>
      </c>
      <c r="B3037" s="10" t="s">
        <v>3911</v>
      </c>
      <c r="C3037" s="11" t="s">
        <v>1061</v>
      </c>
    </row>
    <row r="3038" spans="1:3" s="10" customFormat="1" ht="28.5">
      <c r="A3038" s="31" t="s">
        <v>10853</v>
      </c>
      <c r="B3038" s="10" t="s">
        <v>3912</v>
      </c>
      <c r="C3038" s="11" t="s">
        <v>3913</v>
      </c>
    </row>
    <row r="3039" spans="1:3" s="10" customFormat="1" ht="28.5">
      <c r="A3039" s="31" t="s">
        <v>10854</v>
      </c>
      <c r="B3039" s="10" t="s">
        <v>3914</v>
      </c>
      <c r="C3039" s="11" t="s">
        <v>888</v>
      </c>
    </row>
    <row r="3040" spans="1:3" s="10" customFormat="1" ht="28.5">
      <c r="A3040" s="31" t="s">
        <v>10855</v>
      </c>
      <c r="B3040" s="10" t="s">
        <v>3915</v>
      </c>
      <c r="C3040" s="11" t="s">
        <v>3460</v>
      </c>
    </row>
    <row r="3041" spans="1:3" s="10" customFormat="1" ht="28.5">
      <c r="A3041" s="31" t="s">
        <v>10856</v>
      </c>
      <c r="B3041" s="10" t="s">
        <v>3916</v>
      </c>
      <c r="C3041" s="11" t="s">
        <v>888</v>
      </c>
    </row>
    <row r="3042" spans="1:3" s="10" customFormat="1" ht="42.75">
      <c r="A3042" s="31" t="s">
        <v>10857</v>
      </c>
      <c r="B3042" s="10" t="s">
        <v>3917</v>
      </c>
      <c r="C3042" s="11" t="s">
        <v>3918</v>
      </c>
    </row>
    <row r="3043" spans="1:3" s="10" customFormat="1" ht="28.5">
      <c r="A3043" s="31" t="s">
        <v>10858</v>
      </c>
      <c r="B3043" s="10" t="s">
        <v>3919</v>
      </c>
      <c r="C3043" s="11" t="s">
        <v>888</v>
      </c>
    </row>
    <row r="3044" spans="1:3" s="10" customFormat="1" ht="42.75">
      <c r="A3044" s="31" t="s">
        <v>10859</v>
      </c>
      <c r="B3044" s="10" t="s">
        <v>3920</v>
      </c>
      <c r="C3044" s="11" t="s">
        <v>2901</v>
      </c>
    </row>
    <row r="3045" spans="1:3" s="10" customFormat="1" ht="42.75">
      <c r="A3045" s="31" t="s">
        <v>10860</v>
      </c>
      <c r="B3045" s="10" t="s">
        <v>3921</v>
      </c>
      <c r="C3045" s="11" t="s">
        <v>3922</v>
      </c>
    </row>
    <row r="3046" spans="1:3" s="10" customFormat="1" ht="28.5">
      <c r="A3046" s="31" t="s">
        <v>10861</v>
      </c>
      <c r="B3046" s="10" t="s">
        <v>3923</v>
      </c>
      <c r="C3046" s="11" t="s">
        <v>3127</v>
      </c>
    </row>
    <row r="3047" spans="1:3" s="10" customFormat="1" ht="57">
      <c r="A3047" s="31" t="s">
        <v>10862</v>
      </c>
      <c r="B3047" s="10" t="s">
        <v>3924</v>
      </c>
      <c r="C3047" s="11" t="s">
        <v>3925</v>
      </c>
    </row>
    <row r="3048" spans="1:3" s="10" customFormat="1" ht="28.5">
      <c r="A3048" s="31" t="s">
        <v>8661</v>
      </c>
      <c r="B3048" s="10" t="s">
        <v>3926</v>
      </c>
      <c r="C3048" s="11" t="s">
        <v>873</v>
      </c>
    </row>
    <row r="3049" spans="1:3" s="10" customFormat="1">
      <c r="A3049" s="31" t="s">
        <v>8788</v>
      </c>
      <c r="B3049" s="10" t="s">
        <v>3927</v>
      </c>
      <c r="C3049" s="11" t="s">
        <v>1046</v>
      </c>
    </row>
    <row r="3050" spans="1:3" s="10" customFormat="1" ht="28.5">
      <c r="A3050" s="31" t="s">
        <v>8796</v>
      </c>
      <c r="B3050" s="10" t="s">
        <v>3928</v>
      </c>
      <c r="C3050" s="11" t="s">
        <v>1081</v>
      </c>
    </row>
    <row r="3051" spans="1:3" s="10" customFormat="1" ht="28.5">
      <c r="A3051" s="31" t="s">
        <v>10863</v>
      </c>
      <c r="B3051" s="10" t="s">
        <v>3929</v>
      </c>
      <c r="C3051" s="11" t="s">
        <v>1012</v>
      </c>
    </row>
    <row r="3052" spans="1:3" s="10" customFormat="1" ht="28.5">
      <c r="A3052" s="31" t="s">
        <v>10366</v>
      </c>
      <c r="B3052" s="10" t="s">
        <v>3930</v>
      </c>
      <c r="C3052" s="11" t="s">
        <v>1081</v>
      </c>
    </row>
    <row r="3053" spans="1:3" s="10" customFormat="1" ht="28.5">
      <c r="A3053" s="31" t="s">
        <v>10864</v>
      </c>
      <c r="B3053" s="10" t="s">
        <v>3931</v>
      </c>
      <c r="C3053" s="11" t="s">
        <v>3913</v>
      </c>
    </row>
    <row r="3054" spans="1:3" s="10" customFormat="1" ht="28.5">
      <c r="A3054" s="31" t="s">
        <v>10865</v>
      </c>
      <c r="B3054" s="10" t="s">
        <v>3932</v>
      </c>
      <c r="C3054" s="11" t="s">
        <v>3842</v>
      </c>
    </row>
    <row r="3055" spans="1:3" s="10" customFormat="1" ht="28.5">
      <c r="A3055" s="31" t="s">
        <v>10866</v>
      </c>
      <c r="B3055" s="10" t="s">
        <v>3933</v>
      </c>
      <c r="C3055" s="11" t="s">
        <v>3913</v>
      </c>
    </row>
    <row r="3056" spans="1:3" s="10" customFormat="1" ht="42.75">
      <c r="A3056" s="31" t="s">
        <v>10867</v>
      </c>
      <c r="B3056" s="10" t="s">
        <v>3934</v>
      </c>
      <c r="C3056" s="11" t="s">
        <v>3749</v>
      </c>
    </row>
    <row r="3057" spans="1:3" s="10" customFormat="1" ht="28.5">
      <c r="A3057" s="31" t="s">
        <v>10868</v>
      </c>
      <c r="B3057" s="10" t="s">
        <v>3935</v>
      </c>
      <c r="C3057" s="11" t="s">
        <v>1058</v>
      </c>
    </row>
    <row r="3058" spans="1:3" s="10" customFormat="1" ht="42.75">
      <c r="A3058" s="31" t="s">
        <v>10869</v>
      </c>
      <c r="B3058" s="10" t="s">
        <v>3936</v>
      </c>
      <c r="C3058" s="11" t="s">
        <v>3937</v>
      </c>
    </row>
    <row r="3059" spans="1:3" s="10" customFormat="1" ht="28.5">
      <c r="A3059" s="31" t="s">
        <v>10870</v>
      </c>
      <c r="B3059" s="10" t="s">
        <v>3938</v>
      </c>
      <c r="C3059" s="11" t="s">
        <v>3903</v>
      </c>
    </row>
    <row r="3060" spans="1:3" s="10" customFormat="1" ht="57">
      <c r="A3060" s="31" t="s">
        <v>10871</v>
      </c>
      <c r="B3060" s="10" t="s">
        <v>3939</v>
      </c>
      <c r="C3060" s="11" t="s">
        <v>2966</v>
      </c>
    </row>
    <row r="3061" spans="1:3" s="10" customFormat="1" ht="28.5">
      <c r="A3061" s="31" t="s">
        <v>10872</v>
      </c>
      <c r="B3061" s="10" t="s">
        <v>3940</v>
      </c>
      <c r="C3061" s="11" t="s">
        <v>3846</v>
      </c>
    </row>
    <row r="3062" spans="1:3" s="10" customFormat="1" ht="42.75">
      <c r="A3062" s="31" t="s">
        <v>10873</v>
      </c>
      <c r="B3062" s="10" t="s">
        <v>3941</v>
      </c>
      <c r="C3062" s="11" t="s">
        <v>3101</v>
      </c>
    </row>
    <row r="3063" spans="1:3" s="10" customFormat="1" ht="28.5">
      <c r="A3063" s="31" t="s">
        <v>10874</v>
      </c>
      <c r="B3063" s="10" t="s">
        <v>3942</v>
      </c>
      <c r="C3063" s="11" t="s">
        <v>877</v>
      </c>
    </row>
    <row r="3064" spans="1:3" s="10" customFormat="1" ht="28.5">
      <c r="A3064" s="31" t="s">
        <v>10875</v>
      </c>
      <c r="B3064" s="10" t="s">
        <v>3943</v>
      </c>
      <c r="C3064" s="11" t="s">
        <v>3944</v>
      </c>
    </row>
    <row r="3065" spans="1:3" s="10" customFormat="1" ht="42.75">
      <c r="A3065" s="31" t="s">
        <v>10876</v>
      </c>
      <c r="B3065" s="10" t="s">
        <v>3945</v>
      </c>
      <c r="C3065" s="11" t="s">
        <v>3946</v>
      </c>
    </row>
    <row r="3066" spans="1:3" s="10" customFormat="1" ht="57">
      <c r="A3066" s="31" t="s">
        <v>10877</v>
      </c>
      <c r="B3066" s="10" t="s">
        <v>3947</v>
      </c>
      <c r="C3066" s="11" t="s">
        <v>3925</v>
      </c>
    </row>
    <row r="3067" spans="1:3" s="10" customFormat="1" ht="28.5">
      <c r="A3067" s="31" t="s">
        <v>10878</v>
      </c>
      <c r="B3067" s="10" t="s">
        <v>3948</v>
      </c>
      <c r="C3067" s="11" t="s">
        <v>3835</v>
      </c>
    </row>
    <row r="3068" spans="1:3" s="10" customFormat="1" ht="28.5">
      <c r="A3068" s="31" t="s">
        <v>10879</v>
      </c>
      <c r="B3068" s="10" t="s">
        <v>3949</v>
      </c>
      <c r="C3068" s="11" t="s">
        <v>3944</v>
      </c>
    </row>
    <row r="3069" spans="1:3" s="10" customFormat="1" ht="42.75">
      <c r="A3069" s="31" t="s">
        <v>10880</v>
      </c>
      <c r="B3069" s="10" t="s">
        <v>3950</v>
      </c>
      <c r="C3069" s="11" t="s">
        <v>1025</v>
      </c>
    </row>
    <row r="3070" spans="1:3" s="10" customFormat="1" ht="28.5">
      <c r="A3070" s="31" t="s">
        <v>10881</v>
      </c>
      <c r="B3070" s="10" t="s">
        <v>3951</v>
      </c>
      <c r="C3070" s="11" t="s">
        <v>3952</v>
      </c>
    </row>
    <row r="3071" spans="1:3" s="10" customFormat="1" ht="28.5">
      <c r="A3071" s="31" t="s">
        <v>10882</v>
      </c>
      <c r="B3071" s="10" t="s">
        <v>3953</v>
      </c>
      <c r="C3071" s="11" t="s">
        <v>3952</v>
      </c>
    </row>
    <row r="3072" spans="1:3" s="10" customFormat="1" ht="28.5">
      <c r="A3072" s="31" t="s">
        <v>10883</v>
      </c>
      <c r="B3072" s="10" t="s">
        <v>3954</v>
      </c>
      <c r="C3072" s="11" t="s">
        <v>866</v>
      </c>
    </row>
    <row r="3073" spans="1:3" s="10" customFormat="1" ht="28.5">
      <c r="A3073" s="31" t="s">
        <v>10884</v>
      </c>
      <c r="B3073" s="10" t="s">
        <v>3955</v>
      </c>
      <c r="C3073" s="11" t="s">
        <v>866</v>
      </c>
    </row>
    <row r="3074" spans="1:3" s="10" customFormat="1" ht="28.5">
      <c r="A3074" s="31" t="s">
        <v>10885</v>
      </c>
      <c r="B3074" s="10" t="s">
        <v>3956</v>
      </c>
      <c r="C3074" s="11" t="s">
        <v>866</v>
      </c>
    </row>
    <row r="3075" spans="1:3" s="10" customFormat="1" ht="42.75">
      <c r="A3075" s="31" t="s">
        <v>10886</v>
      </c>
      <c r="B3075" s="10" t="s">
        <v>3957</v>
      </c>
      <c r="C3075" s="11" t="s">
        <v>1025</v>
      </c>
    </row>
    <row r="3076" spans="1:3" s="10" customFormat="1" ht="42.75">
      <c r="A3076" s="31" t="s">
        <v>10887</v>
      </c>
      <c r="B3076" s="10" t="s">
        <v>3958</v>
      </c>
      <c r="C3076" s="11" t="s">
        <v>3922</v>
      </c>
    </row>
    <row r="3077" spans="1:3" s="10" customFormat="1" ht="42.75">
      <c r="A3077" s="31" t="s">
        <v>10888</v>
      </c>
      <c r="B3077" s="10" t="s">
        <v>3959</v>
      </c>
      <c r="C3077" s="11" t="s">
        <v>1025</v>
      </c>
    </row>
    <row r="3078" spans="1:3" s="10" customFormat="1" ht="28.5">
      <c r="A3078" s="31" t="s">
        <v>10889</v>
      </c>
      <c r="B3078" s="10" t="s">
        <v>3960</v>
      </c>
      <c r="C3078" s="11" t="s">
        <v>866</v>
      </c>
    </row>
    <row r="3079" spans="1:3" s="10" customFormat="1" ht="28.5">
      <c r="A3079" s="31" t="s">
        <v>10890</v>
      </c>
      <c r="B3079" s="10" t="s">
        <v>3961</v>
      </c>
      <c r="C3079" s="11" t="s">
        <v>866</v>
      </c>
    </row>
    <row r="3080" spans="1:3" s="10" customFormat="1" ht="28.5">
      <c r="A3080" s="31" t="s">
        <v>10541</v>
      </c>
      <c r="B3080" s="10" t="s">
        <v>3962</v>
      </c>
      <c r="C3080" s="11" t="s">
        <v>3079</v>
      </c>
    </row>
    <row r="3081" spans="1:3" s="10" customFormat="1" ht="42.75">
      <c r="A3081" s="31" t="s">
        <v>10891</v>
      </c>
      <c r="B3081" s="10" t="s">
        <v>3963</v>
      </c>
      <c r="C3081" s="11" t="s">
        <v>3922</v>
      </c>
    </row>
    <row r="3082" spans="1:3" s="10" customFormat="1" ht="42.75">
      <c r="A3082" s="31" t="s">
        <v>10892</v>
      </c>
      <c r="B3082" s="10" t="s">
        <v>3964</v>
      </c>
      <c r="C3082" s="11" t="s">
        <v>3922</v>
      </c>
    </row>
    <row r="3083" spans="1:3" s="10" customFormat="1" ht="42.75">
      <c r="A3083" s="31" t="s">
        <v>10893</v>
      </c>
      <c r="B3083" s="10" t="s">
        <v>3965</v>
      </c>
      <c r="C3083" s="11" t="s">
        <v>3749</v>
      </c>
    </row>
    <row r="3084" spans="1:3" s="10" customFormat="1" ht="28.5">
      <c r="A3084" s="31" t="s">
        <v>10894</v>
      </c>
      <c r="B3084" s="10" t="s">
        <v>3966</v>
      </c>
      <c r="C3084" s="11" t="s">
        <v>1083</v>
      </c>
    </row>
    <row r="3085" spans="1:3" s="10" customFormat="1">
      <c r="A3085" s="31" t="s">
        <v>10895</v>
      </c>
      <c r="B3085" s="10" t="s">
        <v>3967</v>
      </c>
      <c r="C3085" s="11" t="s">
        <v>3900</v>
      </c>
    </row>
    <row r="3086" spans="1:3" s="10" customFormat="1" ht="28.5">
      <c r="A3086" s="31" t="s">
        <v>10896</v>
      </c>
      <c r="B3086" s="10" t="s">
        <v>3968</v>
      </c>
      <c r="C3086" s="11" t="s">
        <v>3479</v>
      </c>
    </row>
    <row r="3087" spans="1:3" s="10" customFormat="1" ht="28.5">
      <c r="A3087" s="31" t="s">
        <v>10897</v>
      </c>
      <c r="B3087" s="10" t="s">
        <v>3969</v>
      </c>
      <c r="C3087" s="11" t="s">
        <v>1083</v>
      </c>
    </row>
    <row r="3088" spans="1:3" s="10" customFormat="1" ht="42.75">
      <c r="A3088" s="31" t="s">
        <v>10898</v>
      </c>
      <c r="B3088" s="10" t="s">
        <v>3970</v>
      </c>
      <c r="C3088" s="11" t="s">
        <v>3971</v>
      </c>
    </row>
    <row r="3089" spans="1:3" s="10" customFormat="1" ht="28.5">
      <c r="A3089" s="31" t="s">
        <v>10899</v>
      </c>
      <c r="B3089" s="10" t="s">
        <v>3972</v>
      </c>
      <c r="C3089" s="11" t="s">
        <v>3479</v>
      </c>
    </row>
    <row r="3090" spans="1:3" s="10" customFormat="1" ht="28.5">
      <c r="A3090" s="31" t="s">
        <v>10900</v>
      </c>
      <c r="B3090" s="10" t="s">
        <v>3973</v>
      </c>
      <c r="C3090" s="11" t="s">
        <v>3367</v>
      </c>
    </row>
    <row r="3091" spans="1:3" s="10" customFormat="1">
      <c r="A3091" s="31" t="s">
        <v>10705</v>
      </c>
      <c r="B3091" s="10" t="s">
        <v>3974</v>
      </c>
      <c r="C3091" s="11" t="s">
        <v>1046</v>
      </c>
    </row>
    <row r="3092" spans="1:3" s="10" customFormat="1" ht="42.75">
      <c r="A3092" s="31" t="s">
        <v>10901</v>
      </c>
      <c r="B3092" s="10" t="s">
        <v>3975</v>
      </c>
      <c r="C3092" s="11" t="s">
        <v>3918</v>
      </c>
    </row>
    <row r="3093" spans="1:3" s="10" customFormat="1" ht="42.75">
      <c r="A3093" s="31" t="s">
        <v>10902</v>
      </c>
      <c r="B3093" s="10" t="s">
        <v>3976</v>
      </c>
      <c r="C3093" s="11" t="s">
        <v>2588</v>
      </c>
    </row>
    <row r="3094" spans="1:3" s="10" customFormat="1" ht="42.75">
      <c r="A3094" s="31" t="s">
        <v>10903</v>
      </c>
      <c r="B3094" s="10" t="s">
        <v>3977</v>
      </c>
      <c r="C3094" s="11" t="s">
        <v>1025</v>
      </c>
    </row>
    <row r="3095" spans="1:3" s="10" customFormat="1" ht="42.75">
      <c r="A3095" s="31" t="s">
        <v>10904</v>
      </c>
      <c r="B3095" s="10" t="s">
        <v>3978</v>
      </c>
      <c r="C3095" s="11" t="s">
        <v>3918</v>
      </c>
    </row>
    <row r="3096" spans="1:3" s="10" customFormat="1" ht="42.75">
      <c r="A3096" s="31" t="s">
        <v>10905</v>
      </c>
      <c r="B3096" s="10" t="s">
        <v>3979</v>
      </c>
      <c r="C3096" s="11" t="s">
        <v>1148</v>
      </c>
    </row>
    <row r="3097" spans="1:3" s="10" customFormat="1" ht="42.75">
      <c r="A3097" s="31" t="s">
        <v>10906</v>
      </c>
      <c r="B3097" s="10" t="s">
        <v>3980</v>
      </c>
      <c r="C3097" s="11" t="s">
        <v>3826</v>
      </c>
    </row>
    <row r="3098" spans="1:3" s="10" customFormat="1">
      <c r="A3098" s="31" t="s">
        <v>10907</v>
      </c>
      <c r="B3098" s="10" t="s">
        <v>3981</v>
      </c>
      <c r="C3098" s="11" t="s">
        <v>3900</v>
      </c>
    </row>
    <row r="3099" spans="1:3" s="10" customFormat="1" ht="57">
      <c r="A3099" s="31" t="s">
        <v>8799</v>
      </c>
      <c r="B3099" s="10" t="s">
        <v>3982</v>
      </c>
      <c r="C3099" s="11" t="s">
        <v>1061</v>
      </c>
    </row>
    <row r="3100" spans="1:3" s="10" customFormat="1" ht="42.75">
      <c r="A3100" s="31" t="s">
        <v>10908</v>
      </c>
      <c r="B3100" s="10" t="s">
        <v>3983</v>
      </c>
      <c r="C3100" s="11" t="s">
        <v>786</v>
      </c>
    </row>
    <row r="3101" spans="1:3" s="10" customFormat="1" ht="42.75">
      <c r="A3101" s="31" t="s">
        <v>10909</v>
      </c>
      <c r="B3101" s="10" t="s">
        <v>3984</v>
      </c>
      <c r="C3101" s="11" t="s">
        <v>1025</v>
      </c>
    </row>
    <row r="3102" spans="1:3" s="10" customFormat="1" ht="28.5">
      <c r="A3102" s="31" t="s">
        <v>10910</v>
      </c>
      <c r="B3102" s="10" t="s">
        <v>3985</v>
      </c>
      <c r="C3102" s="11" t="s">
        <v>3617</v>
      </c>
    </row>
    <row r="3103" spans="1:3" s="10" customFormat="1" ht="57">
      <c r="A3103" s="31" t="s">
        <v>10911</v>
      </c>
      <c r="B3103" s="10" t="s">
        <v>3986</v>
      </c>
      <c r="C3103" s="11" t="s">
        <v>3925</v>
      </c>
    </row>
    <row r="3104" spans="1:3" s="10" customFormat="1" ht="42.75">
      <c r="A3104" s="31" t="s">
        <v>10912</v>
      </c>
      <c r="B3104" s="10" t="s">
        <v>3987</v>
      </c>
      <c r="C3104" s="11" t="s">
        <v>786</v>
      </c>
    </row>
    <row r="3105" spans="1:3" s="10" customFormat="1" ht="42.75">
      <c r="A3105" s="31" t="s">
        <v>10913</v>
      </c>
      <c r="B3105" s="10" t="s">
        <v>3988</v>
      </c>
      <c r="C3105" s="11" t="s">
        <v>1025</v>
      </c>
    </row>
    <row r="3106" spans="1:3" s="10" customFormat="1" ht="42.75">
      <c r="A3106" s="31" t="s">
        <v>10914</v>
      </c>
      <c r="B3106" s="10" t="s">
        <v>3989</v>
      </c>
      <c r="C3106" s="11" t="s">
        <v>1025</v>
      </c>
    </row>
    <row r="3107" spans="1:3" s="10" customFormat="1">
      <c r="A3107" s="31" t="s">
        <v>10550</v>
      </c>
      <c r="B3107" s="10" t="s">
        <v>3990</v>
      </c>
      <c r="C3107" s="11" t="s">
        <v>808</v>
      </c>
    </row>
    <row r="3108" spans="1:3" s="10" customFormat="1" ht="57">
      <c r="A3108" s="31" t="s">
        <v>10915</v>
      </c>
      <c r="B3108" s="10" t="s">
        <v>3991</v>
      </c>
      <c r="C3108" s="11" t="s">
        <v>3875</v>
      </c>
    </row>
    <row r="3109" spans="1:3" s="10" customFormat="1" ht="42.75">
      <c r="A3109" s="31" t="s">
        <v>10916</v>
      </c>
      <c r="B3109" s="10" t="s">
        <v>3992</v>
      </c>
      <c r="C3109" s="11" t="s">
        <v>1025</v>
      </c>
    </row>
    <row r="3110" spans="1:3" s="10" customFormat="1" ht="28.5">
      <c r="A3110" s="31" t="s">
        <v>10917</v>
      </c>
      <c r="B3110" s="10" t="s">
        <v>3993</v>
      </c>
      <c r="C3110" s="11" t="s">
        <v>3898</v>
      </c>
    </row>
    <row r="3111" spans="1:3" s="10" customFormat="1" ht="28.5">
      <c r="A3111" s="31" t="s">
        <v>10918</v>
      </c>
      <c r="B3111" s="10" t="s">
        <v>3994</v>
      </c>
      <c r="C3111" s="11" t="s">
        <v>3617</v>
      </c>
    </row>
    <row r="3112" spans="1:3" s="10" customFormat="1" ht="28.5">
      <c r="A3112" s="31" t="s">
        <v>10265</v>
      </c>
      <c r="B3112" s="10" t="s">
        <v>3995</v>
      </c>
      <c r="C3112" s="11" t="s">
        <v>3160</v>
      </c>
    </row>
    <row r="3113" spans="1:3" s="10" customFormat="1" ht="28.5">
      <c r="A3113" s="31" t="s">
        <v>10919</v>
      </c>
      <c r="B3113" s="10" t="s">
        <v>3996</v>
      </c>
      <c r="C3113" s="11" t="s">
        <v>3835</v>
      </c>
    </row>
    <row r="3114" spans="1:3" s="10" customFormat="1" ht="42.75">
      <c r="A3114" s="31" t="s">
        <v>10920</v>
      </c>
      <c r="B3114" s="10" t="s">
        <v>3997</v>
      </c>
      <c r="C3114" s="11" t="s">
        <v>3749</v>
      </c>
    </row>
    <row r="3115" spans="1:3" s="10" customFormat="1" ht="42.75">
      <c r="A3115" s="31" t="s">
        <v>10921</v>
      </c>
      <c r="B3115" s="10" t="s">
        <v>3998</v>
      </c>
      <c r="C3115" s="11" t="s">
        <v>3749</v>
      </c>
    </row>
    <row r="3116" spans="1:3" s="10" customFormat="1" ht="28.5">
      <c r="A3116" s="31" t="s">
        <v>10922</v>
      </c>
      <c r="B3116" s="10" t="s">
        <v>3999</v>
      </c>
      <c r="C3116" s="11" t="s">
        <v>4000</v>
      </c>
    </row>
    <row r="3117" spans="1:3" s="10" customFormat="1" ht="28.5">
      <c r="A3117" s="31" t="s">
        <v>10923</v>
      </c>
      <c r="B3117" s="10" t="s">
        <v>4001</v>
      </c>
      <c r="C3117" s="11" t="s">
        <v>3952</v>
      </c>
    </row>
    <row r="3118" spans="1:3" s="10" customFormat="1" ht="28.5">
      <c r="A3118" s="31" t="s">
        <v>10924</v>
      </c>
      <c r="B3118" s="10" t="s">
        <v>4002</v>
      </c>
      <c r="C3118" s="11" t="s">
        <v>3952</v>
      </c>
    </row>
    <row r="3119" spans="1:3" s="10" customFormat="1" ht="28.5">
      <c r="A3119" s="31" t="s">
        <v>10261</v>
      </c>
      <c r="B3119" s="10" t="s">
        <v>4003</v>
      </c>
      <c r="C3119" s="11" t="s">
        <v>1012</v>
      </c>
    </row>
    <row r="3120" spans="1:3" s="10" customFormat="1" ht="28.5">
      <c r="A3120" s="31" t="s">
        <v>10925</v>
      </c>
      <c r="B3120" s="10" t="s">
        <v>4004</v>
      </c>
      <c r="C3120" s="11" t="s">
        <v>1012</v>
      </c>
    </row>
    <row r="3121" spans="1:3" s="10" customFormat="1" ht="42.75">
      <c r="A3121" s="31" t="s">
        <v>8317</v>
      </c>
      <c r="B3121" s="10" t="s">
        <v>4005</v>
      </c>
      <c r="C3121" s="11" t="s">
        <v>3946</v>
      </c>
    </row>
    <row r="3122" spans="1:3" s="10" customFormat="1" ht="28.5">
      <c r="A3122" s="31" t="s">
        <v>10926</v>
      </c>
      <c r="B3122" s="10" t="s">
        <v>4006</v>
      </c>
      <c r="C3122" s="11" t="s">
        <v>3944</v>
      </c>
    </row>
    <row r="3123" spans="1:3" s="10" customFormat="1">
      <c r="A3123" s="31" t="s">
        <v>10927</v>
      </c>
      <c r="B3123" s="10" t="s">
        <v>4007</v>
      </c>
      <c r="C3123" s="11" t="s">
        <v>4008</v>
      </c>
    </row>
    <row r="3124" spans="1:3" s="10" customFormat="1" ht="28.5">
      <c r="A3124" s="31" t="s">
        <v>10928</v>
      </c>
      <c r="B3124" s="10" t="s">
        <v>4009</v>
      </c>
      <c r="C3124" s="11" t="s">
        <v>3952</v>
      </c>
    </row>
    <row r="3125" spans="1:3" s="10" customFormat="1" ht="28.5">
      <c r="A3125" s="31" t="s">
        <v>10929</v>
      </c>
      <c r="B3125" s="10" t="s">
        <v>4010</v>
      </c>
      <c r="C3125" s="11" t="s">
        <v>1097</v>
      </c>
    </row>
    <row r="3126" spans="1:3" s="10" customFormat="1">
      <c r="A3126" s="31" t="s">
        <v>10930</v>
      </c>
      <c r="B3126" s="10" t="s">
        <v>4011</v>
      </c>
      <c r="C3126" s="11" t="s">
        <v>1183</v>
      </c>
    </row>
    <row r="3127" spans="1:3" s="10" customFormat="1" ht="42.75">
      <c r="A3127" s="31" t="s">
        <v>10931</v>
      </c>
      <c r="B3127" s="10" t="s">
        <v>4012</v>
      </c>
      <c r="C3127" s="11" t="s">
        <v>763</v>
      </c>
    </row>
    <row r="3128" spans="1:3" s="10" customFormat="1" ht="28.5">
      <c r="A3128" s="31" t="s">
        <v>10932</v>
      </c>
      <c r="B3128" s="10" t="s">
        <v>4013</v>
      </c>
      <c r="C3128" s="11" t="s">
        <v>3617</v>
      </c>
    </row>
    <row r="3129" spans="1:3" s="10" customFormat="1" ht="28.5">
      <c r="A3129" s="31" t="s">
        <v>10933</v>
      </c>
      <c r="B3129" s="10" t="s">
        <v>4014</v>
      </c>
      <c r="C3129" s="11" t="s">
        <v>3952</v>
      </c>
    </row>
    <row r="3130" spans="1:3" s="10" customFormat="1" ht="28.5">
      <c r="A3130" s="31" t="s">
        <v>10934</v>
      </c>
      <c r="B3130" s="10" t="s">
        <v>4015</v>
      </c>
      <c r="C3130" s="11" t="s">
        <v>1186</v>
      </c>
    </row>
    <row r="3131" spans="1:3" s="10" customFormat="1" ht="42.75">
      <c r="A3131" s="31" t="s">
        <v>10935</v>
      </c>
      <c r="B3131" s="10" t="s">
        <v>4016</v>
      </c>
      <c r="C3131" s="11" t="s">
        <v>3749</v>
      </c>
    </row>
    <row r="3132" spans="1:3" s="10" customFormat="1" ht="28.5">
      <c r="A3132" s="31" t="s">
        <v>10936</v>
      </c>
      <c r="B3132" s="10" t="s">
        <v>4017</v>
      </c>
      <c r="C3132" s="11" t="s">
        <v>3944</v>
      </c>
    </row>
    <row r="3133" spans="1:3" s="10" customFormat="1" ht="42.75">
      <c r="A3133" s="31" t="s">
        <v>10937</v>
      </c>
      <c r="B3133" s="10" t="s">
        <v>4018</v>
      </c>
      <c r="C3133" s="11" t="s">
        <v>3826</v>
      </c>
    </row>
    <row r="3134" spans="1:3" s="10" customFormat="1" ht="28.5">
      <c r="A3134" s="31" t="s">
        <v>10938</v>
      </c>
      <c r="B3134" s="10" t="s">
        <v>4019</v>
      </c>
      <c r="C3134" s="11" t="s">
        <v>2932</v>
      </c>
    </row>
    <row r="3135" spans="1:3" s="10" customFormat="1" ht="42.75">
      <c r="A3135" s="31" t="s">
        <v>10939</v>
      </c>
      <c r="B3135" s="10" t="s">
        <v>4020</v>
      </c>
      <c r="C3135" s="11" t="s">
        <v>1148</v>
      </c>
    </row>
    <row r="3136" spans="1:3" s="10" customFormat="1" ht="28.5">
      <c r="A3136" s="31" t="s">
        <v>10940</v>
      </c>
      <c r="B3136" s="10" t="s">
        <v>4021</v>
      </c>
      <c r="C3136" s="11" t="s">
        <v>1186</v>
      </c>
    </row>
    <row r="3137" spans="1:3" s="10" customFormat="1" ht="28.5">
      <c r="A3137" s="31" t="s">
        <v>10941</v>
      </c>
      <c r="B3137" s="10" t="s">
        <v>4022</v>
      </c>
      <c r="C3137" s="11" t="s">
        <v>4023</v>
      </c>
    </row>
    <row r="3138" spans="1:3" s="10" customFormat="1" ht="57">
      <c r="A3138" s="31" t="s">
        <v>10942</v>
      </c>
      <c r="B3138" s="10" t="s">
        <v>4024</v>
      </c>
      <c r="C3138" s="11" t="s">
        <v>3925</v>
      </c>
    </row>
    <row r="3139" spans="1:3" s="10" customFormat="1" ht="42.75">
      <c r="A3139" s="31" t="s">
        <v>10943</v>
      </c>
      <c r="B3139" s="10" t="s">
        <v>4025</v>
      </c>
      <c r="C3139" s="11" t="s">
        <v>3889</v>
      </c>
    </row>
    <row r="3140" spans="1:3" s="10" customFormat="1" ht="28.5">
      <c r="A3140" s="31" t="s">
        <v>10944</v>
      </c>
      <c r="B3140" s="10" t="s">
        <v>4026</v>
      </c>
      <c r="C3140" s="11" t="s">
        <v>3903</v>
      </c>
    </row>
    <row r="3141" spans="1:3" s="10" customFormat="1">
      <c r="A3141" s="31" t="s">
        <v>10945</v>
      </c>
      <c r="B3141" s="10" t="s">
        <v>4027</v>
      </c>
      <c r="C3141" s="11" t="s">
        <v>4028</v>
      </c>
    </row>
    <row r="3142" spans="1:3" s="10" customFormat="1" ht="42.75">
      <c r="A3142" s="31" t="s">
        <v>10946</v>
      </c>
      <c r="B3142" s="10" t="s">
        <v>4029</v>
      </c>
      <c r="C3142" s="11" t="s">
        <v>2772</v>
      </c>
    </row>
    <row r="3143" spans="1:3" s="10" customFormat="1">
      <c r="A3143" s="31" t="s">
        <v>10947</v>
      </c>
      <c r="B3143" s="10" t="s">
        <v>4030</v>
      </c>
      <c r="C3143" s="11" t="s">
        <v>788</v>
      </c>
    </row>
    <row r="3144" spans="1:3" s="10" customFormat="1">
      <c r="A3144" s="31" t="s">
        <v>10948</v>
      </c>
      <c r="B3144" s="10" t="s">
        <v>4031</v>
      </c>
      <c r="C3144" s="11" t="s">
        <v>788</v>
      </c>
    </row>
    <row r="3145" spans="1:3" s="10" customFormat="1" ht="42.75">
      <c r="A3145" s="31" t="s">
        <v>10949</v>
      </c>
      <c r="B3145" s="10" t="s">
        <v>4032</v>
      </c>
      <c r="C3145" s="11" t="s">
        <v>4033</v>
      </c>
    </row>
    <row r="3146" spans="1:3" s="10" customFormat="1" ht="28.5">
      <c r="A3146" s="31" t="s">
        <v>10950</v>
      </c>
      <c r="B3146" s="10" t="s">
        <v>4034</v>
      </c>
      <c r="C3146" s="11" t="s">
        <v>3277</v>
      </c>
    </row>
    <row r="3147" spans="1:3" s="10" customFormat="1" ht="42.75">
      <c r="A3147" s="31" t="s">
        <v>10951</v>
      </c>
      <c r="B3147" s="10" t="s">
        <v>4035</v>
      </c>
      <c r="C3147" s="11" t="s">
        <v>3922</v>
      </c>
    </row>
    <row r="3148" spans="1:3" s="10" customFormat="1" ht="42.75">
      <c r="A3148" s="31" t="s">
        <v>8573</v>
      </c>
      <c r="B3148" s="10" t="s">
        <v>4036</v>
      </c>
      <c r="C3148" s="11" t="s">
        <v>3922</v>
      </c>
    </row>
    <row r="3149" spans="1:3" s="10" customFormat="1" ht="42.75">
      <c r="A3149" s="31" t="s">
        <v>10952</v>
      </c>
      <c r="B3149" s="10" t="s">
        <v>4037</v>
      </c>
      <c r="C3149" s="11" t="s">
        <v>3749</v>
      </c>
    </row>
    <row r="3150" spans="1:3" s="10" customFormat="1" ht="28.5">
      <c r="A3150" s="31" t="s">
        <v>10953</v>
      </c>
      <c r="B3150" s="10" t="s">
        <v>4038</v>
      </c>
      <c r="C3150" s="11" t="s">
        <v>4039</v>
      </c>
    </row>
    <row r="3151" spans="1:3" s="10" customFormat="1" ht="28.5">
      <c r="A3151" s="31" t="s">
        <v>10954</v>
      </c>
      <c r="B3151" s="10" t="s">
        <v>4040</v>
      </c>
      <c r="C3151" s="11" t="s">
        <v>4041</v>
      </c>
    </row>
    <row r="3152" spans="1:3" s="10" customFormat="1" ht="28.5">
      <c r="A3152" s="31" t="s">
        <v>10955</v>
      </c>
      <c r="B3152" s="10" t="s">
        <v>4042</v>
      </c>
      <c r="C3152" s="11" t="s">
        <v>4041</v>
      </c>
    </row>
    <row r="3153" spans="1:3" s="10" customFormat="1" ht="28.5">
      <c r="A3153" s="31" t="s">
        <v>10956</v>
      </c>
      <c r="B3153" s="10" t="s">
        <v>4043</v>
      </c>
      <c r="C3153" s="11" t="s">
        <v>840</v>
      </c>
    </row>
    <row r="3154" spans="1:3" s="10" customFormat="1" ht="28.5">
      <c r="A3154" s="31" t="s">
        <v>10957</v>
      </c>
      <c r="B3154" s="10" t="s">
        <v>4044</v>
      </c>
      <c r="C3154" s="11" t="s">
        <v>840</v>
      </c>
    </row>
    <row r="3155" spans="1:3" s="10" customFormat="1" ht="28.5">
      <c r="A3155" s="31" t="s">
        <v>10958</v>
      </c>
      <c r="B3155" s="10" t="s">
        <v>4045</v>
      </c>
      <c r="C3155" s="11" t="s">
        <v>2635</v>
      </c>
    </row>
    <row r="3156" spans="1:3" s="10" customFormat="1" ht="57">
      <c r="A3156" s="31" t="s">
        <v>10959</v>
      </c>
      <c r="B3156" s="10" t="s">
        <v>4046</v>
      </c>
      <c r="C3156" s="11" t="s">
        <v>4047</v>
      </c>
    </row>
    <row r="3157" spans="1:3" s="10" customFormat="1" ht="42.75">
      <c r="A3157" s="31" t="s">
        <v>10960</v>
      </c>
      <c r="B3157" s="10" t="s">
        <v>4048</v>
      </c>
      <c r="C3157" s="11" t="s">
        <v>3922</v>
      </c>
    </row>
    <row r="3158" spans="1:3" s="10" customFormat="1" ht="42.75">
      <c r="A3158" s="31" t="s">
        <v>10961</v>
      </c>
      <c r="B3158" s="10" t="s">
        <v>4049</v>
      </c>
      <c r="C3158" s="11" t="s">
        <v>3937</v>
      </c>
    </row>
    <row r="3159" spans="1:3" s="10" customFormat="1" ht="28.5">
      <c r="A3159" s="31" t="s">
        <v>10962</v>
      </c>
      <c r="B3159" s="10" t="s">
        <v>4050</v>
      </c>
      <c r="C3159" s="11" t="s">
        <v>840</v>
      </c>
    </row>
    <row r="3160" spans="1:3" s="10" customFormat="1" ht="28.5">
      <c r="A3160" s="31" t="s">
        <v>10963</v>
      </c>
      <c r="B3160" s="10" t="s">
        <v>4051</v>
      </c>
      <c r="C3160" s="11" t="s">
        <v>840</v>
      </c>
    </row>
    <row r="3161" spans="1:3" s="10" customFormat="1">
      <c r="A3161" s="31" t="s">
        <v>10964</v>
      </c>
      <c r="B3161" s="10" t="s">
        <v>4052</v>
      </c>
      <c r="C3161" s="11" t="s">
        <v>4053</v>
      </c>
    </row>
    <row r="3162" spans="1:3" s="10" customFormat="1" ht="28.5">
      <c r="A3162" s="31" t="s">
        <v>10965</v>
      </c>
      <c r="B3162" s="10" t="s">
        <v>4054</v>
      </c>
      <c r="C3162" s="11" t="s">
        <v>4055</v>
      </c>
    </row>
    <row r="3163" spans="1:3" s="10" customFormat="1" ht="42.75">
      <c r="A3163" s="31" t="s">
        <v>10966</v>
      </c>
      <c r="B3163" s="10" t="s">
        <v>4056</v>
      </c>
      <c r="C3163" s="11" t="s">
        <v>3922</v>
      </c>
    </row>
    <row r="3164" spans="1:3" s="10" customFormat="1" ht="28.5">
      <c r="A3164" s="31" t="s">
        <v>10967</v>
      </c>
      <c r="B3164" s="10" t="s">
        <v>4057</v>
      </c>
      <c r="C3164" s="11" t="s">
        <v>4058</v>
      </c>
    </row>
    <row r="3165" spans="1:3" s="10" customFormat="1" ht="28.5">
      <c r="A3165" s="31" t="s">
        <v>10968</v>
      </c>
      <c r="B3165" s="10" t="s">
        <v>4059</v>
      </c>
      <c r="C3165" s="11" t="s">
        <v>3160</v>
      </c>
    </row>
    <row r="3166" spans="1:3" s="10" customFormat="1" ht="42.75">
      <c r="A3166" s="31" t="s">
        <v>10305</v>
      </c>
      <c r="B3166" s="10" t="s">
        <v>4060</v>
      </c>
      <c r="C3166" s="11" t="s">
        <v>1025</v>
      </c>
    </row>
    <row r="3167" spans="1:3" s="10" customFormat="1" ht="42.75">
      <c r="A3167" s="31" t="s">
        <v>8776</v>
      </c>
      <c r="B3167" s="10" t="s">
        <v>4061</v>
      </c>
      <c r="C3167" s="11" t="s">
        <v>1025</v>
      </c>
    </row>
    <row r="3168" spans="1:3" s="10" customFormat="1" ht="42.75">
      <c r="A3168" s="31" t="s">
        <v>10969</v>
      </c>
      <c r="B3168" s="10" t="s">
        <v>4062</v>
      </c>
      <c r="C3168" s="11" t="s">
        <v>1025</v>
      </c>
    </row>
    <row r="3169" spans="1:3" s="10" customFormat="1" ht="28.5">
      <c r="A3169" s="31" t="s">
        <v>10970</v>
      </c>
      <c r="B3169" s="10" t="s">
        <v>4063</v>
      </c>
      <c r="C3169" s="11" t="s">
        <v>3552</v>
      </c>
    </row>
    <row r="3170" spans="1:3" s="10" customFormat="1" ht="42.75">
      <c r="A3170" s="31" t="s">
        <v>9972</v>
      </c>
      <c r="B3170" s="10" t="s">
        <v>4064</v>
      </c>
      <c r="C3170" s="11" t="s">
        <v>2772</v>
      </c>
    </row>
    <row r="3171" spans="1:3" s="10" customFormat="1" ht="28.5">
      <c r="A3171" s="31" t="s">
        <v>10971</v>
      </c>
      <c r="B3171" s="10" t="s">
        <v>4065</v>
      </c>
      <c r="C3171" s="11" t="s">
        <v>3835</v>
      </c>
    </row>
    <row r="3172" spans="1:3" s="10" customFormat="1" ht="28.5">
      <c r="A3172" s="31" t="s">
        <v>10334</v>
      </c>
      <c r="B3172" s="10" t="s">
        <v>4066</v>
      </c>
      <c r="C3172" s="11" t="s">
        <v>866</v>
      </c>
    </row>
    <row r="3173" spans="1:3" s="10" customFormat="1" ht="28.5">
      <c r="A3173" s="31" t="s">
        <v>8664</v>
      </c>
      <c r="B3173" s="10" t="s">
        <v>4067</v>
      </c>
      <c r="C3173" s="11" t="s">
        <v>866</v>
      </c>
    </row>
    <row r="3174" spans="1:3" s="10" customFormat="1" ht="42.75">
      <c r="A3174" s="31" t="s">
        <v>10972</v>
      </c>
      <c r="B3174" s="10" t="s">
        <v>4068</v>
      </c>
      <c r="C3174" s="11" t="s">
        <v>4069</v>
      </c>
    </row>
    <row r="3175" spans="1:3" s="10" customFormat="1" ht="42.75">
      <c r="A3175" s="31" t="s">
        <v>10973</v>
      </c>
      <c r="B3175" s="10" t="s">
        <v>4070</v>
      </c>
      <c r="C3175" s="11" t="s">
        <v>2772</v>
      </c>
    </row>
    <row r="3176" spans="1:3" s="10" customFormat="1" ht="28.5">
      <c r="A3176" s="31" t="s">
        <v>10974</v>
      </c>
      <c r="B3176" s="10" t="s">
        <v>4071</v>
      </c>
      <c r="C3176" s="11" t="s">
        <v>873</v>
      </c>
    </row>
    <row r="3177" spans="1:3" s="10" customFormat="1" ht="42.75">
      <c r="A3177" s="31" t="s">
        <v>10975</v>
      </c>
      <c r="B3177" s="10" t="s">
        <v>4072</v>
      </c>
      <c r="C3177" s="11" t="s">
        <v>1148</v>
      </c>
    </row>
    <row r="3178" spans="1:3" s="10" customFormat="1" ht="28.5">
      <c r="A3178" s="31" t="s">
        <v>10976</v>
      </c>
      <c r="B3178" s="10" t="s">
        <v>4073</v>
      </c>
      <c r="C3178" s="11" t="s">
        <v>3846</v>
      </c>
    </row>
    <row r="3179" spans="1:3" s="10" customFormat="1" ht="28.5">
      <c r="A3179" s="31" t="s">
        <v>10977</v>
      </c>
      <c r="B3179" s="10" t="s">
        <v>4074</v>
      </c>
      <c r="C3179" s="11" t="s">
        <v>3061</v>
      </c>
    </row>
    <row r="3180" spans="1:3" s="10" customFormat="1" ht="28.5">
      <c r="A3180" s="31" t="s">
        <v>10978</v>
      </c>
      <c r="B3180" s="10" t="s">
        <v>4075</v>
      </c>
      <c r="C3180" s="11" t="s">
        <v>3127</v>
      </c>
    </row>
    <row r="3181" spans="1:3" s="10" customFormat="1" ht="28.5">
      <c r="A3181" s="31" t="s">
        <v>10979</v>
      </c>
      <c r="B3181" s="10" t="s">
        <v>4076</v>
      </c>
      <c r="C3181" s="11" t="s">
        <v>4041</v>
      </c>
    </row>
    <row r="3182" spans="1:3" s="10" customFormat="1" ht="28.5">
      <c r="A3182" s="31" t="s">
        <v>10980</v>
      </c>
      <c r="B3182" s="10" t="s">
        <v>4077</v>
      </c>
      <c r="C3182" s="11" t="s">
        <v>1050</v>
      </c>
    </row>
    <row r="3183" spans="1:3" s="10" customFormat="1" ht="28.5">
      <c r="A3183" s="31" t="s">
        <v>10981</v>
      </c>
      <c r="B3183" s="10" t="s">
        <v>4078</v>
      </c>
      <c r="C3183" s="11" t="s">
        <v>1012</v>
      </c>
    </row>
    <row r="3184" spans="1:3" s="10" customFormat="1" ht="42.75">
      <c r="A3184" s="31" t="s">
        <v>10982</v>
      </c>
      <c r="B3184" s="10" t="s">
        <v>4079</v>
      </c>
      <c r="C3184" s="11" t="s">
        <v>3749</v>
      </c>
    </row>
    <row r="3185" spans="1:3" s="10" customFormat="1" ht="42.75">
      <c r="A3185" s="31" t="s">
        <v>10983</v>
      </c>
      <c r="B3185" s="10" t="s">
        <v>4080</v>
      </c>
      <c r="C3185" s="11" t="s">
        <v>2772</v>
      </c>
    </row>
    <row r="3186" spans="1:3" s="10" customFormat="1" ht="28.5">
      <c r="A3186" s="31" t="s">
        <v>10984</v>
      </c>
      <c r="B3186" s="10" t="s">
        <v>4081</v>
      </c>
      <c r="C3186" s="11" t="s">
        <v>1050</v>
      </c>
    </row>
    <row r="3187" spans="1:3" s="10" customFormat="1" ht="28.5">
      <c r="A3187" s="31" t="s">
        <v>10289</v>
      </c>
      <c r="B3187" s="10" t="s">
        <v>4082</v>
      </c>
      <c r="C3187" s="11" t="s">
        <v>3193</v>
      </c>
    </row>
    <row r="3188" spans="1:3" s="10" customFormat="1" ht="28.5">
      <c r="A3188" s="31" t="s">
        <v>10985</v>
      </c>
      <c r="B3188" s="10" t="s">
        <v>4083</v>
      </c>
      <c r="C3188" s="11" t="s">
        <v>948</v>
      </c>
    </row>
    <row r="3189" spans="1:3" s="10" customFormat="1" ht="42.75">
      <c r="A3189" s="31" t="s">
        <v>10986</v>
      </c>
      <c r="B3189" s="10" t="s">
        <v>4084</v>
      </c>
      <c r="C3189" s="11" t="s">
        <v>3922</v>
      </c>
    </row>
    <row r="3190" spans="1:3" s="10" customFormat="1" ht="57">
      <c r="A3190" s="31" t="s">
        <v>10987</v>
      </c>
      <c r="B3190" s="10" t="s">
        <v>4085</v>
      </c>
      <c r="C3190" s="11" t="s">
        <v>4047</v>
      </c>
    </row>
    <row r="3191" spans="1:3" s="10" customFormat="1" ht="28.5">
      <c r="A3191" s="31" t="s">
        <v>10988</v>
      </c>
      <c r="B3191" s="10" t="s">
        <v>4086</v>
      </c>
      <c r="C3191" s="11" t="s">
        <v>1083</v>
      </c>
    </row>
    <row r="3192" spans="1:3" s="10" customFormat="1" ht="28.5">
      <c r="A3192" s="31" t="s">
        <v>10989</v>
      </c>
      <c r="B3192" s="10" t="s">
        <v>4087</v>
      </c>
      <c r="C3192" s="11" t="s">
        <v>1097</v>
      </c>
    </row>
    <row r="3193" spans="1:3" s="10" customFormat="1">
      <c r="A3193" s="31" t="s">
        <v>10990</v>
      </c>
      <c r="B3193" s="10" t="s">
        <v>4088</v>
      </c>
      <c r="C3193" s="11" t="s">
        <v>1266</v>
      </c>
    </row>
    <row r="3194" spans="1:3" s="10" customFormat="1" ht="28.5">
      <c r="A3194" s="31" t="s">
        <v>10991</v>
      </c>
      <c r="B3194" s="10" t="s">
        <v>4089</v>
      </c>
      <c r="C3194" s="11" t="s">
        <v>866</v>
      </c>
    </row>
    <row r="3195" spans="1:3" s="10" customFormat="1" ht="28.5">
      <c r="A3195" s="31" t="s">
        <v>10992</v>
      </c>
      <c r="B3195" s="10" t="s">
        <v>4090</v>
      </c>
      <c r="C3195" s="11" t="s">
        <v>4023</v>
      </c>
    </row>
    <row r="3196" spans="1:3" s="10" customFormat="1" ht="28.5">
      <c r="A3196" s="31" t="s">
        <v>10993</v>
      </c>
      <c r="B3196" s="10" t="s">
        <v>4091</v>
      </c>
      <c r="C3196" s="11" t="s">
        <v>1083</v>
      </c>
    </row>
    <row r="3197" spans="1:3" s="10" customFormat="1" ht="28.5">
      <c r="A3197" s="31" t="s">
        <v>10994</v>
      </c>
      <c r="B3197" s="10" t="s">
        <v>4092</v>
      </c>
      <c r="C3197" s="11" t="s">
        <v>4023</v>
      </c>
    </row>
    <row r="3198" spans="1:3" s="10" customFormat="1" ht="28.5">
      <c r="A3198" s="31" t="s">
        <v>10995</v>
      </c>
      <c r="B3198" s="10" t="s">
        <v>4093</v>
      </c>
      <c r="C3198" s="11" t="s">
        <v>1050</v>
      </c>
    </row>
    <row r="3199" spans="1:3" s="10" customFormat="1" ht="28.5">
      <c r="A3199" s="31" t="s">
        <v>10996</v>
      </c>
      <c r="B3199" s="10" t="s">
        <v>4094</v>
      </c>
      <c r="C3199" s="11" t="s">
        <v>4023</v>
      </c>
    </row>
    <row r="3200" spans="1:3" s="10" customFormat="1" ht="42.75">
      <c r="A3200" s="31" t="s">
        <v>10997</v>
      </c>
      <c r="B3200" s="10" t="s">
        <v>4095</v>
      </c>
      <c r="C3200" s="11" t="s">
        <v>3749</v>
      </c>
    </row>
    <row r="3201" spans="1:3" s="10" customFormat="1" ht="57">
      <c r="A3201" s="31" t="s">
        <v>10998</v>
      </c>
      <c r="B3201" s="10" t="s">
        <v>4096</v>
      </c>
      <c r="C3201" s="11" t="s">
        <v>4097</v>
      </c>
    </row>
    <row r="3202" spans="1:3" s="10" customFormat="1" ht="42.75">
      <c r="A3202" s="31" t="s">
        <v>10999</v>
      </c>
      <c r="B3202" s="10" t="s">
        <v>4098</v>
      </c>
      <c r="C3202" s="11" t="s">
        <v>3749</v>
      </c>
    </row>
    <row r="3203" spans="1:3" s="10" customFormat="1" ht="28.5">
      <c r="A3203" s="31" t="s">
        <v>11000</v>
      </c>
      <c r="B3203" s="10" t="s">
        <v>4099</v>
      </c>
      <c r="C3203" s="11" t="s">
        <v>1050</v>
      </c>
    </row>
    <row r="3204" spans="1:3" s="10" customFormat="1" ht="28.5">
      <c r="A3204" s="31" t="s">
        <v>11001</v>
      </c>
      <c r="B3204" s="10" t="s">
        <v>4100</v>
      </c>
      <c r="C3204" s="11" t="s">
        <v>3617</v>
      </c>
    </row>
    <row r="3205" spans="1:3" s="10" customFormat="1" ht="28.5">
      <c r="A3205" s="31" t="s">
        <v>11002</v>
      </c>
      <c r="B3205" s="10" t="s">
        <v>4101</v>
      </c>
      <c r="C3205" s="11" t="s">
        <v>3617</v>
      </c>
    </row>
    <row r="3206" spans="1:3" s="10" customFormat="1" ht="42.75">
      <c r="A3206" s="31" t="s">
        <v>11003</v>
      </c>
      <c r="B3206" s="10" t="s">
        <v>4102</v>
      </c>
      <c r="C3206" s="11" t="s">
        <v>4103</v>
      </c>
    </row>
    <row r="3207" spans="1:3" s="10" customFormat="1" ht="28.5">
      <c r="A3207" s="31" t="s">
        <v>11004</v>
      </c>
      <c r="B3207" s="10" t="s">
        <v>4104</v>
      </c>
      <c r="C3207" s="11" t="s">
        <v>3617</v>
      </c>
    </row>
    <row r="3208" spans="1:3" s="10" customFormat="1">
      <c r="A3208" s="31" t="s">
        <v>11005</v>
      </c>
      <c r="B3208" s="10" t="s">
        <v>4105</v>
      </c>
      <c r="C3208" s="11" t="s">
        <v>3900</v>
      </c>
    </row>
    <row r="3209" spans="1:3" s="10" customFormat="1" ht="28.5">
      <c r="A3209" s="31" t="s">
        <v>10194</v>
      </c>
      <c r="B3209" s="10" t="s">
        <v>4106</v>
      </c>
      <c r="C3209" s="11" t="s">
        <v>3061</v>
      </c>
    </row>
    <row r="3210" spans="1:3" s="10" customFormat="1" ht="28.5">
      <c r="A3210" s="31" t="s">
        <v>11006</v>
      </c>
      <c r="B3210" s="10" t="s">
        <v>4107</v>
      </c>
      <c r="C3210" s="11" t="s">
        <v>795</v>
      </c>
    </row>
    <row r="3211" spans="1:3" s="10" customFormat="1" ht="28.5">
      <c r="A3211" s="31" t="s">
        <v>11007</v>
      </c>
      <c r="B3211" s="10" t="s">
        <v>4108</v>
      </c>
      <c r="C3211" s="11" t="s">
        <v>1097</v>
      </c>
    </row>
    <row r="3212" spans="1:3" s="10" customFormat="1" ht="28.5">
      <c r="A3212" s="31" t="s">
        <v>11008</v>
      </c>
      <c r="B3212" s="10" t="s">
        <v>4109</v>
      </c>
      <c r="C3212" s="11" t="s">
        <v>4110</v>
      </c>
    </row>
    <row r="3213" spans="1:3" s="10" customFormat="1" ht="28.5">
      <c r="A3213" s="31" t="s">
        <v>11009</v>
      </c>
      <c r="B3213" s="10" t="s">
        <v>4111</v>
      </c>
      <c r="C3213" s="11" t="s">
        <v>3617</v>
      </c>
    </row>
    <row r="3214" spans="1:3" s="10" customFormat="1" ht="42.75">
      <c r="A3214" s="31" t="s">
        <v>11010</v>
      </c>
      <c r="B3214" s="10" t="s">
        <v>4112</v>
      </c>
      <c r="C3214" s="11" t="s">
        <v>3749</v>
      </c>
    </row>
    <row r="3215" spans="1:3" s="10" customFormat="1" ht="28.5">
      <c r="A3215" s="31" t="s">
        <v>11011</v>
      </c>
      <c r="B3215" s="10" t="s">
        <v>4113</v>
      </c>
      <c r="C3215" s="11" t="s">
        <v>3617</v>
      </c>
    </row>
    <row r="3216" spans="1:3" s="10" customFormat="1" ht="28.5">
      <c r="A3216" s="31" t="s">
        <v>11012</v>
      </c>
      <c r="B3216" s="10" t="s">
        <v>4114</v>
      </c>
      <c r="C3216" s="11" t="s">
        <v>1097</v>
      </c>
    </row>
    <row r="3217" spans="1:3" s="10" customFormat="1" ht="28.5">
      <c r="A3217" s="31" t="s">
        <v>11013</v>
      </c>
      <c r="B3217" s="10" t="s">
        <v>4115</v>
      </c>
      <c r="C3217" s="11" t="s">
        <v>4041</v>
      </c>
    </row>
    <row r="3218" spans="1:3" s="10" customFormat="1" ht="28.5">
      <c r="A3218" s="31" t="s">
        <v>11014</v>
      </c>
      <c r="B3218" s="10" t="s">
        <v>4116</v>
      </c>
      <c r="C3218" s="11" t="s">
        <v>2932</v>
      </c>
    </row>
    <row r="3219" spans="1:3" s="10" customFormat="1" ht="28.5">
      <c r="A3219" s="31" t="s">
        <v>11015</v>
      </c>
      <c r="B3219" s="10" t="s">
        <v>4117</v>
      </c>
      <c r="C3219" s="11" t="s">
        <v>4118</v>
      </c>
    </row>
    <row r="3220" spans="1:3" s="10" customFormat="1" ht="28.5">
      <c r="A3220" s="31" t="s">
        <v>11016</v>
      </c>
      <c r="B3220" s="10" t="s">
        <v>4119</v>
      </c>
      <c r="C3220" s="11" t="s">
        <v>4041</v>
      </c>
    </row>
    <row r="3221" spans="1:3" s="10" customFormat="1" ht="28.5">
      <c r="A3221" s="31" t="s">
        <v>11017</v>
      </c>
      <c r="B3221" s="10" t="s">
        <v>4120</v>
      </c>
      <c r="C3221" s="11" t="s">
        <v>3846</v>
      </c>
    </row>
    <row r="3222" spans="1:3" s="10" customFormat="1" ht="28.5">
      <c r="A3222" s="31" t="s">
        <v>11018</v>
      </c>
      <c r="B3222" s="10" t="s">
        <v>4121</v>
      </c>
      <c r="C3222" s="11" t="s">
        <v>795</v>
      </c>
    </row>
    <row r="3223" spans="1:3" s="10" customFormat="1" ht="57">
      <c r="A3223" s="31" t="s">
        <v>11019</v>
      </c>
      <c r="B3223" s="10" t="s">
        <v>4122</v>
      </c>
      <c r="C3223" s="11" t="s">
        <v>4123</v>
      </c>
    </row>
    <row r="3224" spans="1:3" s="10" customFormat="1">
      <c r="A3224" s="31" t="s">
        <v>10964</v>
      </c>
      <c r="B3224" s="10" t="s">
        <v>4124</v>
      </c>
      <c r="C3224" s="11" t="s">
        <v>4053</v>
      </c>
    </row>
    <row r="3225" spans="1:3" s="10" customFormat="1">
      <c r="A3225" s="31" t="s">
        <v>8877</v>
      </c>
      <c r="B3225" s="10" t="s">
        <v>4125</v>
      </c>
      <c r="C3225" s="11" t="s">
        <v>1183</v>
      </c>
    </row>
    <row r="3226" spans="1:3" s="10" customFormat="1" ht="28.5">
      <c r="A3226" s="31" t="s">
        <v>11020</v>
      </c>
      <c r="B3226" s="10" t="s">
        <v>4126</v>
      </c>
      <c r="C3226" s="11" t="s">
        <v>3844</v>
      </c>
    </row>
    <row r="3227" spans="1:3" s="10" customFormat="1" ht="28.5">
      <c r="A3227" s="31" t="s">
        <v>11021</v>
      </c>
      <c r="B3227" s="10" t="s">
        <v>4127</v>
      </c>
      <c r="C3227" s="11" t="s">
        <v>1097</v>
      </c>
    </row>
    <row r="3228" spans="1:3" s="10" customFormat="1">
      <c r="A3228" s="31" t="s">
        <v>11022</v>
      </c>
      <c r="B3228" s="10" t="s">
        <v>4128</v>
      </c>
      <c r="C3228" s="11" t="s">
        <v>1266</v>
      </c>
    </row>
    <row r="3229" spans="1:3" s="10" customFormat="1" ht="28.5">
      <c r="A3229" s="31" t="s">
        <v>11023</v>
      </c>
      <c r="B3229" s="10" t="s">
        <v>4129</v>
      </c>
      <c r="C3229" s="11" t="s">
        <v>859</v>
      </c>
    </row>
    <row r="3230" spans="1:3" s="10" customFormat="1" ht="42.75">
      <c r="A3230" s="31" t="s">
        <v>11024</v>
      </c>
      <c r="B3230" s="10" t="s">
        <v>4130</v>
      </c>
      <c r="C3230" s="11" t="s">
        <v>4069</v>
      </c>
    </row>
    <row r="3231" spans="1:3" s="10" customFormat="1" ht="42.75">
      <c r="A3231" s="31" t="s">
        <v>11025</v>
      </c>
      <c r="B3231" s="10" t="s">
        <v>4131</v>
      </c>
      <c r="C3231" s="11" t="s">
        <v>4069</v>
      </c>
    </row>
    <row r="3232" spans="1:3" s="10" customFormat="1" ht="28.5">
      <c r="A3232" s="31" t="s">
        <v>11026</v>
      </c>
      <c r="B3232" s="10" t="s">
        <v>4132</v>
      </c>
      <c r="C3232" s="11" t="s">
        <v>3617</v>
      </c>
    </row>
    <row r="3233" spans="1:3" s="10" customFormat="1" ht="28.5">
      <c r="A3233" s="31" t="s">
        <v>11027</v>
      </c>
      <c r="B3233" s="10" t="s">
        <v>4133</v>
      </c>
      <c r="C3233" s="11" t="s">
        <v>1050</v>
      </c>
    </row>
    <row r="3234" spans="1:3" s="10" customFormat="1" ht="28.5">
      <c r="A3234" s="31" t="s">
        <v>11028</v>
      </c>
      <c r="B3234" s="10" t="s">
        <v>4134</v>
      </c>
      <c r="C3234" s="11" t="s">
        <v>1050</v>
      </c>
    </row>
    <row r="3235" spans="1:3" s="10" customFormat="1" ht="28.5">
      <c r="A3235" s="31" t="s">
        <v>11029</v>
      </c>
      <c r="B3235" s="10" t="s">
        <v>4135</v>
      </c>
      <c r="C3235" s="11" t="s">
        <v>1050</v>
      </c>
    </row>
    <row r="3236" spans="1:3" s="10" customFormat="1" ht="42.75">
      <c r="A3236" s="31" t="s">
        <v>11030</v>
      </c>
      <c r="B3236" s="10" t="s">
        <v>4136</v>
      </c>
      <c r="C3236" s="11" t="s">
        <v>3749</v>
      </c>
    </row>
    <row r="3237" spans="1:3" s="10" customFormat="1" ht="42.75">
      <c r="A3237" s="31" t="s">
        <v>11031</v>
      </c>
      <c r="B3237" s="10" t="s">
        <v>4137</v>
      </c>
      <c r="C3237" s="11" t="s">
        <v>3922</v>
      </c>
    </row>
    <row r="3238" spans="1:3" s="10" customFormat="1">
      <c r="A3238" s="31" t="s">
        <v>11032</v>
      </c>
      <c r="B3238" s="10" t="s">
        <v>4138</v>
      </c>
      <c r="C3238" s="11" t="s">
        <v>1266</v>
      </c>
    </row>
    <row r="3239" spans="1:3" s="10" customFormat="1" ht="42.75">
      <c r="A3239" s="31" t="s">
        <v>11033</v>
      </c>
      <c r="B3239" s="10" t="s">
        <v>4139</v>
      </c>
      <c r="C3239" s="11" t="s">
        <v>4140</v>
      </c>
    </row>
    <row r="3240" spans="1:3" s="10" customFormat="1" ht="28.5">
      <c r="A3240" s="31" t="s">
        <v>11034</v>
      </c>
      <c r="B3240" s="10" t="s">
        <v>4141</v>
      </c>
      <c r="C3240" s="11" t="s">
        <v>3617</v>
      </c>
    </row>
    <row r="3241" spans="1:3" s="10" customFormat="1" ht="42.75">
      <c r="A3241" s="31" t="s">
        <v>11035</v>
      </c>
      <c r="B3241" s="10" t="s">
        <v>4142</v>
      </c>
      <c r="C3241" s="11" t="s">
        <v>3922</v>
      </c>
    </row>
    <row r="3242" spans="1:3" s="10" customFormat="1" ht="28.5">
      <c r="A3242" s="31" t="s">
        <v>10294</v>
      </c>
      <c r="B3242" s="10" t="s">
        <v>4143</v>
      </c>
      <c r="C3242" s="11" t="s">
        <v>840</v>
      </c>
    </row>
    <row r="3243" spans="1:3" s="10" customFormat="1" ht="57">
      <c r="A3243" s="31" t="s">
        <v>11036</v>
      </c>
      <c r="B3243" s="10" t="s">
        <v>4144</v>
      </c>
      <c r="C3243" s="11" t="s">
        <v>4123</v>
      </c>
    </row>
    <row r="3244" spans="1:3" s="10" customFormat="1" ht="28.5">
      <c r="A3244" s="31" t="s">
        <v>8645</v>
      </c>
      <c r="B3244" s="10" t="s">
        <v>4145</v>
      </c>
      <c r="C3244" s="11" t="s">
        <v>840</v>
      </c>
    </row>
    <row r="3245" spans="1:3" s="10" customFormat="1">
      <c r="A3245" s="31" t="s">
        <v>11037</v>
      </c>
      <c r="B3245" s="10" t="s">
        <v>4146</v>
      </c>
      <c r="C3245" s="11" t="s">
        <v>4147</v>
      </c>
    </row>
    <row r="3246" spans="1:3" s="10" customFormat="1" ht="28.5">
      <c r="A3246" s="31" t="s">
        <v>11038</v>
      </c>
      <c r="B3246" s="10" t="s">
        <v>4148</v>
      </c>
      <c r="C3246" s="11" t="s">
        <v>4023</v>
      </c>
    </row>
    <row r="3247" spans="1:3" s="10" customFormat="1" ht="28.5">
      <c r="A3247" s="31" t="s">
        <v>11039</v>
      </c>
      <c r="B3247" s="10" t="s">
        <v>4149</v>
      </c>
      <c r="C3247" s="11" t="s">
        <v>1050</v>
      </c>
    </row>
    <row r="3248" spans="1:3" s="10" customFormat="1" ht="42.75">
      <c r="A3248" s="31" t="s">
        <v>11040</v>
      </c>
      <c r="B3248" s="10" t="s">
        <v>4150</v>
      </c>
      <c r="C3248" s="11" t="s">
        <v>3922</v>
      </c>
    </row>
    <row r="3249" spans="1:3" s="10" customFormat="1" ht="57">
      <c r="A3249" s="31" t="s">
        <v>8637</v>
      </c>
      <c r="B3249" s="10" t="s">
        <v>4151</v>
      </c>
      <c r="C3249" s="11" t="s">
        <v>825</v>
      </c>
    </row>
    <row r="3250" spans="1:3" s="10" customFormat="1" ht="28.5">
      <c r="A3250" s="31" t="s">
        <v>11041</v>
      </c>
      <c r="B3250" s="10" t="s">
        <v>4152</v>
      </c>
      <c r="C3250" s="11" t="s">
        <v>3844</v>
      </c>
    </row>
    <row r="3251" spans="1:3" s="10" customFormat="1" ht="28.5">
      <c r="A3251" s="31" t="s">
        <v>11042</v>
      </c>
      <c r="B3251" s="10" t="s">
        <v>4153</v>
      </c>
      <c r="C3251" s="11" t="s">
        <v>3160</v>
      </c>
    </row>
    <row r="3252" spans="1:3" s="10" customFormat="1" ht="57">
      <c r="A3252" s="31" t="s">
        <v>11043</v>
      </c>
      <c r="B3252" s="10" t="s">
        <v>4154</v>
      </c>
      <c r="C3252" s="11" t="s">
        <v>4155</v>
      </c>
    </row>
    <row r="3253" spans="1:3" s="10" customFormat="1">
      <c r="A3253" s="31" t="s">
        <v>11044</v>
      </c>
      <c r="B3253" s="10" t="s">
        <v>4156</v>
      </c>
      <c r="C3253" s="11" t="s">
        <v>4157</v>
      </c>
    </row>
    <row r="3254" spans="1:3" s="10" customFormat="1" ht="28.5">
      <c r="A3254" s="31" t="s">
        <v>11045</v>
      </c>
      <c r="B3254" s="10" t="s">
        <v>4158</v>
      </c>
      <c r="C3254" s="11" t="s">
        <v>3844</v>
      </c>
    </row>
    <row r="3255" spans="1:3" s="10" customFormat="1" ht="28.5">
      <c r="A3255" s="31" t="s">
        <v>11046</v>
      </c>
      <c r="B3255" s="10" t="s">
        <v>4159</v>
      </c>
      <c r="C3255" s="11" t="s">
        <v>4160</v>
      </c>
    </row>
    <row r="3256" spans="1:3" s="10" customFormat="1" ht="28.5">
      <c r="A3256" s="31" t="s">
        <v>10311</v>
      </c>
      <c r="B3256" s="10" t="s">
        <v>4161</v>
      </c>
      <c r="C3256" s="11" t="s">
        <v>3224</v>
      </c>
    </row>
    <row r="3257" spans="1:3" s="10" customFormat="1" ht="28.5">
      <c r="A3257" s="31" t="s">
        <v>11047</v>
      </c>
      <c r="B3257" s="10" t="s">
        <v>4162</v>
      </c>
      <c r="C3257" s="11" t="s">
        <v>4041</v>
      </c>
    </row>
    <row r="3258" spans="1:3" s="10" customFormat="1" ht="28.5">
      <c r="A3258" s="31" t="s">
        <v>11048</v>
      </c>
      <c r="B3258" s="10" t="s">
        <v>4163</v>
      </c>
      <c r="C3258" s="11" t="s">
        <v>1097</v>
      </c>
    </row>
    <row r="3259" spans="1:3" s="10" customFormat="1" ht="28.5">
      <c r="A3259" s="31" t="s">
        <v>11049</v>
      </c>
      <c r="B3259" s="10" t="s">
        <v>4164</v>
      </c>
      <c r="C3259" s="11" t="s">
        <v>1097</v>
      </c>
    </row>
    <row r="3260" spans="1:3" s="10" customFormat="1" ht="42.75">
      <c r="A3260" s="31" t="s">
        <v>11050</v>
      </c>
      <c r="B3260" s="10" t="s">
        <v>4165</v>
      </c>
      <c r="C3260" s="11" t="s">
        <v>4166</v>
      </c>
    </row>
    <row r="3261" spans="1:3" s="10" customFormat="1" ht="28.5">
      <c r="A3261" s="31" t="s">
        <v>10271</v>
      </c>
      <c r="B3261" s="10" t="s">
        <v>4167</v>
      </c>
      <c r="C3261" s="11" t="s">
        <v>840</v>
      </c>
    </row>
    <row r="3262" spans="1:3" s="10" customFormat="1" ht="28.5">
      <c r="A3262" s="31" t="s">
        <v>11051</v>
      </c>
      <c r="B3262" s="10" t="s">
        <v>4168</v>
      </c>
      <c r="C3262" s="11" t="s">
        <v>4110</v>
      </c>
    </row>
    <row r="3263" spans="1:3" s="10" customFormat="1" ht="28.5">
      <c r="A3263" s="31" t="s">
        <v>11052</v>
      </c>
      <c r="B3263" s="10" t="s">
        <v>4169</v>
      </c>
      <c r="C3263" s="11" t="s">
        <v>4118</v>
      </c>
    </row>
    <row r="3264" spans="1:3" s="10" customFormat="1" ht="42.75">
      <c r="A3264" s="31" t="s">
        <v>11053</v>
      </c>
      <c r="B3264" s="10" t="s">
        <v>4170</v>
      </c>
      <c r="C3264" s="11" t="s">
        <v>4171</v>
      </c>
    </row>
    <row r="3265" spans="1:3" s="10" customFormat="1" ht="42.75">
      <c r="A3265" s="31" t="s">
        <v>11054</v>
      </c>
      <c r="B3265" s="10" t="s">
        <v>4172</v>
      </c>
      <c r="C3265" s="11" t="s">
        <v>4173</v>
      </c>
    </row>
    <row r="3266" spans="1:3" s="10" customFormat="1" ht="28.5">
      <c r="A3266" s="31" t="s">
        <v>11055</v>
      </c>
      <c r="B3266" s="10" t="s">
        <v>4174</v>
      </c>
      <c r="C3266" s="11" t="s">
        <v>4118</v>
      </c>
    </row>
    <row r="3267" spans="1:3" s="10" customFormat="1">
      <c r="A3267" s="31" t="s">
        <v>11056</v>
      </c>
      <c r="B3267" s="10" t="s">
        <v>4175</v>
      </c>
      <c r="C3267" s="11" t="s">
        <v>4008</v>
      </c>
    </row>
    <row r="3268" spans="1:3" s="10" customFormat="1" ht="28.5">
      <c r="A3268" s="31" t="s">
        <v>11057</v>
      </c>
      <c r="B3268" s="10" t="s">
        <v>4176</v>
      </c>
      <c r="C3268" s="11" t="s">
        <v>3844</v>
      </c>
    </row>
    <row r="3269" spans="1:3" s="10" customFormat="1">
      <c r="A3269" s="31" t="s">
        <v>11058</v>
      </c>
      <c r="B3269" s="10" t="s">
        <v>4177</v>
      </c>
      <c r="C3269" s="11" t="s">
        <v>3509</v>
      </c>
    </row>
    <row r="3270" spans="1:3" s="10" customFormat="1" ht="28.5">
      <c r="A3270" s="31" t="s">
        <v>11059</v>
      </c>
      <c r="B3270" s="10" t="s">
        <v>4178</v>
      </c>
      <c r="C3270" s="11" t="s">
        <v>840</v>
      </c>
    </row>
    <row r="3271" spans="1:3" s="10" customFormat="1" ht="28.5">
      <c r="A3271" s="31" t="s">
        <v>11060</v>
      </c>
      <c r="B3271" s="10" t="s">
        <v>4179</v>
      </c>
      <c r="C3271" s="11" t="s">
        <v>4055</v>
      </c>
    </row>
    <row r="3272" spans="1:3" s="10" customFormat="1" ht="42.75">
      <c r="A3272" s="31" t="s">
        <v>11061</v>
      </c>
      <c r="B3272" s="10" t="s">
        <v>4180</v>
      </c>
      <c r="C3272" s="11" t="s">
        <v>3826</v>
      </c>
    </row>
    <row r="3273" spans="1:3" s="10" customFormat="1" ht="28.5">
      <c r="A3273" s="31" t="s">
        <v>11062</v>
      </c>
      <c r="B3273" s="10" t="s">
        <v>4181</v>
      </c>
      <c r="C3273" s="11" t="s">
        <v>4055</v>
      </c>
    </row>
    <row r="3274" spans="1:3" s="10" customFormat="1" ht="28.5">
      <c r="A3274" s="31" t="s">
        <v>11063</v>
      </c>
      <c r="B3274" s="10" t="s">
        <v>4182</v>
      </c>
      <c r="C3274" s="11" t="s">
        <v>963</v>
      </c>
    </row>
    <row r="3275" spans="1:3" s="10" customFormat="1" ht="42.75">
      <c r="A3275" s="31" t="s">
        <v>11064</v>
      </c>
      <c r="B3275" s="10" t="s">
        <v>4183</v>
      </c>
      <c r="C3275" s="11" t="s">
        <v>1025</v>
      </c>
    </row>
    <row r="3276" spans="1:3" s="10" customFormat="1">
      <c r="A3276" s="31" t="s">
        <v>11065</v>
      </c>
      <c r="B3276" s="10" t="s">
        <v>4184</v>
      </c>
      <c r="C3276" s="11" t="s">
        <v>4185</v>
      </c>
    </row>
    <row r="3277" spans="1:3" s="10" customFormat="1" ht="28.5">
      <c r="A3277" s="31" t="s">
        <v>11066</v>
      </c>
      <c r="B3277" s="10" t="s">
        <v>4186</v>
      </c>
      <c r="C3277" s="11" t="s">
        <v>4110</v>
      </c>
    </row>
    <row r="3278" spans="1:3" s="10" customFormat="1" ht="28.5">
      <c r="A3278" s="31" t="s">
        <v>11067</v>
      </c>
      <c r="B3278" s="10" t="s">
        <v>4187</v>
      </c>
      <c r="C3278" s="11" t="s">
        <v>4055</v>
      </c>
    </row>
    <row r="3279" spans="1:3" s="10" customFormat="1" ht="28.5">
      <c r="A3279" s="31" t="s">
        <v>11068</v>
      </c>
      <c r="B3279" s="10" t="s">
        <v>4188</v>
      </c>
      <c r="C3279" s="11" t="s">
        <v>3844</v>
      </c>
    </row>
    <row r="3280" spans="1:3" s="10" customFormat="1" ht="28.5">
      <c r="A3280" s="31" t="s">
        <v>11069</v>
      </c>
      <c r="B3280" s="10" t="s">
        <v>4189</v>
      </c>
      <c r="C3280" s="11" t="s">
        <v>866</v>
      </c>
    </row>
    <row r="3281" spans="1:3" s="10" customFormat="1" ht="28.5">
      <c r="A3281" s="31" t="s">
        <v>10265</v>
      </c>
      <c r="B3281" s="10" t="s">
        <v>4190</v>
      </c>
      <c r="C3281" s="11" t="s">
        <v>3160</v>
      </c>
    </row>
    <row r="3282" spans="1:3" s="10" customFormat="1" ht="57">
      <c r="A3282" s="31" t="s">
        <v>11070</v>
      </c>
      <c r="B3282" s="10" t="s">
        <v>4191</v>
      </c>
      <c r="C3282" s="11" t="s">
        <v>4097</v>
      </c>
    </row>
    <row r="3283" spans="1:3" s="10" customFormat="1" ht="28.5">
      <c r="A3283" s="31" t="s">
        <v>11071</v>
      </c>
      <c r="B3283" s="10" t="s">
        <v>4192</v>
      </c>
      <c r="C3283" s="11" t="s">
        <v>4110</v>
      </c>
    </row>
    <row r="3284" spans="1:3" s="10" customFormat="1">
      <c r="A3284" s="31" t="s">
        <v>11072</v>
      </c>
      <c r="B3284" s="10" t="s">
        <v>4193</v>
      </c>
      <c r="C3284" s="11" t="s">
        <v>4185</v>
      </c>
    </row>
    <row r="3285" spans="1:3" s="10" customFormat="1">
      <c r="A3285" s="31" t="s">
        <v>11073</v>
      </c>
      <c r="B3285" s="10" t="s">
        <v>4194</v>
      </c>
      <c r="C3285" s="11" t="s">
        <v>3900</v>
      </c>
    </row>
    <row r="3286" spans="1:3" s="10" customFormat="1" ht="42.75">
      <c r="A3286" s="31" t="s">
        <v>11033</v>
      </c>
      <c r="B3286" s="10" t="s">
        <v>4195</v>
      </c>
      <c r="C3286" s="11" t="s">
        <v>4140</v>
      </c>
    </row>
    <row r="3287" spans="1:3" s="10" customFormat="1" ht="28.5">
      <c r="A3287" s="31" t="s">
        <v>11074</v>
      </c>
      <c r="B3287" s="10" t="s">
        <v>4196</v>
      </c>
      <c r="C3287" s="11" t="s">
        <v>3193</v>
      </c>
    </row>
    <row r="3288" spans="1:3" s="10" customFormat="1" ht="28.5">
      <c r="A3288" s="31" t="s">
        <v>8614</v>
      </c>
      <c r="B3288" s="10" t="s">
        <v>4197</v>
      </c>
      <c r="C3288" s="11" t="s">
        <v>795</v>
      </c>
    </row>
    <row r="3289" spans="1:3" s="10" customFormat="1" ht="28.5">
      <c r="A3289" s="31" t="s">
        <v>11075</v>
      </c>
      <c r="B3289" s="10" t="s">
        <v>4198</v>
      </c>
      <c r="C3289" s="11" t="s">
        <v>4118</v>
      </c>
    </row>
    <row r="3290" spans="1:3" s="10" customFormat="1" ht="28.5">
      <c r="A3290" s="31" t="s">
        <v>11076</v>
      </c>
      <c r="B3290" s="10" t="s">
        <v>4199</v>
      </c>
      <c r="C3290" s="11" t="s">
        <v>3224</v>
      </c>
    </row>
    <row r="3291" spans="1:3" s="10" customFormat="1" ht="28.5">
      <c r="A3291" s="31" t="s">
        <v>11077</v>
      </c>
      <c r="B3291" s="10" t="s">
        <v>4200</v>
      </c>
      <c r="C3291" s="11" t="s">
        <v>1050</v>
      </c>
    </row>
    <row r="3292" spans="1:3" s="10" customFormat="1" ht="28.5">
      <c r="A3292" s="31" t="s">
        <v>11078</v>
      </c>
      <c r="B3292" s="10" t="s">
        <v>4201</v>
      </c>
      <c r="C3292" s="11" t="s">
        <v>4202</v>
      </c>
    </row>
    <row r="3293" spans="1:3" s="10" customFormat="1" ht="28.5">
      <c r="A3293" s="31" t="s">
        <v>11079</v>
      </c>
      <c r="B3293" s="10" t="s">
        <v>4203</v>
      </c>
      <c r="C3293" s="11" t="s">
        <v>4055</v>
      </c>
    </row>
    <row r="3294" spans="1:3" s="10" customFormat="1" ht="28.5">
      <c r="A3294" s="31" t="s">
        <v>11080</v>
      </c>
      <c r="B3294" s="10" t="s">
        <v>4204</v>
      </c>
      <c r="C3294" s="11" t="s">
        <v>1050</v>
      </c>
    </row>
    <row r="3295" spans="1:3" s="10" customFormat="1" ht="28.5">
      <c r="A3295" s="31" t="s">
        <v>11081</v>
      </c>
      <c r="B3295" s="10" t="s">
        <v>4205</v>
      </c>
      <c r="C3295" s="11" t="s">
        <v>3277</v>
      </c>
    </row>
    <row r="3296" spans="1:3" s="10" customFormat="1" ht="28.5">
      <c r="A3296" s="31" t="s">
        <v>11082</v>
      </c>
      <c r="B3296" s="10" t="s">
        <v>4206</v>
      </c>
      <c r="C3296" s="11" t="s">
        <v>3844</v>
      </c>
    </row>
    <row r="3297" spans="1:3" s="10" customFormat="1" ht="28.5">
      <c r="A3297" s="31" t="s">
        <v>11083</v>
      </c>
      <c r="B3297" s="10" t="s">
        <v>4207</v>
      </c>
      <c r="C3297" s="11" t="s">
        <v>3277</v>
      </c>
    </row>
    <row r="3298" spans="1:3" s="10" customFormat="1" ht="28.5">
      <c r="A3298" s="31" t="s">
        <v>11084</v>
      </c>
      <c r="B3298" s="10" t="s">
        <v>4208</v>
      </c>
      <c r="C3298" s="11" t="s">
        <v>4209</v>
      </c>
    </row>
    <row r="3299" spans="1:3" s="10" customFormat="1" ht="28.5">
      <c r="A3299" s="31" t="s">
        <v>11085</v>
      </c>
      <c r="B3299" s="10" t="s">
        <v>4210</v>
      </c>
      <c r="C3299" s="11" t="s">
        <v>4211</v>
      </c>
    </row>
    <row r="3300" spans="1:3" s="10" customFormat="1" ht="42.75">
      <c r="A3300" s="31" t="s">
        <v>11086</v>
      </c>
      <c r="B3300" s="10" t="s">
        <v>4212</v>
      </c>
      <c r="C3300" s="11" t="s">
        <v>4173</v>
      </c>
    </row>
    <row r="3301" spans="1:3" s="10" customFormat="1" ht="28.5">
      <c r="A3301" s="31" t="s">
        <v>11087</v>
      </c>
      <c r="B3301" s="10" t="s">
        <v>4213</v>
      </c>
      <c r="C3301" s="11" t="s">
        <v>4055</v>
      </c>
    </row>
    <row r="3302" spans="1:3" s="10" customFormat="1" ht="28.5">
      <c r="A3302" s="31" t="s">
        <v>11088</v>
      </c>
      <c r="B3302" s="10" t="s">
        <v>4214</v>
      </c>
      <c r="C3302" s="11" t="s">
        <v>4000</v>
      </c>
    </row>
    <row r="3303" spans="1:3" s="10" customFormat="1" ht="42.75">
      <c r="A3303" s="31" t="s">
        <v>11089</v>
      </c>
      <c r="B3303" s="10" t="s">
        <v>4215</v>
      </c>
      <c r="C3303" s="11" t="s">
        <v>4173</v>
      </c>
    </row>
    <row r="3304" spans="1:3" s="10" customFormat="1" ht="28.5">
      <c r="A3304" s="31" t="s">
        <v>11090</v>
      </c>
      <c r="B3304" s="10" t="s">
        <v>4216</v>
      </c>
      <c r="C3304" s="11" t="s">
        <v>999</v>
      </c>
    </row>
    <row r="3305" spans="1:3" s="10" customFormat="1" ht="28.5">
      <c r="A3305" s="31" t="s">
        <v>11091</v>
      </c>
      <c r="B3305" s="10" t="s">
        <v>4217</v>
      </c>
      <c r="C3305" s="11" t="s">
        <v>999</v>
      </c>
    </row>
    <row r="3306" spans="1:3" s="10" customFormat="1" ht="28.5">
      <c r="A3306" s="31" t="s">
        <v>11092</v>
      </c>
      <c r="B3306" s="10" t="s">
        <v>4218</v>
      </c>
      <c r="C3306" s="11" t="s">
        <v>3277</v>
      </c>
    </row>
    <row r="3307" spans="1:3" s="10" customFormat="1" ht="28.5">
      <c r="A3307" s="31" t="s">
        <v>11093</v>
      </c>
      <c r="B3307" s="10" t="s">
        <v>4219</v>
      </c>
      <c r="C3307" s="11" t="s">
        <v>3277</v>
      </c>
    </row>
    <row r="3308" spans="1:3" s="10" customFormat="1" ht="42.75">
      <c r="A3308" s="31" t="s">
        <v>11094</v>
      </c>
      <c r="B3308" s="10" t="s">
        <v>4220</v>
      </c>
      <c r="C3308" s="11" t="s">
        <v>802</v>
      </c>
    </row>
    <row r="3309" spans="1:3" s="10" customFormat="1" ht="28.5">
      <c r="A3309" s="31" t="s">
        <v>11095</v>
      </c>
      <c r="B3309" s="10" t="s">
        <v>4221</v>
      </c>
      <c r="C3309" s="11" t="s">
        <v>1050</v>
      </c>
    </row>
    <row r="3310" spans="1:3" s="10" customFormat="1" ht="28.5">
      <c r="A3310" s="31" t="s">
        <v>11096</v>
      </c>
      <c r="B3310" s="10" t="s">
        <v>4222</v>
      </c>
      <c r="C3310" s="11" t="s">
        <v>4110</v>
      </c>
    </row>
    <row r="3311" spans="1:3" s="10" customFormat="1" ht="28.5">
      <c r="A3311" s="31" t="s">
        <v>8317</v>
      </c>
      <c r="B3311" s="10" t="s">
        <v>4223</v>
      </c>
      <c r="C3311" s="11" t="s">
        <v>4224</v>
      </c>
    </row>
    <row r="3312" spans="1:3" s="10" customFormat="1" ht="28.5">
      <c r="A3312" s="31" t="s">
        <v>11097</v>
      </c>
      <c r="B3312" s="10" t="s">
        <v>4225</v>
      </c>
      <c r="C3312" s="11" t="s">
        <v>3224</v>
      </c>
    </row>
    <row r="3313" spans="1:3" s="10" customFormat="1" ht="28.5">
      <c r="A3313" s="31" t="s">
        <v>11098</v>
      </c>
      <c r="B3313" s="10" t="s">
        <v>4226</v>
      </c>
      <c r="C3313" s="11" t="s">
        <v>4055</v>
      </c>
    </row>
    <row r="3314" spans="1:3" s="10" customFormat="1" ht="28.5">
      <c r="A3314" s="31" t="s">
        <v>11099</v>
      </c>
      <c r="B3314" s="10" t="s">
        <v>4227</v>
      </c>
      <c r="C3314" s="11" t="s">
        <v>3479</v>
      </c>
    </row>
    <row r="3315" spans="1:3" s="10" customFormat="1" ht="28.5">
      <c r="A3315" s="31" t="s">
        <v>11100</v>
      </c>
      <c r="B3315" s="10" t="s">
        <v>4228</v>
      </c>
      <c r="C3315" s="11" t="s">
        <v>3224</v>
      </c>
    </row>
    <row r="3316" spans="1:3" s="10" customFormat="1" ht="28.5">
      <c r="A3316" s="31" t="s">
        <v>11101</v>
      </c>
      <c r="B3316" s="10" t="s">
        <v>4229</v>
      </c>
      <c r="C3316" s="11" t="s">
        <v>3878</v>
      </c>
    </row>
    <row r="3317" spans="1:3" s="10" customFormat="1" ht="28.5">
      <c r="A3317" s="31" t="s">
        <v>8761</v>
      </c>
      <c r="B3317" s="10" t="s">
        <v>4230</v>
      </c>
      <c r="C3317" s="11" t="s">
        <v>999</v>
      </c>
    </row>
    <row r="3318" spans="1:3" s="10" customFormat="1" ht="28.5">
      <c r="A3318" s="31" t="s">
        <v>11102</v>
      </c>
      <c r="B3318" s="10" t="s">
        <v>4231</v>
      </c>
      <c r="C3318" s="11" t="s">
        <v>1097</v>
      </c>
    </row>
    <row r="3319" spans="1:3" s="10" customFormat="1" ht="28.5">
      <c r="A3319" s="31" t="s">
        <v>11103</v>
      </c>
      <c r="B3319" s="10" t="s">
        <v>4232</v>
      </c>
      <c r="C3319" s="11" t="s">
        <v>1097</v>
      </c>
    </row>
    <row r="3320" spans="1:3" s="10" customFormat="1" ht="28.5">
      <c r="A3320" s="31" t="s">
        <v>11104</v>
      </c>
      <c r="B3320" s="10" t="s">
        <v>4233</v>
      </c>
      <c r="C3320" s="11" t="s">
        <v>1050</v>
      </c>
    </row>
    <row r="3321" spans="1:3" s="10" customFormat="1" ht="28.5">
      <c r="A3321" s="31" t="s">
        <v>11105</v>
      </c>
      <c r="B3321" s="10" t="s">
        <v>4234</v>
      </c>
      <c r="C3321" s="11" t="s">
        <v>4055</v>
      </c>
    </row>
    <row r="3322" spans="1:3" s="10" customFormat="1" ht="28.5">
      <c r="A3322" s="31" t="s">
        <v>11106</v>
      </c>
      <c r="B3322" s="10" t="s">
        <v>4235</v>
      </c>
      <c r="C3322" s="11" t="s">
        <v>4055</v>
      </c>
    </row>
    <row r="3323" spans="1:3" s="10" customFormat="1" ht="28.5">
      <c r="A3323" s="31" t="s">
        <v>11107</v>
      </c>
      <c r="B3323" s="10" t="s">
        <v>4236</v>
      </c>
      <c r="C3323" s="11" t="s">
        <v>4055</v>
      </c>
    </row>
    <row r="3324" spans="1:3" s="10" customFormat="1" ht="28.5">
      <c r="A3324" s="31" t="s">
        <v>11108</v>
      </c>
      <c r="B3324" s="10" t="s">
        <v>4237</v>
      </c>
      <c r="C3324" s="11" t="s">
        <v>866</v>
      </c>
    </row>
    <row r="3325" spans="1:3" s="10" customFormat="1" ht="42.75">
      <c r="A3325" s="31" t="s">
        <v>11109</v>
      </c>
      <c r="B3325" s="10" t="s">
        <v>4238</v>
      </c>
      <c r="C3325" s="11" t="s">
        <v>1148</v>
      </c>
    </row>
    <row r="3326" spans="1:3" s="10" customFormat="1" ht="28.5">
      <c r="A3326" s="31" t="s">
        <v>11110</v>
      </c>
      <c r="B3326" s="10" t="s">
        <v>4239</v>
      </c>
      <c r="C3326" s="11" t="s">
        <v>3552</v>
      </c>
    </row>
    <row r="3327" spans="1:3" s="10" customFormat="1" ht="28.5">
      <c r="A3327" s="31" t="s">
        <v>11111</v>
      </c>
      <c r="B3327" s="10" t="s">
        <v>4240</v>
      </c>
      <c r="C3327" s="11" t="s">
        <v>4241</v>
      </c>
    </row>
    <row r="3328" spans="1:3" s="10" customFormat="1" ht="28.5">
      <c r="A3328" s="31" t="s">
        <v>11112</v>
      </c>
      <c r="B3328" s="10" t="s">
        <v>4242</v>
      </c>
      <c r="C3328" s="11" t="s">
        <v>4118</v>
      </c>
    </row>
    <row r="3329" spans="1:3" s="10" customFormat="1" ht="28.5">
      <c r="A3329" s="31" t="s">
        <v>11113</v>
      </c>
      <c r="B3329" s="10" t="s">
        <v>4243</v>
      </c>
      <c r="C3329" s="11" t="s">
        <v>4000</v>
      </c>
    </row>
    <row r="3330" spans="1:3" s="10" customFormat="1" ht="28.5">
      <c r="A3330" s="31" t="s">
        <v>11114</v>
      </c>
      <c r="B3330" s="10" t="s">
        <v>4244</v>
      </c>
      <c r="C3330" s="11" t="s">
        <v>888</v>
      </c>
    </row>
    <row r="3331" spans="1:3" s="10" customFormat="1" ht="28.5">
      <c r="A3331" s="31" t="s">
        <v>11115</v>
      </c>
      <c r="B3331" s="10" t="s">
        <v>4245</v>
      </c>
      <c r="C3331" s="11" t="s">
        <v>963</v>
      </c>
    </row>
    <row r="3332" spans="1:3" s="10" customFormat="1" ht="28.5">
      <c r="A3332" s="31" t="s">
        <v>11116</v>
      </c>
      <c r="B3332" s="10" t="s">
        <v>4246</v>
      </c>
      <c r="C3332" s="11" t="s">
        <v>875</v>
      </c>
    </row>
    <row r="3333" spans="1:3" s="10" customFormat="1" ht="28.5">
      <c r="A3333" s="31" t="s">
        <v>11117</v>
      </c>
      <c r="B3333" s="10" t="s">
        <v>4247</v>
      </c>
      <c r="C3333" s="11" t="s">
        <v>4202</v>
      </c>
    </row>
    <row r="3334" spans="1:3" s="10" customFormat="1" ht="28.5">
      <c r="A3334" s="31" t="s">
        <v>11118</v>
      </c>
      <c r="B3334" s="10" t="s">
        <v>4248</v>
      </c>
      <c r="C3334" s="11" t="s">
        <v>1050</v>
      </c>
    </row>
    <row r="3335" spans="1:3" s="10" customFormat="1" ht="28.5">
      <c r="A3335" s="31" t="s">
        <v>11119</v>
      </c>
      <c r="B3335" s="10" t="s">
        <v>4249</v>
      </c>
      <c r="C3335" s="11" t="s">
        <v>3878</v>
      </c>
    </row>
    <row r="3336" spans="1:3" s="10" customFormat="1">
      <c r="A3336" s="31" t="s">
        <v>11120</v>
      </c>
      <c r="B3336" s="10" t="s">
        <v>4250</v>
      </c>
      <c r="C3336" s="11" t="s">
        <v>774</v>
      </c>
    </row>
    <row r="3337" spans="1:3" s="10" customFormat="1" ht="28.5">
      <c r="A3337" s="31" t="s">
        <v>11121</v>
      </c>
      <c r="B3337" s="10" t="s">
        <v>4251</v>
      </c>
      <c r="C3337" s="11" t="s">
        <v>4055</v>
      </c>
    </row>
    <row r="3338" spans="1:3" s="10" customFormat="1" ht="28.5">
      <c r="A3338" s="31" t="s">
        <v>11122</v>
      </c>
      <c r="B3338" s="10" t="s">
        <v>4252</v>
      </c>
      <c r="C3338" s="11" t="s">
        <v>875</v>
      </c>
    </row>
    <row r="3339" spans="1:3" s="10" customFormat="1" ht="28.5">
      <c r="A3339" s="31" t="s">
        <v>11123</v>
      </c>
      <c r="B3339" s="10" t="s">
        <v>4253</v>
      </c>
      <c r="C3339" s="11" t="s">
        <v>4110</v>
      </c>
    </row>
    <row r="3340" spans="1:3" s="10" customFormat="1" ht="57">
      <c r="A3340" s="31" t="s">
        <v>11124</v>
      </c>
      <c r="B3340" s="10" t="s">
        <v>4254</v>
      </c>
      <c r="C3340" s="11" t="s">
        <v>4255</v>
      </c>
    </row>
    <row r="3341" spans="1:3" s="10" customFormat="1" ht="42.75">
      <c r="A3341" s="31" t="s">
        <v>8776</v>
      </c>
      <c r="B3341" s="10" t="s">
        <v>4256</v>
      </c>
      <c r="C3341" s="11" t="s">
        <v>1025</v>
      </c>
    </row>
    <row r="3342" spans="1:3" s="10" customFormat="1" ht="28.5">
      <c r="A3342" s="31" t="s">
        <v>11125</v>
      </c>
      <c r="B3342" s="10" t="s">
        <v>4257</v>
      </c>
      <c r="C3342" s="11" t="s">
        <v>4023</v>
      </c>
    </row>
    <row r="3343" spans="1:3" s="10" customFormat="1" ht="28.5">
      <c r="A3343" s="31" t="s">
        <v>11126</v>
      </c>
      <c r="B3343" s="10" t="s">
        <v>4258</v>
      </c>
      <c r="C3343" s="11" t="s">
        <v>4110</v>
      </c>
    </row>
    <row r="3344" spans="1:3" s="10" customFormat="1" ht="28.5">
      <c r="A3344" s="31" t="s">
        <v>11127</v>
      </c>
      <c r="B3344" s="10" t="s">
        <v>4259</v>
      </c>
      <c r="C3344" s="11" t="s">
        <v>4000</v>
      </c>
    </row>
    <row r="3345" spans="1:3" s="10" customFormat="1" ht="42.75">
      <c r="A3345" s="31" t="s">
        <v>11128</v>
      </c>
      <c r="B3345" s="10" t="s">
        <v>4260</v>
      </c>
      <c r="C3345" s="11" t="s">
        <v>4166</v>
      </c>
    </row>
    <row r="3346" spans="1:3" s="10" customFormat="1" ht="28.5">
      <c r="A3346" s="31" t="s">
        <v>11129</v>
      </c>
      <c r="B3346" s="10" t="s">
        <v>4261</v>
      </c>
      <c r="C3346" s="11" t="s">
        <v>4110</v>
      </c>
    </row>
    <row r="3347" spans="1:3" s="10" customFormat="1">
      <c r="A3347" s="31" t="s">
        <v>11130</v>
      </c>
      <c r="B3347" s="10" t="s">
        <v>4262</v>
      </c>
      <c r="C3347" s="11" t="s">
        <v>774</v>
      </c>
    </row>
    <row r="3348" spans="1:3" s="10" customFormat="1" ht="42.75">
      <c r="A3348" s="31" t="s">
        <v>11131</v>
      </c>
      <c r="B3348" s="10" t="s">
        <v>4263</v>
      </c>
      <c r="C3348" s="11" t="s">
        <v>4171</v>
      </c>
    </row>
    <row r="3349" spans="1:3" s="10" customFormat="1" ht="28.5">
      <c r="A3349" s="31" t="s">
        <v>11132</v>
      </c>
      <c r="B3349" s="10" t="s">
        <v>4264</v>
      </c>
      <c r="C3349" s="11" t="s">
        <v>4055</v>
      </c>
    </row>
    <row r="3350" spans="1:3" s="10" customFormat="1" ht="42.75">
      <c r="A3350" s="31" t="s">
        <v>11133</v>
      </c>
      <c r="B3350" s="10" t="s">
        <v>4265</v>
      </c>
      <c r="C3350" s="11" t="s">
        <v>4171</v>
      </c>
    </row>
    <row r="3351" spans="1:3" s="10" customFormat="1" ht="28.5">
      <c r="A3351" s="31" t="s">
        <v>11134</v>
      </c>
      <c r="B3351" s="10" t="s">
        <v>4266</v>
      </c>
      <c r="C3351" s="11" t="s">
        <v>4055</v>
      </c>
    </row>
    <row r="3352" spans="1:3" s="10" customFormat="1" ht="42.75">
      <c r="A3352" s="31" t="s">
        <v>11094</v>
      </c>
      <c r="B3352" s="10" t="s">
        <v>4267</v>
      </c>
      <c r="C3352" s="11" t="s">
        <v>802</v>
      </c>
    </row>
    <row r="3353" spans="1:3" s="10" customFormat="1" ht="28.5">
      <c r="A3353" s="31" t="s">
        <v>11135</v>
      </c>
      <c r="B3353" s="10" t="s">
        <v>4268</v>
      </c>
      <c r="C3353" s="11" t="s">
        <v>3844</v>
      </c>
    </row>
    <row r="3354" spans="1:3" s="10" customFormat="1" ht="28.5">
      <c r="A3354" s="31" t="s">
        <v>11136</v>
      </c>
      <c r="B3354" s="10" t="s">
        <v>4269</v>
      </c>
      <c r="C3354" s="11" t="s">
        <v>4000</v>
      </c>
    </row>
    <row r="3355" spans="1:3" s="10" customFormat="1" ht="42.75">
      <c r="A3355" s="31" t="s">
        <v>11137</v>
      </c>
      <c r="B3355" s="10" t="s">
        <v>4270</v>
      </c>
      <c r="C3355" s="11" t="s">
        <v>3101</v>
      </c>
    </row>
    <row r="3356" spans="1:3" s="10" customFormat="1" ht="28.5">
      <c r="A3356" s="31" t="s">
        <v>10339</v>
      </c>
      <c r="B3356" s="10" t="s">
        <v>4271</v>
      </c>
      <c r="C3356" s="11" t="s">
        <v>3224</v>
      </c>
    </row>
    <row r="3357" spans="1:3" s="10" customFormat="1" ht="28.5">
      <c r="A3357" s="31" t="s">
        <v>11138</v>
      </c>
      <c r="B3357" s="10" t="s">
        <v>4272</v>
      </c>
      <c r="C3357" s="11" t="s">
        <v>983</v>
      </c>
    </row>
    <row r="3358" spans="1:3" s="10" customFormat="1" ht="28.5">
      <c r="A3358" s="31" t="s">
        <v>11139</v>
      </c>
      <c r="B3358" s="10" t="s">
        <v>4273</v>
      </c>
      <c r="C3358" s="11" t="s">
        <v>840</v>
      </c>
    </row>
    <row r="3359" spans="1:3" s="10" customFormat="1" ht="28.5">
      <c r="A3359" s="31" t="s">
        <v>11140</v>
      </c>
      <c r="B3359" s="10" t="s">
        <v>4274</v>
      </c>
      <c r="C3359" s="11" t="s">
        <v>840</v>
      </c>
    </row>
    <row r="3360" spans="1:3" s="10" customFormat="1" ht="57">
      <c r="A3360" s="31" t="s">
        <v>8898</v>
      </c>
      <c r="B3360" s="10" t="s">
        <v>4275</v>
      </c>
      <c r="C3360" s="11" t="s">
        <v>1213</v>
      </c>
    </row>
    <row r="3361" spans="1:3" s="10" customFormat="1" ht="28.5">
      <c r="A3361" s="31" t="s">
        <v>10532</v>
      </c>
      <c r="B3361" s="10" t="s">
        <v>4276</v>
      </c>
      <c r="C3361" s="11" t="s">
        <v>3079</v>
      </c>
    </row>
    <row r="3362" spans="1:3" s="10" customFormat="1" ht="28.5">
      <c r="A3362" s="31" t="s">
        <v>11141</v>
      </c>
      <c r="B3362" s="10" t="s">
        <v>4277</v>
      </c>
      <c r="C3362" s="11" t="s">
        <v>3552</v>
      </c>
    </row>
    <row r="3363" spans="1:3" s="10" customFormat="1" ht="28.5">
      <c r="A3363" s="31" t="s">
        <v>11142</v>
      </c>
      <c r="B3363" s="10" t="s">
        <v>4278</v>
      </c>
      <c r="C3363" s="11" t="s">
        <v>4211</v>
      </c>
    </row>
    <row r="3364" spans="1:3" s="10" customFormat="1" ht="28.5">
      <c r="A3364" s="31" t="s">
        <v>11143</v>
      </c>
      <c r="B3364" s="10" t="s">
        <v>4279</v>
      </c>
      <c r="C3364" s="11" t="s">
        <v>4110</v>
      </c>
    </row>
    <row r="3365" spans="1:3" s="10" customFormat="1" ht="28.5">
      <c r="A3365" s="31" t="s">
        <v>8662</v>
      </c>
      <c r="B3365" s="10" t="s">
        <v>4280</v>
      </c>
      <c r="C3365" s="11" t="s">
        <v>875</v>
      </c>
    </row>
    <row r="3366" spans="1:3" s="10" customFormat="1" ht="28.5">
      <c r="A3366" s="31" t="s">
        <v>11144</v>
      </c>
      <c r="B3366" s="10" t="s">
        <v>4281</v>
      </c>
      <c r="C3366" s="11" t="s">
        <v>4110</v>
      </c>
    </row>
    <row r="3367" spans="1:3" s="10" customFormat="1" ht="28.5">
      <c r="A3367" s="31" t="s">
        <v>11145</v>
      </c>
      <c r="B3367" s="10" t="s">
        <v>4282</v>
      </c>
      <c r="C3367" s="11" t="s">
        <v>3552</v>
      </c>
    </row>
    <row r="3368" spans="1:3" s="10" customFormat="1" ht="28.5">
      <c r="A3368" s="31" t="s">
        <v>11146</v>
      </c>
      <c r="B3368" s="10" t="s">
        <v>4283</v>
      </c>
      <c r="C3368" s="11" t="s">
        <v>840</v>
      </c>
    </row>
    <row r="3369" spans="1:3" s="10" customFormat="1" ht="28.5">
      <c r="A3369" s="31" t="s">
        <v>11147</v>
      </c>
      <c r="B3369" s="10" t="s">
        <v>4284</v>
      </c>
      <c r="C3369" s="11" t="s">
        <v>4110</v>
      </c>
    </row>
    <row r="3370" spans="1:3" s="10" customFormat="1" ht="28.5">
      <c r="A3370" s="31" t="s">
        <v>11148</v>
      </c>
      <c r="B3370" s="10" t="s">
        <v>4285</v>
      </c>
      <c r="C3370" s="11" t="s">
        <v>4023</v>
      </c>
    </row>
    <row r="3371" spans="1:3" s="10" customFormat="1" ht="28.5">
      <c r="A3371" s="31" t="s">
        <v>11149</v>
      </c>
      <c r="B3371" s="10" t="s">
        <v>4286</v>
      </c>
      <c r="C3371" s="11" t="s">
        <v>1050</v>
      </c>
    </row>
    <row r="3372" spans="1:3" s="10" customFormat="1" ht="28.5">
      <c r="A3372" s="31" t="s">
        <v>11150</v>
      </c>
      <c r="B3372" s="10" t="s">
        <v>4287</v>
      </c>
      <c r="C3372" s="11" t="s">
        <v>4110</v>
      </c>
    </row>
    <row r="3373" spans="1:3" s="10" customFormat="1" ht="28.5">
      <c r="A3373" s="31" t="s">
        <v>11151</v>
      </c>
      <c r="B3373" s="10" t="s">
        <v>4288</v>
      </c>
      <c r="C3373" s="11" t="s">
        <v>4110</v>
      </c>
    </row>
    <row r="3374" spans="1:3" s="10" customFormat="1" ht="28.5">
      <c r="A3374" s="31" t="s">
        <v>11152</v>
      </c>
      <c r="B3374" s="10" t="s">
        <v>4289</v>
      </c>
      <c r="C3374" s="11" t="s">
        <v>3224</v>
      </c>
    </row>
    <row r="3375" spans="1:3" s="10" customFormat="1">
      <c r="A3375" s="31" t="s">
        <v>11153</v>
      </c>
      <c r="B3375" s="10" t="s">
        <v>4290</v>
      </c>
      <c r="C3375" s="11" t="s">
        <v>1046</v>
      </c>
    </row>
    <row r="3376" spans="1:3" s="10" customFormat="1" ht="28.5">
      <c r="A3376" s="31" t="s">
        <v>11154</v>
      </c>
      <c r="B3376" s="10" t="s">
        <v>4291</v>
      </c>
      <c r="C3376" s="11" t="s">
        <v>3878</v>
      </c>
    </row>
    <row r="3377" spans="1:3" s="10" customFormat="1" ht="28.5">
      <c r="A3377" s="31" t="s">
        <v>11155</v>
      </c>
      <c r="B3377" s="10" t="s">
        <v>4292</v>
      </c>
      <c r="C3377" s="11" t="s">
        <v>4293</v>
      </c>
    </row>
    <row r="3378" spans="1:3" s="10" customFormat="1" ht="28.5">
      <c r="A3378" s="31" t="s">
        <v>11156</v>
      </c>
      <c r="B3378" s="10" t="s">
        <v>4294</v>
      </c>
      <c r="C3378" s="11" t="s">
        <v>3552</v>
      </c>
    </row>
    <row r="3379" spans="1:3" s="10" customFormat="1" ht="28.5">
      <c r="A3379" s="31" t="s">
        <v>11157</v>
      </c>
      <c r="B3379" s="10" t="s">
        <v>4295</v>
      </c>
      <c r="C3379" s="11" t="s">
        <v>4055</v>
      </c>
    </row>
    <row r="3380" spans="1:3" s="10" customFormat="1" ht="28.5">
      <c r="A3380" s="31" t="s">
        <v>11158</v>
      </c>
      <c r="B3380" s="10" t="s">
        <v>4296</v>
      </c>
      <c r="C3380" s="11" t="s">
        <v>4055</v>
      </c>
    </row>
    <row r="3381" spans="1:3" s="10" customFormat="1" ht="28.5">
      <c r="A3381" s="31" t="s">
        <v>11159</v>
      </c>
      <c r="B3381" s="10" t="s">
        <v>4297</v>
      </c>
      <c r="C3381" s="11" t="s">
        <v>4202</v>
      </c>
    </row>
    <row r="3382" spans="1:3" s="10" customFormat="1" ht="28.5">
      <c r="A3382" s="31" t="s">
        <v>11160</v>
      </c>
      <c r="B3382" s="10" t="s">
        <v>4298</v>
      </c>
      <c r="C3382" s="11" t="s">
        <v>1097</v>
      </c>
    </row>
    <row r="3383" spans="1:3" s="10" customFormat="1" ht="28.5">
      <c r="A3383" s="31" t="s">
        <v>11161</v>
      </c>
      <c r="B3383" s="10" t="s">
        <v>4299</v>
      </c>
      <c r="C3383" s="11" t="s">
        <v>4055</v>
      </c>
    </row>
    <row r="3384" spans="1:3" s="10" customFormat="1" ht="42.75">
      <c r="A3384" s="31" t="s">
        <v>11162</v>
      </c>
      <c r="B3384" s="10" t="s">
        <v>4300</v>
      </c>
      <c r="C3384" s="11" t="s">
        <v>4173</v>
      </c>
    </row>
    <row r="3385" spans="1:3" s="10" customFormat="1" ht="28.5">
      <c r="A3385" s="31" t="s">
        <v>11163</v>
      </c>
      <c r="B3385" s="10" t="s">
        <v>4301</v>
      </c>
      <c r="C3385" s="11" t="s">
        <v>4302</v>
      </c>
    </row>
    <row r="3386" spans="1:3" s="10" customFormat="1" ht="28.5">
      <c r="A3386" s="31" t="s">
        <v>11164</v>
      </c>
      <c r="B3386" s="10" t="s">
        <v>4303</v>
      </c>
      <c r="C3386" s="11" t="s">
        <v>3878</v>
      </c>
    </row>
    <row r="3387" spans="1:3" s="10" customFormat="1" ht="28.5">
      <c r="A3387" s="31" t="s">
        <v>11165</v>
      </c>
      <c r="B3387" s="10" t="s">
        <v>4304</v>
      </c>
      <c r="C3387" s="11" t="s">
        <v>3479</v>
      </c>
    </row>
    <row r="3388" spans="1:3" s="10" customFormat="1" ht="28.5">
      <c r="A3388" s="31" t="s">
        <v>11166</v>
      </c>
      <c r="B3388" s="10" t="s">
        <v>4305</v>
      </c>
      <c r="C3388" s="11" t="s">
        <v>3479</v>
      </c>
    </row>
    <row r="3389" spans="1:3" s="10" customFormat="1" ht="28.5">
      <c r="A3389" s="31" t="s">
        <v>11167</v>
      </c>
      <c r="B3389" s="10" t="s">
        <v>4306</v>
      </c>
      <c r="C3389" s="11" t="s">
        <v>1050</v>
      </c>
    </row>
    <row r="3390" spans="1:3" s="10" customFormat="1" ht="28.5">
      <c r="A3390" s="31" t="s">
        <v>11168</v>
      </c>
      <c r="B3390" s="10" t="s">
        <v>4307</v>
      </c>
      <c r="C3390" s="11" t="s">
        <v>1050</v>
      </c>
    </row>
    <row r="3391" spans="1:3" s="10" customFormat="1" ht="28.5">
      <c r="A3391" s="31" t="s">
        <v>11169</v>
      </c>
      <c r="B3391" s="10" t="s">
        <v>4308</v>
      </c>
      <c r="C3391" s="11" t="s">
        <v>4000</v>
      </c>
    </row>
    <row r="3392" spans="1:3" s="10" customFormat="1" ht="57">
      <c r="A3392" s="31" t="s">
        <v>11170</v>
      </c>
      <c r="B3392" s="10" t="s">
        <v>4309</v>
      </c>
      <c r="C3392" s="11" t="s">
        <v>4310</v>
      </c>
    </row>
    <row r="3393" spans="1:3" s="10" customFormat="1" ht="28.5">
      <c r="A3393" s="31" t="s">
        <v>11171</v>
      </c>
      <c r="B3393" s="10" t="s">
        <v>4311</v>
      </c>
      <c r="C3393" s="11" t="s">
        <v>795</v>
      </c>
    </row>
    <row r="3394" spans="1:3" s="10" customFormat="1" ht="28.5">
      <c r="A3394" s="31" t="s">
        <v>11172</v>
      </c>
      <c r="B3394" s="10" t="s">
        <v>4312</v>
      </c>
      <c r="C3394" s="11" t="s">
        <v>827</v>
      </c>
    </row>
    <row r="3395" spans="1:3" s="10" customFormat="1" ht="28.5">
      <c r="A3395" s="31" t="s">
        <v>8612</v>
      </c>
      <c r="B3395" s="10" t="s">
        <v>4313</v>
      </c>
      <c r="C3395" s="11" t="s">
        <v>779</v>
      </c>
    </row>
    <row r="3396" spans="1:3" s="10" customFormat="1" ht="57">
      <c r="A3396" s="31" t="s">
        <v>11173</v>
      </c>
      <c r="B3396" s="10" t="s">
        <v>4314</v>
      </c>
      <c r="C3396" s="11" t="s">
        <v>4315</v>
      </c>
    </row>
    <row r="3397" spans="1:3" s="10" customFormat="1" ht="28.5">
      <c r="A3397" s="31" t="s">
        <v>11174</v>
      </c>
      <c r="B3397" s="10" t="s">
        <v>4316</v>
      </c>
      <c r="C3397" s="11" t="s">
        <v>875</v>
      </c>
    </row>
    <row r="3398" spans="1:3" s="10" customFormat="1" ht="42.75">
      <c r="A3398" s="31" t="s">
        <v>11175</v>
      </c>
      <c r="B3398" s="10" t="s">
        <v>4317</v>
      </c>
      <c r="C3398" s="11" t="s">
        <v>4318</v>
      </c>
    </row>
    <row r="3399" spans="1:3" s="10" customFormat="1" ht="28.5">
      <c r="A3399" s="31" t="s">
        <v>11176</v>
      </c>
      <c r="B3399" s="10" t="s">
        <v>4319</v>
      </c>
      <c r="C3399" s="11" t="s">
        <v>875</v>
      </c>
    </row>
    <row r="3400" spans="1:3" s="10" customFormat="1" ht="42.75">
      <c r="A3400" s="31" t="s">
        <v>11177</v>
      </c>
      <c r="B3400" s="10" t="s">
        <v>4320</v>
      </c>
      <c r="C3400" s="11" t="s">
        <v>802</v>
      </c>
    </row>
    <row r="3401" spans="1:3" s="10" customFormat="1" ht="57">
      <c r="A3401" s="31" t="s">
        <v>11178</v>
      </c>
      <c r="B3401" s="10" t="s">
        <v>4321</v>
      </c>
      <c r="C3401" s="11" t="s">
        <v>4315</v>
      </c>
    </row>
    <row r="3402" spans="1:3" s="10" customFormat="1" ht="28.5">
      <c r="A3402" s="31" t="s">
        <v>11179</v>
      </c>
      <c r="B3402" s="10" t="s">
        <v>4322</v>
      </c>
      <c r="C3402" s="11" t="s">
        <v>3479</v>
      </c>
    </row>
    <row r="3403" spans="1:3" s="10" customFormat="1" ht="28.5">
      <c r="A3403" s="31" t="s">
        <v>11180</v>
      </c>
      <c r="B3403" s="10" t="s">
        <v>4323</v>
      </c>
      <c r="C3403" s="11" t="s">
        <v>4324</v>
      </c>
    </row>
    <row r="3404" spans="1:3" s="10" customFormat="1" ht="42.75">
      <c r="A3404" s="31" t="s">
        <v>11181</v>
      </c>
      <c r="B3404" s="10" t="s">
        <v>4325</v>
      </c>
      <c r="C3404" s="11" t="s">
        <v>2763</v>
      </c>
    </row>
    <row r="3405" spans="1:3" s="10" customFormat="1" ht="28.5">
      <c r="A3405" s="31" t="s">
        <v>11182</v>
      </c>
      <c r="B3405" s="10" t="s">
        <v>4326</v>
      </c>
      <c r="C3405" s="11" t="s">
        <v>4327</v>
      </c>
    </row>
    <row r="3406" spans="1:3" s="10" customFormat="1" ht="28.5">
      <c r="A3406" s="31" t="s">
        <v>11183</v>
      </c>
      <c r="B3406" s="10" t="s">
        <v>4328</v>
      </c>
      <c r="C3406" s="11" t="s">
        <v>4324</v>
      </c>
    </row>
    <row r="3407" spans="1:3" s="10" customFormat="1" ht="28.5">
      <c r="A3407" s="31" t="s">
        <v>11184</v>
      </c>
      <c r="B3407" s="10" t="s">
        <v>4329</v>
      </c>
      <c r="C3407" s="11" t="s">
        <v>4330</v>
      </c>
    </row>
    <row r="3408" spans="1:3" s="10" customFormat="1" ht="28.5">
      <c r="A3408" s="31" t="s">
        <v>11185</v>
      </c>
      <c r="B3408" s="10" t="s">
        <v>4331</v>
      </c>
      <c r="C3408" s="11" t="s">
        <v>4110</v>
      </c>
    </row>
    <row r="3409" spans="1:3" s="10" customFormat="1" ht="28.5">
      <c r="A3409" s="31" t="s">
        <v>11186</v>
      </c>
      <c r="B3409" s="10" t="s">
        <v>4332</v>
      </c>
      <c r="C3409" s="11" t="s">
        <v>4333</v>
      </c>
    </row>
    <row r="3410" spans="1:3" s="10" customFormat="1" ht="28.5">
      <c r="A3410" s="31" t="s">
        <v>11187</v>
      </c>
      <c r="B3410" s="10" t="s">
        <v>4334</v>
      </c>
      <c r="C3410" s="11" t="s">
        <v>795</v>
      </c>
    </row>
    <row r="3411" spans="1:3" s="10" customFormat="1" ht="28.5">
      <c r="A3411" s="31" t="s">
        <v>11188</v>
      </c>
      <c r="B3411" s="10" t="s">
        <v>4335</v>
      </c>
      <c r="C3411" s="11" t="s">
        <v>4000</v>
      </c>
    </row>
    <row r="3412" spans="1:3" s="10" customFormat="1" ht="28.5">
      <c r="A3412" s="31" t="s">
        <v>11189</v>
      </c>
      <c r="B3412" s="10" t="s">
        <v>4336</v>
      </c>
      <c r="C3412" s="11" t="s">
        <v>4041</v>
      </c>
    </row>
    <row r="3413" spans="1:3" s="10" customFormat="1" ht="28.5">
      <c r="A3413" s="31" t="s">
        <v>11190</v>
      </c>
      <c r="B3413" s="10" t="s">
        <v>4337</v>
      </c>
      <c r="C3413" s="11" t="s">
        <v>795</v>
      </c>
    </row>
    <row r="3414" spans="1:3" s="10" customFormat="1" ht="28.5">
      <c r="A3414" s="31" t="s">
        <v>11191</v>
      </c>
      <c r="B3414" s="10" t="s">
        <v>4338</v>
      </c>
      <c r="C3414" s="11" t="s">
        <v>948</v>
      </c>
    </row>
    <row r="3415" spans="1:3" s="10" customFormat="1" ht="28.5">
      <c r="A3415" s="31" t="s">
        <v>11192</v>
      </c>
      <c r="B3415" s="10" t="s">
        <v>4339</v>
      </c>
      <c r="C3415" s="11" t="s">
        <v>4000</v>
      </c>
    </row>
    <row r="3416" spans="1:3" s="10" customFormat="1" ht="28.5">
      <c r="A3416" s="31" t="s">
        <v>11193</v>
      </c>
      <c r="B3416" s="10" t="s">
        <v>4340</v>
      </c>
      <c r="C3416" s="11" t="s">
        <v>4000</v>
      </c>
    </row>
    <row r="3417" spans="1:3" s="10" customFormat="1" ht="42.75">
      <c r="A3417" s="31" t="s">
        <v>11177</v>
      </c>
      <c r="B3417" s="10" t="s">
        <v>4341</v>
      </c>
      <c r="C3417" s="11" t="s">
        <v>802</v>
      </c>
    </row>
    <row r="3418" spans="1:3" s="10" customFormat="1" ht="28.5">
      <c r="A3418" s="31" t="s">
        <v>11194</v>
      </c>
      <c r="B3418" s="10" t="s">
        <v>4342</v>
      </c>
      <c r="C3418" s="11" t="s">
        <v>4055</v>
      </c>
    </row>
    <row r="3419" spans="1:3" s="10" customFormat="1" ht="28.5">
      <c r="A3419" s="31" t="s">
        <v>11195</v>
      </c>
      <c r="B3419" s="10" t="s">
        <v>4343</v>
      </c>
      <c r="C3419" s="11" t="s">
        <v>4000</v>
      </c>
    </row>
    <row r="3420" spans="1:3" s="10" customFormat="1">
      <c r="A3420" s="31" t="s">
        <v>11196</v>
      </c>
      <c r="B3420" s="10" t="s">
        <v>4344</v>
      </c>
      <c r="C3420" s="11" t="s">
        <v>4345</v>
      </c>
    </row>
    <row r="3421" spans="1:3" s="10" customFormat="1" ht="28.5">
      <c r="A3421" s="31" t="s">
        <v>11197</v>
      </c>
      <c r="B3421" s="10" t="s">
        <v>4346</v>
      </c>
      <c r="C3421" s="11" t="s">
        <v>4347</v>
      </c>
    </row>
    <row r="3422" spans="1:3" s="10" customFormat="1">
      <c r="A3422" s="31" t="s">
        <v>11198</v>
      </c>
      <c r="B3422" s="10" t="s">
        <v>4348</v>
      </c>
      <c r="C3422" s="11" t="s">
        <v>774</v>
      </c>
    </row>
    <row r="3423" spans="1:3" s="10" customFormat="1" ht="28.5">
      <c r="A3423" s="31" t="s">
        <v>11199</v>
      </c>
      <c r="B3423" s="10" t="s">
        <v>4349</v>
      </c>
      <c r="C3423" s="11" t="s">
        <v>4347</v>
      </c>
    </row>
    <row r="3424" spans="1:3" s="10" customFormat="1" ht="28.5">
      <c r="A3424" s="31" t="s">
        <v>11200</v>
      </c>
      <c r="B3424" s="10" t="s">
        <v>4350</v>
      </c>
      <c r="C3424" s="11" t="s">
        <v>3079</v>
      </c>
    </row>
    <row r="3425" spans="1:3" s="10" customFormat="1" ht="28.5">
      <c r="A3425" s="31" t="s">
        <v>11201</v>
      </c>
      <c r="B3425" s="10" t="s">
        <v>4351</v>
      </c>
      <c r="C3425" s="11" t="s">
        <v>4055</v>
      </c>
    </row>
    <row r="3426" spans="1:3" s="10" customFormat="1" ht="28.5">
      <c r="A3426" s="31" t="s">
        <v>11202</v>
      </c>
      <c r="B3426" s="10" t="s">
        <v>4352</v>
      </c>
      <c r="C3426" s="11" t="s">
        <v>3479</v>
      </c>
    </row>
    <row r="3427" spans="1:3" s="10" customFormat="1" ht="28.5">
      <c r="A3427" s="31" t="s">
        <v>11203</v>
      </c>
      <c r="B3427" s="10" t="s">
        <v>4353</v>
      </c>
      <c r="C3427" s="11" t="s">
        <v>4000</v>
      </c>
    </row>
    <row r="3428" spans="1:3" s="10" customFormat="1" ht="28.5">
      <c r="A3428" s="31" t="s">
        <v>11204</v>
      </c>
      <c r="B3428" s="10" t="s">
        <v>4354</v>
      </c>
      <c r="C3428" s="11" t="s">
        <v>4355</v>
      </c>
    </row>
    <row r="3429" spans="1:3" s="10" customFormat="1" ht="28.5">
      <c r="A3429" s="31" t="s">
        <v>11205</v>
      </c>
      <c r="B3429" s="10" t="s">
        <v>4356</v>
      </c>
      <c r="C3429" s="11" t="s">
        <v>4110</v>
      </c>
    </row>
    <row r="3430" spans="1:3" s="10" customFormat="1" ht="28.5">
      <c r="A3430" s="31" t="s">
        <v>11206</v>
      </c>
      <c r="B3430" s="10" t="s">
        <v>4357</v>
      </c>
      <c r="C3430" s="11" t="s">
        <v>3479</v>
      </c>
    </row>
    <row r="3431" spans="1:3" s="10" customFormat="1" ht="28.5">
      <c r="A3431" s="31" t="s">
        <v>11207</v>
      </c>
      <c r="B3431" s="10" t="s">
        <v>4358</v>
      </c>
      <c r="C3431" s="11" t="s">
        <v>4055</v>
      </c>
    </row>
    <row r="3432" spans="1:3" s="10" customFormat="1" ht="28.5">
      <c r="A3432" s="31" t="s">
        <v>11208</v>
      </c>
      <c r="B3432" s="10" t="s">
        <v>4359</v>
      </c>
      <c r="C3432" s="11" t="s">
        <v>4293</v>
      </c>
    </row>
    <row r="3433" spans="1:3" s="10" customFormat="1" ht="57">
      <c r="A3433" s="31" t="s">
        <v>11209</v>
      </c>
      <c r="B3433" s="10" t="s">
        <v>4360</v>
      </c>
      <c r="C3433" s="11" t="s">
        <v>3730</v>
      </c>
    </row>
    <row r="3434" spans="1:3" s="10" customFormat="1" ht="28.5">
      <c r="A3434" s="31" t="s">
        <v>11210</v>
      </c>
      <c r="B3434" s="10" t="s">
        <v>4361</v>
      </c>
      <c r="C3434" s="11" t="s">
        <v>963</v>
      </c>
    </row>
    <row r="3435" spans="1:3" s="10" customFormat="1" ht="28.5">
      <c r="A3435" s="31" t="s">
        <v>11211</v>
      </c>
      <c r="B3435" s="10" t="s">
        <v>4362</v>
      </c>
      <c r="C3435" s="11" t="s">
        <v>1146</v>
      </c>
    </row>
    <row r="3436" spans="1:3" s="10" customFormat="1" ht="28.5">
      <c r="A3436" s="31" t="s">
        <v>11145</v>
      </c>
      <c r="B3436" s="10" t="s">
        <v>4363</v>
      </c>
      <c r="C3436" s="11" t="s">
        <v>3552</v>
      </c>
    </row>
    <row r="3437" spans="1:3" s="10" customFormat="1" ht="28.5">
      <c r="A3437" s="31" t="s">
        <v>11212</v>
      </c>
      <c r="B3437" s="10" t="s">
        <v>4364</v>
      </c>
      <c r="C3437" s="11" t="s">
        <v>827</v>
      </c>
    </row>
    <row r="3438" spans="1:3" s="10" customFormat="1" ht="28.5">
      <c r="A3438" s="31" t="s">
        <v>8731</v>
      </c>
      <c r="B3438" s="10" t="s">
        <v>4365</v>
      </c>
      <c r="C3438" s="11" t="s">
        <v>983</v>
      </c>
    </row>
    <row r="3439" spans="1:3" s="10" customFormat="1" ht="28.5">
      <c r="A3439" s="31" t="s">
        <v>11213</v>
      </c>
      <c r="B3439" s="10" t="s">
        <v>4366</v>
      </c>
      <c r="C3439" s="11" t="s">
        <v>4110</v>
      </c>
    </row>
    <row r="3440" spans="1:3" s="10" customFormat="1" ht="57">
      <c r="A3440" s="31" t="s">
        <v>11214</v>
      </c>
      <c r="B3440" s="10" t="s">
        <v>4367</v>
      </c>
      <c r="C3440" s="11" t="s">
        <v>3730</v>
      </c>
    </row>
    <row r="3441" spans="1:3" s="10" customFormat="1" ht="28.5">
      <c r="A3441" s="31" t="s">
        <v>11215</v>
      </c>
      <c r="B3441" s="10" t="s">
        <v>4368</v>
      </c>
      <c r="C3441" s="11" t="s">
        <v>4209</v>
      </c>
    </row>
    <row r="3442" spans="1:3" s="10" customFormat="1" ht="57">
      <c r="A3442" s="31" t="s">
        <v>8638</v>
      </c>
      <c r="B3442" s="10" t="s">
        <v>4369</v>
      </c>
      <c r="C3442" s="11" t="s">
        <v>825</v>
      </c>
    </row>
    <row r="3443" spans="1:3" s="10" customFormat="1" ht="28.5">
      <c r="A3443" s="31" t="s">
        <v>11216</v>
      </c>
      <c r="B3443" s="10" t="s">
        <v>4370</v>
      </c>
      <c r="C3443" s="11" t="s">
        <v>4347</v>
      </c>
    </row>
    <row r="3444" spans="1:3" s="10" customFormat="1" ht="28.5">
      <c r="A3444" s="31" t="s">
        <v>11217</v>
      </c>
      <c r="B3444" s="10" t="s">
        <v>4371</v>
      </c>
      <c r="C3444" s="11" t="s">
        <v>983</v>
      </c>
    </row>
    <row r="3445" spans="1:3" s="10" customFormat="1" ht="28.5">
      <c r="A3445" s="31" t="s">
        <v>11218</v>
      </c>
      <c r="B3445" s="10" t="s">
        <v>4372</v>
      </c>
      <c r="C3445" s="11" t="s">
        <v>4000</v>
      </c>
    </row>
    <row r="3446" spans="1:3" s="10" customFormat="1" ht="28.5">
      <c r="A3446" s="31" t="s">
        <v>11219</v>
      </c>
      <c r="B3446" s="10" t="s">
        <v>4373</v>
      </c>
      <c r="C3446" s="11" t="s">
        <v>1146</v>
      </c>
    </row>
    <row r="3447" spans="1:3" s="10" customFormat="1" ht="28.5">
      <c r="A3447" s="31" t="s">
        <v>11220</v>
      </c>
      <c r="B3447" s="10" t="s">
        <v>4374</v>
      </c>
      <c r="C3447" s="11" t="s">
        <v>4118</v>
      </c>
    </row>
    <row r="3448" spans="1:3" s="10" customFormat="1" ht="28.5">
      <c r="A3448" s="31" t="s">
        <v>11221</v>
      </c>
      <c r="B3448" s="10" t="s">
        <v>4375</v>
      </c>
      <c r="C3448" s="11" t="s">
        <v>4118</v>
      </c>
    </row>
    <row r="3449" spans="1:3" s="10" customFormat="1" ht="28.5">
      <c r="A3449" s="31" t="s">
        <v>11222</v>
      </c>
      <c r="B3449" s="10" t="s">
        <v>4376</v>
      </c>
      <c r="C3449" s="11" t="s">
        <v>4023</v>
      </c>
    </row>
    <row r="3450" spans="1:3" s="10" customFormat="1" ht="28.5">
      <c r="A3450" s="31" t="s">
        <v>11223</v>
      </c>
      <c r="B3450" s="10" t="s">
        <v>4377</v>
      </c>
      <c r="C3450" s="11" t="s">
        <v>4055</v>
      </c>
    </row>
    <row r="3451" spans="1:3" s="10" customFormat="1" ht="28.5">
      <c r="A3451" s="31" t="s">
        <v>11224</v>
      </c>
      <c r="B3451" s="10" t="s">
        <v>4378</v>
      </c>
      <c r="C3451" s="11" t="s">
        <v>4000</v>
      </c>
    </row>
    <row r="3452" spans="1:3" s="10" customFormat="1" ht="28.5">
      <c r="A3452" s="31" t="s">
        <v>8662</v>
      </c>
      <c r="B3452" s="10" t="s">
        <v>4379</v>
      </c>
      <c r="C3452" s="11" t="s">
        <v>875</v>
      </c>
    </row>
    <row r="3453" spans="1:3" s="10" customFormat="1" ht="28.5">
      <c r="A3453" s="31" t="s">
        <v>11225</v>
      </c>
      <c r="B3453" s="10" t="s">
        <v>4380</v>
      </c>
      <c r="C3453" s="11" t="s">
        <v>4110</v>
      </c>
    </row>
    <row r="3454" spans="1:3" s="10" customFormat="1" ht="28.5">
      <c r="A3454" s="31" t="s">
        <v>11226</v>
      </c>
      <c r="B3454" s="10" t="s">
        <v>4381</v>
      </c>
      <c r="C3454" s="11" t="s">
        <v>3479</v>
      </c>
    </row>
    <row r="3455" spans="1:3" s="10" customFormat="1" ht="57">
      <c r="A3455" s="31" t="s">
        <v>11227</v>
      </c>
      <c r="B3455" s="10" t="s">
        <v>4382</v>
      </c>
      <c r="C3455" s="11" t="s">
        <v>3409</v>
      </c>
    </row>
    <row r="3456" spans="1:3" s="10" customFormat="1" ht="28.5">
      <c r="A3456" s="31" t="s">
        <v>11228</v>
      </c>
      <c r="B3456" s="10" t="s">
        <v>4383</v>
      </c>
      <c r="C3456" s="11" t="s">
        <v>4110</v>
      </c>
    </row>
    <row r="3457" spans="1:3" s="10" customFormat="1" ht="28.5">
      <c r="A3457" s="31" t="s">
        <v>11229</v>
      </c>
      <c r="B3457" s="10" t="s">
        <v>4384</v>
      </c>
      <c r="C3457" s="11" t="s">
        <v>4110</v>
      </c>
    </row>
    <row r="3458" spans="1:3" s="10" customFormat="1" ht="28.5">
      <c r="A3458" s="31" t="s">
        <v>11230</v>
      </c>
      <c r="B3458" s="10" t="s">
        <v>4385</v>
      </c>
      <c r="C3458" s="11" t="s">
        <v>4055</v>
      </c>
    </row>
    <row r="3459" spans="1:3" s="10" customFormat="1" ht="28.5">
      <c r="A3459" s="31" t="s">
        <v>11231</v>
      </c>
      <c r="B3459" s="10" t="s">
        <v>4386</v>
      </c>
      <c r="C3459" s="11" t="s">
        <v>875</v>
      </c>
    </row>
    <row r="3460" spans="1:3" s="10" customFormat="1" ht="28.5">
      <c r="A3460" s="31" t="s">
        <v>11232</v>
      </c>
      <c r="B3460" s="10" t="s">
        <v>4387</v>
      </c>
      <c r="C3460" s="11" t="s">
        <v>4110</v>
      </c>
    </row>
    <row r="3461" spans="1:3" s="10" customFormat="1" ht="28.5">
      <c r="A3461" s="31" t="s">
        <v>11233</v>
      </c>
      <c r="B3461" s="10" t="s">
        <v>4388</v>
      </c>
      <c r="C3461" s="11" t="s">
        <v>779</v>
      </c>
    </row>
    <row r="3462" spans="1:3" s="10" customFormat="1" ht="28.5">
      <c r="A3462" s="31" t="s">
        <v>11234</v>
      </c>
      <c r="B3462" s="10" t="s">
        <v>4389</v>
      </c>
      <c r="C3462" s="11" t="s">
        <v>4055</v>
      </c>
    </row>
    <row r="3463" spans="1:3" s="10" customFormat="1" ht="28.5">
      <c r="A3463" s="31" t="s">
        <v>11235</v>
      </c>
      <c r="B3463" s="10" t="s">
        <v>4390</v>
      </c>
      <c r="C3463" s="11" t="s">
        <v>4023</v>
      </c>
    </row>
    <row r="3464" spans="1:3" s="10" customFormat="1" ht="28.5">
      <c r="A3464" s="31" t="s">
        <v>11236</v>
      </c>
      <c r="B3464" s="10" t="s">
        <v>4391</v>
      </c>
      <c r="C3464" s="11" t="s">
        <v>4055</v>
      </c>
    </row>
    <row r="3465" spans="1:3" s="10" customFormat="1" ht="28.5">
      <c r="A3465" s="31" t="s">
        <v>11237</v>
      </c>
      <c r="B3465" s="10" t="s">
        <v>4392</v>
      </c>
      <c r="C3465" s="11" t="s">
        <v>1146</v>
      </c>
    </row>
    <row r="3466" spans="1:3" s="10" customFormat="1" ht="28.5">
      <c r="A3466" s="31" t="s">
        <v>11238</v>
      </c>
      <c r="B3466" s="10" t="s">
        <v>4393</v>
      </c>
      <c r="C3466" s="11" t="s">
        <v>1010</v>
      </c>
    </row>
    <row r="3467" spans="1:3" s="10" customFormat="1" ht="28.5">
      <c r="A3467" s="31" t="s">
        <v>11239</v>
      </c>
      <c r="B3467" s="10" t="s">
        <v>4394</v>
      </c>
      <c r="C3467" s="11" t="s">
        <v>1010</v>
      </c>
    </row>
    <row r="3468" spans="1:3" s="10" customFormat="1" ht="28.5">
      <c r="A3468" s="31" t="s">
        <v>11240</v>
      </c>
      <c r="B3468" s="10" t="s">
        <v>4395</v>
      </c>
      <c r="C3468" s="11" t="s">
        <v>1146</v>
      </c>
    </row>
    <row r="3469" spans="1:3" s="10" customFormat="1" ht="28.5">
      <c r="A3469" s="31" t="s">
        <v>11241</v>
      </c>
      <c r="B3469" s="10" t="s">
        <v>4396</v>
      </c>
      <c r="C3469" s="11" t="s">
        <v>1010</v>
      </c>
    </row>
    <row r="3470" spans="1:3" s="10" customFormat="1" ht="28.5">
      <c r="A3470" s="31" t="s">
        <v>11242</v>
      </c>
      <c r="B3470" s="10" t="s">
        <v>4397</v>
      </c>
      <c r="C3470" s="11" t="s">
        <v>4398</v>
      </c>
    </row>
    <row r="3471" spans="1:3" s="10" customFormat="1" ht="28.5">
      <c r="A3471" s="31" t="s">
        <v>11243</v>
      </c>
      <c r="B3471" s="10" t="s">
        <v>4399</v>
      </c>
      <c r="C3471" s="11" t="s">
        <v>4400</v>
      </c>
    </row>
    <row r="3472" spans="1:3" s="10" customFormat="1" ht="28.5">
      <c r="A3472" s="31" t="s">
        <v>11244</v>
      </c>
      <c r="B3472" s="10" t="s">
        <v>4401</v>
      </c>
      <c r="C3472" s="11" t="s">
        <v>3479</v>
      </c>
    </row>
    <row r="3473" spans="1:3" s="10" customFormat="1" ht="28.5">
      <c r="A3473" s="31" t="s">
        <v>11245</v>
      </c>
      <c r="B3473" s="10" t="s">
        <v>4402</v>
      </c>
      <c r="C3473" s="11" t="s">
        <v>4000</v>
      </c>
    </row>
    <row r="3474" spans="1:3" s="10" customFormat="1" ht="28.5">
      <c r="A3474" s="31" t="s">
        <v>11246</v>
      </c>
      <c r="B3474" s="10" t="s">
        <v>4403</v>
      </c>
      <c r="C3474" s="11" t="s">
        <v>1146</v>
      </c>
    </row>
    <row r="3475" spans="1:3" s="10" customFormat="1" ht="28.5">
      <c r="A3475" s="31" t="s">
        <v>11247</v>
      </c>
      <c r="B3475" s="10" t="s">
        <v>4404</v>
      </c>
      <c r="C3475" s="11" t="s">
        <v>4055</v>
      </c>
    </row>
    <row r="3476" spans="1:3" s="10" customFormat="1" ht="28.5">
      <c r="A3476" s="31" t="s">
        <v>11248</v>
      </c>
      <c r="B3476" s="10" t="s">
        <v>4405</v>
      </c>
      <c r="C3476" s="11" t="s">
        <v>4406</v>
      </c>
    </row>
    <row r="3477" spans="1:3" s="10" customFormat="1" ht="28.5">
      <c r="A3477" s="31" t="s">
        <v>11249</v>
      </c>
      <c r="B3477" s="10" t="s">
        <v>4407</v>
      </c>
      <c r="C3477" s="11" t="s">
        <v>4202</v>
      </c>
    </row>
    <row r="3478" spans="1:3" s="10" customFormat="1">
      <c r="A3478" s="31" t="s">
        <v>11250</v>
      </c>
      <c r="B3478" s="10" t="s">
        <v>4408</v>
      </c>
      <c r="C3478" s="11" t="s">
        <v>4409</v>
      </c>
    </row>
    <row r="3479" spans="1:3" s="10" customFormat="1" ht="28.5">
      <c r="A3479" s="31" t="s">
        <v>11251</v>
      </c>
      <c r="B3479" s="10" t="s">
        <v>4410</v>
      </c>
      <c r="C3479" s="11" t="s">
        <v>1146</v>
      </c>
    </row>
    <row r="3480" spans="1:3" s="10" customFormat="1" ht="42.75">
      <c r="A3480" s="31" t="s">
        <v>8555</v>
      </c>
      <c r="B3480" s="10" t="s">
        <v>4411</v>
      </c>
      <c r="C3480" s="11" t="s">
        <v>802</v>
      </c>
    </row>
    <row r="3481" spans="1:3" s="10" customFormat="1" ht="28.5">
      <c r="A3481" s="31" t="s">
        <v>11252</v>
      </c>
      <c r="B3481" s="10" t="s">
        <v>4412</v>
      </c>
      <c r="C3481" s="11" t="s">
        <v>983</v>
      </c>
    </row>
    <row r="3482" spans="1:3" s="10" customFormat="1">
      <c r="A3482" s="31" t="s">
        <v>11253</v>
      </c>
      <c r="B3482" s="10" t="s">
        <v>4413</v>
      </c>
      <c r="C3482" s="11" t="s">
        <v>4409</v>
      </c>
    </row>
    <row r="3483" spans="1:3" s="10" customFormat="1" ht="28.5">
      <c r="A3483" s="31" t="s">
        <v>11254</v>
      </c>
      <c r="B3483" s="10" t="s">
        <v>4414</v>
      </c>
      <c r="C3483" s="11" t="s">
        <v>3552</v>
      </c>
    </row>
    <row r="3484" spans="1:3" s="10" customFormat="1" ht="28.5">
      <c r="A3484" s="31" t="s">
        <v>11255</v>
      </c>
      <c r="B3484" s="10" t="s">
        <v>4415</v>
      </c>
      <c r="C3484" s="11" t="s">
        <v>4000</v>
      </c>
    </row>
    <row r="3485" spans="1:3" s="10" customFormat="1" ht="28.5">
      <c r="A3485" s="31" t="s">
        <v>11256</v>
      </c>
      <c r="B3485" s="10" t="s">
        <v>4416</v>
      </c>
      <c r="C3485" s="11" t="s">
        <v>1146</v>
      </c>
    </row>
    <row r="3486" spans="1:3" s="10" customFormat="1" ht="28.5">
      <c r="A3486" s="31" t="s">
        <v>11257</v>
      </c>
      <c r="B3486" s="10" t="s">
        <v>4417</v>
      </c>
      <c r="C3486" s="11" t="s">
        <v>948</v>
      </c>
    </row>
    <row r="3487" spans="1:3" s="10" customFormat="1" ht="28.5">
      <c r="A3487" s="31" t="s">
        <v>11258</v>
      </c>
      <c r="B3487" s="10" t="s">
        <v>4418</v>
      </c>
      <c r="C3487" s="11" t="s">
        <v>875</v>
      </c>
    </row>
    <row r="3488" spans="1:3" s="10" customFormat="1" ht="42.75">
      <c r="A3488" s="31" t="s">
        <v>11259</v>
      </c>
      <c r="B3488" s="10" t="s">
        <v>4419</v>
      </c>
      <c r="C3488" s="11" t="s">
        <v>4420</v>
      </c>
    </row>
    <row r="3489" spans="1:3" s="10" customFormat="1" ht="42.75">
      <c r="A3489" s="31" t="s">
        <v>11260</v>
      </c>
      <c r="B3489" s="10" t="s">
        <v>4421</v>
      </c>
      <c r="C3489" s="11" t="s">
        <v>3889</v>
      </c>
    </row>
    <row r="3490" spans="1:3" s="10" customFormat="1" ht="28.5">
      <c r="A3490" s="31" t="s">
        <v>11261</v>
      </c>
      <c r="B3490" s="10" t="s">
        <v>4422</v>
      </c>
      <c r="C3490" s="11" t="s">
        <v>4423</v>
      </c>
    </row>
    <row r="3491" spans="1:3" s="10" customFormat="1" ht="28.5">
      <c r="A3491" s="31" t="s">
        <v>11262</v>
      </c>
      <c r="B3491" s="10" t="s">
        <v>4424</v>
      </c>
      <c r="C3491" s="11" t="s">
        <v>875</v>
      </c>
    </row>
    <row r="3492" spans="1:3" s="10" customFormat="1">
      <c r="A3492" s="31" t="s">
        <v>11263</v>
      </c>
      <c r="B3492" s="10" t="s">
        <v>4425</v>
      </c>
      <c r="C3492" s="11" t="s">
        <v>4345</v>
      </c>
    </row>
    <row r="3493" spans="1:3" s="10" customFormat="1" ht="42.75">
      <c r="A3493" s="31" t="s">
        <v>11264</v>
      </c>
      <c r="B3493" s="10" t="s">
        <v>4426</v>
      </c>
      <c r="C3493" s="11" t="s">
        <v>2763</v>
      </c>
    </row>
    <row r="3494" spans="1:3" s="10" customFormat="1" ht="28.5">
      <c r="A3494" s="31" t="s">
        <v>11265</v>
      </c>
      <c r="B3494" s="10" t="s">
        <v>4427</v>
      </c>
      <c r="C3494" s="11" t="s">
        <v>2932</v>
      </c>
    </row>
    <row r="3495" spans="1:3" s="10" customFormat="1" ht="42.75">
      <c r="A3495" s="31" t="s">
        <v>11266</v>
      </c>
      <c r="B3495" s="10" t="s">
        <v>4428</v>
      </c>
      <c r="C3495" s="11" t="s">
        <v>2763</v>
      </c>
    </row>
    <row r="3496" spans="1:3" s="10" customFormat="1" ht="28.5">
      <c r="A3496" s="31" t="s">
        <v>11267</v>
      </c>
      <c r="B3496" s="10" t="s">
        <v>4429</v>
      </c>
      <c r="C3496" s="11" t="s">
        <v>866</v>
      </c>
    </row>
    <row r="3497" spans="1:3" s="10" customFormat="1" ht="28.5">
      <c r="A3497" s="31" t="s">
        <v>11268</v>
      </c>
      <c r="B3497" s="10" t="s">
        <v>4430</v>
      </c>
      <c r="C3497" s="11" t="s">
        <v>2932</v>
      </c>
    </row>
    <row r="3498" spans="1:3" s="10" customFormat="1" ht="28.5">
      <c r="A3498" s="31" t="s">
        <v>11269</v>
      </c>
      <c r="B3498" s="10" t="s">
        <v>4431</v>
      </c>
      <c r="C3498" s="11" t="s">
        <v>983</v>
      </c>
    </row>
    <row r="3499" spans="1:3" s="10" customFormat="1" ht="57">
      <c r="A3499" s="31" t="s">
        <v>11270</v>
      </c>
      <c r="B3499" s="10" t="s">
        <v>4432</v>
      </c>
      <c r="C3499" s="11" t="s">
        <v>971</v>
      </c>
    </row>
    <row r="3500" spans="1:3" s="10" customFormat="1" ht="28.5">
      <c r="A3500" s="31" t="s">
        <v>11271</v>
      </c>
      <c r="B3500" s="10" t="s">
        <v>4433</v>
      </c>
      <c r="C3500" s="11" t="s">
        <v>3552</v>
      </c>
    </row>
    <row r="3501" spans="1:3" s="10" customFormat="1" ht="28.5">
      <c r="A3501" s="31" t="s">
        <v>11272</v>
      </c>
      <c r="B3501" s="10" t="s">
        <v>4434</v>
      </c>
      <c r="C3501" s="11" t="s">
        <v>875</v>
      </c>
    </row>
    <row r="3502" spans="1:3" s="10" customFormat="1" ht="57">
      <c r="A3502" s="31" t="s">
        <v>11273</v>
      </c>
      <c r="B3502" s="10" t="s">
        <v>4435</v>
      </c>
      <c r="C3502" s="11" t="s">
        <v>1213</v>
      </c>
    </row>
    <row r="3503" spans="1:3" s="10" customFormat="1" ht="57">
      <c r="A3503" s="31" t="s">
        <v>11274</v>
      </c>
      <c r="B3503" s="10" t="s">
        <v>4436</v>
      </c>
      <c r="C3503" s="11" t="s">
        <v>971</v>
      </c>
    </row>
    <row r="3504" spans="1:3" s="10" customFormat="1" ht="28.5">
      <c r="A3504" s="31" t="s">
        <v>11275</v>
      </c>
      <c r="B3504" s="10" t="s">
        <v>4437</v>
      </c>
      <c r="C3504" s="11" t="s">
        <v>963</v>
      </c>
    </row>
    <row r="3505" spans="1:3" s="10" customFormat="1" ht="28.5">
      <c r="A3505" s="31" t="s">
        <v>11276</v>
      </c>
      <c r="B3505" s="10" t="s">
        <v>4438</v>
      </c>
      <c r="C3505" s="11" t="s">
        <v>963</v>
      </c>
    </row>
    <row r="3506" spans="1:3" s="10" customFormat="1" ht="28.5">
      <c r="A3506" s="31" t="s">
        <v>11277</v>
      </c>
      <c r="B3506" s="10" t="s">
        <v>4439</v>
      </c>
      <c r="C3506" s="11" t="s">
        <v>4330</v>
      </c>
    </row>
    <row r="3507" spans="1:3" s="10" customFormat="1" ht="28.5">
      <c r="A3507" s="31" t="s">
        <v>11278</v>
      </c>
      <c r="B3507" s="10" t="s">
        <v>4440</v>
      </c>
      <c r="C3507" s="11" t="s">
        <v>4041</v>
      </c>
    </row>
    <row r="3508" spans="1:3" s="10" customFormat="1">
      <c r="A3508" s="31" t="s">
        <v>11279</v>
      </c>
      <c r="B3508" s="10" t="s">
        <v>4441</v>
      </c>
      <c r="C3508" s="11" t="s">
        <v>4409</v>
      </c>
    </row>
    <row r="3509" spans="1:3" s="10" customFormat="1" ht="28.5">
      <c r="A3509" s="31" t="s">
        <v>11280</v>
      </c>
      <c r="B3509" s="10" t="s">
        <v>4442</v>
      </c>
      <c r="C3509" s="11" t="s">
        <v>4209</v>
      </c>
    </row>
    <row r="3510" spans="1:3" s="10" customFormat="1">
      <c r="A3510" s="31" t="s">
        <v>11281</v>
      </c>
      <c r="B3510" s="10" t="s">
        <v>4443</v>
      </c>
      <c r="C3510" s="11" t="s">
        <v>4409</v>
      </c>
    </row>
    <row r="3511" spans="1:3" s="10" customFormat="1" ht="42.75">
      <c r="A3511" s="31" t="s">
        <v>8757</v>
      </c>
      <c r="B3511" s="10" t="s">
        <v>4444</v>
      </c>
      <c r="C3511" s="11" t="s">
        <v>1036</v>
      </c>
    </row>
    <row r="3512" spans="1:3" s="10" customFormat="1" ht="42.75">
      <c r="A3512" s="31" t="s">
        <v>11282</v>
      </c>
      <c r="B3512" s="10" t="s">
        <v>4445</v>
      </c>
      <c r="C3512" s="11" t="s">
        <v>4420</v>
      </c>
    </row>
    <row r="3513" spans="1:3" s="10" customFormat="1" ht="28.5">
      <c r="A3513" s="31" t="s">
        <v>11283</v>
      </c>
      <c r="B3513" s="10" t="s">
        <v>4446</v>
      </c>
      <c r="C3513" s="11" t="s">
        <v>3479</v>
      </c>
    </row>
    <row r="3514" spans="1:3" s="10" customFormat="1" ht="42.75">
      <c r="A3514" s="31" t="s">
        <v>11284</v>
      </c>
      <c r="B3514" s="10" t="s">
        <v>4447</v>
      </c>
      <c r="C3514" s="11" t="s">
        <v>4448</v>
      </c>
    </row>
    <row r="3515" spans="1:3" s="10" customFormat="1" ht="28.5">
      <c r="A3515" s="31" t="s">
        <v>11285</v>
      </c>
      <c r="B3515" s="10" t="s">
        <v>4449</v>
      </c>
      <c r="C3515" s="11" t="s">
        <v>3479</v>
      </c>
    </row>
    <row r="3516" spans="1:3" s="10" customFormat="1" ht="42.75">
      <c r="A3516" s="31" t="s">
        <v>11286</v>
      </c>
      <c r="B3516" s="10" t="s">
        <v>4450</v>
      </c>
      <c r="C3516" s="11" t="s">
        <v>2763</v>
      </c>
    </row>
    <row r="3517" spans="1:3" s="10" customFormat="1" ht="42.75">
      <c r="A3517" s="31" t="s">
        <v>11287</v>
      </c>
      <c r="B3517" s="10" t="s">
        <v>4451</v>
      </c>
      <c r="C3517" s="11" t="s">
        <v>4318</v>
      </c>
    </row>
    <row r="3518" spans="1:3" s="10" customFormat="1" ht="42.75">
      <c r="A3518" s="31" t="s">
        <v>11288</v>
      </c>
      <c r="B3518" s="10" t="s">
        <v>4452</v>
      </c>
      <c r="C3518" s="11" t="s">
        <v>4420</v>
      </c>
    </row>
    <row r="3519" spans="1:3" s="10" customFormat="1" ht="57">
      <c r="A3519" s="31" t="s">
        <v>11289</v>
      </c>
      <c r="B3519" s="10" t="s">
        <v>4453</v>
      </c>
      <c r="C3519" s="11" t="s">
        <v>4255</v>
      </c>
    </row>
    <row r="3520" spans="1:3" s="10" customFormat="1">
      <c r="A3520" s="31" t="s">
        <v>8641</v>
      </c>
      <c r="B3520" s="10" t="s">
        <v>4454</v>
      </c>
      <c r="C3520" s="11" t="s">
        <v>831</v>
      </c>
    </row>
    <row r="3521" spans="1:3" s="10" customFormat="1" ht="28.5">
      <c r="A3521" s="31" t="s">
        <v>11290</v>
      </c>
      <c r="B3521" s="10" t="s">
        <v>4455</v>
      </c>
      <c r="C3521" s="11" t="s">
        <v>4330</v>
      </c>
    </row>
    <row r="3522" spans="1:3" s="10" customFormat="1" ht="28.5">
      <c r="A3522" s="31" t="s">
        <v>11291</v>
      </c>
      <c r="B3522" s="10" t="s">
        <v>4456</v>
      </c>
      <c r="C3522" s="11" t="s">
        <v>3479</v>
      </c>
    </row>
    <row r="3523" spans="1:3" s="10" customFormat="1" ht="28.5">
      <c r="A3523" s="31" t="s">
        <v>11292</v>
      </c>
      <c r="B3523" s="10" t="s">
        <v>4457</v>
      </c>
      <c r="C3523" s="11" t="s">
        <v>4041</v>
      </c>
    </row>
    <row r="3524" spans="1:3" s="10" customFormat="1" ht="42.75">
      <c r="A3524" s="31" t="s">
        <v>11293</v>
      </c>
      <c r="B3524" s="10" t="s">
        <v>4458</v>
      </c>
      <c r="C3524" s="11" t="s">
        <v>4459</v>
      </c>
    </row>
    <row r="3525" spans="1:3" s="10" customFormat="1" ht="28.5">
      <c r="A3525" s="31" t="s">
        <v>11294</v>
      </c>
      <c r="B3525" s="10" t="s">
        <v>4460</v>
      </c>
      <c r="C3525" s="11" t="s">
        <v>4055</v>
      </c>
    </row>
    <row r="3526" spans="1:3" s="10" customFormat="1" ht="28.5">
      <c r="A3526" s="31" t="s">
        <v>11295</v>
      </c>
      <c r="B3526" s="10" t="s">
        <v>4461</v>
      </c>
      <c r="C3526" s="11" t="s">
        <v>4347</v>
      </c>
    </row>
    <row r="3527" spans="1:3" s="10" customFormat="1" ht="28.5">
      <c r="A3527" s="31" t="s">
        <v>11296</v>
      </c>
      <c r="B3527" s="10" t="s">
        <v>4462</v>
      </c>
      <c r="C3527" s="11" t="s">
        <v>3479</v>
      </c>
    </row>
    <row r="3528" spans="1:3" s="10" customFormat="1" ht="28.5">
      <c r="A3528" s="31" t="s">
        <v>11297</v>
      </c>
      <c r="B3528" s="10" t="s">
        <v>4463</v>
      </c>
      <c r="C3528" s="11" t="s">
        <v>875</v>
      </c>
    </row>
    <row r="3529" spans="1:3" s="10" customFormat="1">
      <c r="A3529" s="31" t="s">
        <v>11298</v>
      </c>
      <c r="B3529" s="10" t="s">
        <v>4464</v>
      </c>
      <c r="C3529" s="11" t="s">
        <v>4465</v>
      </c>
    </row>
    <row r="3530" spans="1:3" s="10" customFormat="1" ht="28.5">
      <c r="A3530" s="31" t="s">
        <v>11299</v>
      </c>
      <c r="B3530" s="10" t="s">
        <v>4466</v>
      </c>
      <c r="C3530" s="11" t="s">
        <v>3479</v>
      </c>
    </row>
    <row r="3531" spans="1:3" s="10" customFormat="1" ht="57">
      <c r="A3531" s="31" t="s">
        <v>11300</v>
      </c>
      <c r="B3531" s="10" t="s">
        <v>4467</v>
      </c>
      <c r="C3531" s="11" t="s">
        <v>3409</v>
      </c>
    </row>
    <row r="3532" spans="1:3" s="10" customFormat="1" ht="28.5">
      <c r="A3532" s="31" t="s">
        <v>11301</v>
      </c>
      <c r="B3532" s="10" t="s">
        <v>4468</v>
      </c>
      <c r="C3532" s="11" t="s">
        <v>1146</v>
      </c>
    </row>
    <row r="3533" spans="1:3" s="10" customFormat="1" ht="28.5">
      <c r="A3533" s="31" t="s">
        <v>11302</v>
      </c>
      <c r="B3533" s="10" t="s">
        <v>4469</v>
      </c>
      <c r="C3533" s="11" t="s">
        <v>827</v>
      </c>
    </row>
    <row r="3534" spans="1:3" s="10" customFormat="1" ht="57">
      <c r="A3534" s="31" t="s">
        <v>11303</v>
      </c>
      <c r="B3534" s="10" t="s">
        <v>4470</v>
      </c>
      <c r="C3534" s="11" t="s">
        <v>3409</v>
      </c>
    </row>
    <row r="3535" spans="1:3" s="10" customFormat="1" ht="28.5">
      <c r="A3535" s="31" t="s">
        <v>11304</v>
      </c>
      <c r="B3535" s="10" t="s">
        <v>4471</v>
      </c>
      <c r="C3535" s="11" t="s">
        <v>3160</v>
      </c>
    </row>
    <row r="3536" spans="1:3" s="10" customFormat="1" ht="28.5">
      <c r="A3536" s="31" t="s">
        <v>11305</v>
      </c>
      <c r="B3536" s="10" t="s">
        <v>4472</v>
      </c>
      <c r="C3536" s="11" t="s">
        <v>1146</v>
      </c>
    </row>
    <row r="3537" spans="1:3" s="10" customFormat="1" ht="28.5">
      <c r="A3537" s="31" t="s">
        <v>11306</v>
      </c>
      <c r="B3537" s="10" t="s">
        <v>4473</v>
      </c>
      <c r="C3537" s="11" t="s">
        <v>4330</v>
      </c>
    </row>
    <row r="3538" spans="1:3" s="10" customFormat="1" ht="28.5">
      <c r="A3538" s="31" t="s">
        <v>11307</v>
      </c>
      <c r="B3538" s="10" t="s">
        <v>4474</v>
      </c>
      <c r="C3538" s="11" t="s">
        <v>779</v>
      </c>
    </row>
    <row r="3539" spans="1:3" s="10" customFormat="1" ht="28.5">
      <c r="A3539" s="31" t="s">
        <v>11308</v>
      </c>
      <c r="B3539" s="10" t="s">
        <v>4475</v>
      </c>
      <c r="C3539" s="11" t="s">
        <v>4476</v>
      </c>
    </row>
    <row r="3540" spans="1:3" s="10" customFormat="1" ht="42.75">
      <c r="A3540" s="31" t="s">
        <v>11309</v>
      </c>
      <c r="B3540" s="10" t="s">
        <v>4477</v>
      </c>
      <c r="C3540" s="11" t="s">
        <v>4478</v>
      </c>
    </row>
    <row r="3541" spans="1:3" s="10" customFormat="1" ht="42.75">
      <c r="A3541" s="31" t="s">
        <v>11310</v>
      </c>
      <c r="B3541" s="10" t="s">
        <v>4479</v>
      </c>
      <c r="C3541" s="11" t="s">
        <v>2763</v>
      </c>
    </row>
    <row r="3542" spans="1:3" s="10" customFormat="1" ht="42.75">
      <c r="A3542" s="31" t="s">
        <v>11311</v>
      </c>
      <c r="B3542" s="10" t="s">
        <v>4480</v>
      </c>
      <c r="C3542" s="11" t="s">
        <v>4481</v>
      </c>
    </row>
    <row r="3543" spans="1:3" s="10" customFormat="1" ht="42.75">
      <c r="A3543" s="31" t="s">
        <v>11312</v>
      </c>
      <c r="B3543" s="10" t="s">
        <v>4482</v>
      </c>
      <c r="C3543" s="11" t="s">
        <v>2763</v>
      </c>
    </row>
    <row r="3544" spans="1:3" s="10" customFormat="1" ht="28.5">
      <c r="A3544" s="31" t="s">
        <v>11313</v>
      </c>
      <c r="B3544" s="10" t="s">
        <v>4483</v>
      </c>
      <c r="C3544" s="11" t="s">
        <v>859</v>
      </c>
    </row>
    <row r="3545" spans="1:3" s="10" customFormat="1" ht="28.5">
      <c r="A3545" s="31" t="s">
        <v>11314</v>
      </c>
      <c r="B3545" s="10" t="s">
        <v>4484</v>
      </c>
      <c r="C3545" s="11" t="s">
        <v>4485</v>
      </c>
    </row>
    <row r="3546" spans="1:3" s="10" customFormat="1" ht="57">
      <c r="A3546" s="31" t="s">
        <v>11315</v>
      </c>
      <c r="B3546" s="10" t="s">
        <v>4486</v>
      </c>
      <c r="C3546" s="11" t="s">
        <v>4487</v>
      </c>
    </row>
    <row r="3547" spans="1:3" s="10" customFormat="1" ht="57">
      <c r="A3547" s="31" t="s">
        <v>11316</v>
      </c>
      <c r="B3547" s="10" t="s">
        <v>4488</v>
      </c>
      <c r="C3547" s="11" t="s">
        <v>3409</v>
      </c>
    </row>
    <row r="3548" spans="1:3" s="10" customFormat="1" ht="42.75">
      <c r="A3548" s="31" t="s">
        <v>11317</v>
      </c>
      <c r="B3548" s="10" t="s">
        <v>4489</v>
      </c>
      <c r="C3548" s="11" t="s">
        <v>4459</v>
      </c>
    </row>
    <row r="3549" spans="1:3" s="10" customFormat="1" ht="28.5">
      <c r="A3549" s="31" t="s">
        <v>11318</v>
      </c>
      <c r="B3549" s="10" t="s">
        <v>4490</v>
      </c>
      <c r="C3549" s="11" t="s">
        <v>888</v>
      </c>
    </row>
    <row r="3550" spans="1:3" s="10" customFormat="1">
      <c r="A3550" s="31" t="s">
        <v>11319</v>
      </c>
      <c r="B3550" s="10" t="s">
        <v>4491</v>
      </c>
      <c r="C3550" s="11" t="s">
        <v>4492</v>
      </c>
    </row>
    <row r="3551" spans="1:3" s="10" customFormat="1" ht="57">
      <c r="A3551" s="31" t="s">
        <v>11320</v>
      </c>
      <c r="B3551" s="10" t="s">
        <v>4493</v>
      </c>
      <c r="C3551" s="11" t="s">
        <v>4494</v>
      </c>
    </row>
    <row r="3552" spans="1:3" s="10" customFormat="1" ht="28.5">
      <c r="A3552" s="31" t="s">
        <v>11321</v>
      </c>
      <c r="B3552" s="10" t="s">
        <v>4495</v>
      </c>
      <c r="C3552" s="11" t="s">
        <v>888</v>
      </c>
    </row>
    <row r="3553" spans="1:3" s="10" customFormat="1" ht="28.5">
      <c r="A3553" s="31" t="s">
        <v>11322</v>
      </c>
      <c r="B3553" s="10" t="s">
        <v>4496</v>
      </c>
      <c r="C3553" s="11" t="s">
        <v>4055</v>
      </c>
    </row>
    <row r="3554" spans="1:3" s="10" customFormat="1" ht="42.75">
      <c r="A3554" s="31" t="s">
        <v>11323</v>
      </c>
      <c r="B3554" s="10" t="s">
        <v>4497</v>
      </c>
      <c r="C3554" s="11" t="s">
        <v>4459</v>
      </c>
    </row>
    <row r="3555" spans="1:3" s="10" customFormat="1" ht="57">
      <c r="A3555" s="31" t="s">
        <v>11324</v>
      </c>
      <c r="B3555" s="10" t="s">
        <v>4498</v>
      </c>
      <c r="C3555" s="11" t="s">
        <v>3409</v>
      </c>
    </row>
    <row r="3556" spans="1:3" s="10" customFormat="1" ht="28.5">
      <c r="A3556" s="31" t="s">
        <v>11325</v>
      </c>
      <c r="B3556" s="10" t="s">
        <v>4499</v>
      </c>
      <c r="C3556" s="11" t="s">
        <v>4500</v>
      </c>
    </row>
    <row r="3557" spans="1:3" s="10" customFormat="1" ht="42.75">
      <c r="A3557" s="31" t="s">
        <v>11326</v>
      </c>
      <c r="B3557" s="10" t="s">
        <v>4501</v>
      </c>
      <c r="C3557" s="11" t="s">
        <v>4420</v>
      </c>
    </row>
    <row r="3558" spans="1:3" s="10" customFormat="1" ht="42.75">
      <c r="A3558" s="31" t="s">
        <v>11327</v>
      </c>
      <c r="B3558" s="10" t="s">
        <v>4502</v>
      </c>
      <c r="C3558" s="11" t="s">
        <v>4503</v>
      </c>
    </row>
    <row r="3559" spans="1:3" s="10" customFormat="1" ht="28.5">
      <c r="A3559" s="31" t="s">
        <v>11328</v>
      </c>
      <c r="B3559" s="10" t="s">
        <v>4504</v>
      </c>
      <c r="C3559" s="11" t="s">
        <v>4041</v>
      </c>
    </row>
    <row r="3560" spans="1:3" s="10" customFormat="1" ht="28.5">
      <c r="A3560" s="31" t="s">
        <v>11329</v>
      </c>
      <c r="B3560" s="10" t="s">
        <v>4505</v>
      </c>
      <c r="C3560" s="11" t="s">
        <v>3079</v>
      </c>
    </row>
    <row r="3561" spans="1:3" s="10" customFormat="1" ht="28.5">
      <c r="A3561" s="31" t="s">
        <v>11330</v>
      </c>
      <c r="B3561" s="10" t="s">
        <v>4506</v>
      </c>
      <c r="C3561" s="11" t="s">
        <v>4423</v>
      </c>
    </row>
    <row r="3562" spans="1:3" s="10" customFormat="1" ht="42.75">
      <c r="A3562" s="31" t="s">
        <v>11331</v>
      </c>
      <c r="B3562" s="10" t="s">
        <v>4507</v>
      </c>
      <c r="C3562" s="11" t="s">
        <v>4318</v>
      </c>
    </row>
    <row r="3563" spans="1:3" s="10" customFormat="1" ht="28.5">
      <c r="A3563" s="31" t="s">
        <v>11332</v>
      </c>
      <c r="B3563" s="10" t="s">
        <v>4508</v>
      </c>
      <c r="C3563" s="11" t="s">
        <v>840</v>
      </c>
    </row>
    <row r="3564" spans="1:3" s="10" customFormat="1" ht="42.75">
      <c r="A3564" s="31" t="s">
        <v>11333</v>
      </c>
      <c r="B3564" s="10" t="s">
        <v>4509</v>
      </c>
      <c r="C3564" s="11" t="s">
        <v>4318</v>
      </c>
    </row>
    <row r="3565" spans="1:3" s="10" customFormat="1" ht="42.75">
      <c r="A3565" s="31" t="s">
        <v>11334</v>
      </c>
      <c r="B3565" s="10" t="s">
        <v>4510</v>
      </c>
      <c r="C3565" s="11" t="s">
        <v>4318</v>
      </c>
    </row>
    <row r="3566" spans="1:3" s="10" customFormat="1" ht="57">
      <c r="A3566" s="31" t="s">
        <v>11335</v>
      </c>
      <c r="B3566" s="10" t="s">
        <v>4511</v>
      </c>
      <c r="C3566" s="11" t="s">
        <v>3744</v>
      </c>
    </row>
    <row r="3567" spans="1:3" s="10" customFormat="1" ht="42.75">
      <c r="A3567" s="31" t="s">
        <v>11336</v>
      </c>
      <c r="B3567" s="10" t="s">
        <v>4512</v>
      </c>
      <c r="C3567" s="11" t="s">
        <v>4318</v>
      </c>
    </row>
    <row r="3568" spans="1:3" s="10" customFormat="1" ht="28.5">
      <c r="A3568" s="31" t="s">
        <v>11337</v>
      </c>
      <c r="B3568" s="10" t="s">
        <v>4513</v>
      </c>
      <c r="C3568" s="11" t="s">
        <v>875</v>
      </c>
    </row>
    <row r="3569" spans="1:3" s="10" customFormat="1" ht="28.5">
      <c r="A3569" s="31" t="s">
        <v>11338</v>
      </c>
      <c r="B3569" s="10" t="s">
        <v>4514</v>
      </c>
      <c r="C3569" s="11" t="s">
        <v>1085</v>
      </c>
    </row>
    <row r="3570" spans="1:3" s="10" customFormat="1" ht="28.5">
      <c r="A3570" s="31" t="s">
        <v>11339</v>
      </c>
      <c r="B3570" s="10" t="s">
        <v>4515</v>
      </c>
      <c r="C3570" s="11" t="s">
        <v>4293</v>
      </c>
    </row>
    <row r="3571" spans="1:3" s="10" customFormat="1" ht="28.5">
      <c r="A3571" s="31" t="s">
        <v>10362</v>
      </c>
      <c r="B3571" s="10" t="s">
        <v>4516</v>
      </c>
      <c r="C3571" s="11" t="s">
        <v>866</v>
      </c>
    </row>
    <row r="3572" spans="1:3" s="10" customFormat="1" ht="28.5">
      <c r="A3572" s="31" t="s">
        <v>11340</v>
      </c>
      <c r="B3572" s="10" t="s">
        <v>4517</v>
      </c>
      <c r="C3572" s="11" t="s">
        <v>4500</v>
      </c>
    </row>
    <row r="3573" spans="1:3" s="10" customFormat="1" ht="42.75">
      <c r="A3573" s="31" t="s">
        <v>11341</v>
      </c>
      <c r="B3573" s="10" t="s">
        <v>4518</v>
      </c>
      <c r="C3573" s="11" t="s">
        <v>4519</v>
      </c>
    </row>
    <row r="3574" spans="1:3" s="10" customFormat="1" ht="28.5">
      <c r="A3574" s="31" t="s">
        <v>11342</v>
      </c>
      <c r="B3574" s="10" t="s">
        <v>4520</v>
      </c>
      <c r="C3574" s="11" t="s">
        <v>3479</v>
      </c>
    </row>
    <row r="3575" spans="1:3" s="10" customFormat="1" ht="42.75">
      <c r="A3575" s="31" t="s">
        <v>11343</v>
      </c>
      <c r="B3575" s="10" t="s">
        <v>4521</v>
      </c>
      <c r="C3575" s="11" t="s">
        <v>4318</v>
      </c>
    </row>
    <row r="3576" spans="1:3" s="10" customFormat="1" ht="28.5">
      <c r="A3576" s="31" t="s">
        <v>11344</v>
      </c>
      <c r="B3576" s="10" t="s">
        <v>4522</v>
      </c>
      <c r="C3576" s="11" t="s">
        <v>3479</v>
      </c>
    </row>
    <row r="3577" spans="1:3" s="10" customFormat="1" ht="57">
      <c r="A3577" s="31" t="s">
        <v>10448</v>
      </c>
      <c r="B3577" s="10" t="s">
        <v>4523</v>
      </c>
      <c r="C3577" s="11" t="s">
        <v>3409</v>
      </c>
    </row>
    <row r="3578" spans="1:3" s="10" customFormat="1">
      <c r="A3578" s="31" t="s">
        <v>11345</v>
      </c>
      <c r="B3578" s="10" t="s">
        <v>4524</v>
      </c>
      <c r="C3578" s="11" t="s">
        <v>4525</v>
      </c>
    </row>
    <row r="3579" spans="1:3" s="10" customFormat="1" ht="28.5">
      <c r="A3579" s="31" t="s">
        <v>11346</v>
      </c>
      <c r="B3579" s="10" t="s">
        <v>4526</v>
      </c>
      <c r="C3579" s="11" t="s">
        <v>956</v>
      </c>
    </row>
    <row r="3580" spans="1:3" s="10" customFormat="1" ht="28.5">
      <c r="A3580" s="31" t="s">
        <v>11261</v>
      </c>
      <c r="B3580" s="10" t="s">
        <v>4527</v>
      </c>
      <c r="C3580" s="11" t="s">
        <v>4423</v>
      </c>
    </row>
    <row r="3581" spans="1:3" s="10" customFormat="1" ht="57">
      <c r="A3581" s="31" t="s">
        <v>10672</v>
      </c>
      <c r="B3581" s="10" t="s">
        <v>4528</v>
      </c>
      <c r="C3581" s="11" t="s">
        <v>3409</v>
      </c>
    </row>
    <row r="3582" spans="1:3" s="10" customFormat="1" ht="57">
      <c r="A3582" s="31" t="s">
        <v>11347</v>
      </c>
      <c r="B3582" s="10" t="s">
        <v>4529</v>
      </c>
      <c r="C3582" s="11" t="s">
        <v>971</v>
      </c>
    </row>
    <row r="3583" spans="1:3" s="10" customFormat="1" ht="28.5">
      <c r="A3583" s="31" t="s">
        <v>11348</v>
      </c>
      <c r="B3583" s="10" t="s">
        <v>4530</v>
      </c>
      <c r="C3583" s="11" t="s">
        <v>4531</v>
      </c>
    </row>
    <row r="3584" spans="1:3" s="10" customFormat="1" ht="42.75">
      <c r="A3584" s="31" t="s">
        <v>11349</v>
      </c>
      <c r="B3584" s="10" t="s">
        <v>4532</v>
      </c>
      <c r="C3584" s="11" t="s">
        <v>4420</v>
      </c>
    </row>
    <row r="3585" spans="1:3" s="10" customFormat="1" ht="28.5">
      <c r="A3585" s="31" t="s">
        <v>11350</v>
      </c>
      <c r="B3585" s="10" t="s">
        <v>4533</v>
      </c>
      <c r="C3585" s="11" t="s">
        <v>888</v>
      </c>
    </row>
    <row r="3586" spans="1:3" s="10" customFormat="1" ht="42.75">
      <c r="A3586" s="31" t="s">
        <v>11351</v>
      </c>
      <c r="B3586" s="10" t="s">
        <v>4534</v>
      </c>
      <c r="C3586" s="11" t="s">
        <v>4318</v>
      </c>
    </row>
    <row r="3587" spans="1:3" s="10" customFormat="1" ht="42.75">
      <c r="A3587" s="31" t="s">
        <v>11352</v>
      </c>
      <c r="B3587" s="10" t="s">
        <v>4535</v>
      </c>
      <c r="C3587" s="11" t="s">
        <v>4536</v>
      </c>
    </row>
    <row r="3588" spans="1:3" s="10" customFormat="1" ht="42.75">
      <c r="A3588" s="31" t="s">
        <v>11353</v>
      </c>
      <c r="B3588" s="10" t="s">
        <v>4537</v>
      </c>
      <c r="C3588" s="11" t="s">
        <v>4318</v>
      </c>
    </row>
    <row r="3589" spans="1:3" s="10" customFormat="1" ht="42.75">
      <c r="A3589" s="31" t="s">
        <v>11354</v>
      </c>
      <c r="B3589" s="10" t="s">
        <v>4538</v>
      </c>
      <c r="C3589" s="11" t="s">
        <v>4318</v>
      </c>
    </row>
    <row r="3590" spans="1:3" s="10" customFormat="1" ht="42.75">
      <c r="A3590" s="31" t="s">
        <v>11355</v>
      </c>
      <c r="B3590" s="10" t="s">
        <v>4539</v>
      </c>
      <c r="C3590" s="11" t="s">
        <v>4318</v>
      </c>
    </row>
    <row r="3591" spans="1:3" s="10" customFormat="1" ht="42.75">
      <c r="A3591" s="31" t="s">
        <v>11356</v>
      </c>
      <c r="B3591" s="10" t="s">
        <v>4540</v>
      </c>
      <c r="C3591" s="11" t="s">
        <v>4536</v>
      </c>
    </row>
    <row r="3592" spans="1:3" s="10" customFormat="1" ht="28.5">
      <c r="A3592" s="31" t="s">
        <v>11357</v>
      </c>
      <c r="B3592" s="10" t="s">
        <v>4541</v>
      </c>
      <c r="C3592" s="11" t="s">
        <v>4542</v>
      </c>
    </row>
    <row r="3593" spans="1:3" s="10" customFormat="1" ht="42.75">
      <c r="A3593" s="31" t="s">
        <v>11358</v>
      </c>
      <c r="B3593" s="10" t="s">
        <v>4543</v>
      </c>
      <c r="C3593" s="11" t="s">
        <v>4544</v>
      </c>
    </row>
    <row r="3594" spans="1:3" s="10" customFormat="1" ht="28.5">
      <c r="A3594" s="31" t="s">
        <v>11359</v>
      </c>
      <c r="B3594" s="10" t="s">
        <v>4545</v>
      </c>
      <c r="C3594" s="11" t="s">
        <v>888</v>
      </c>
    </row>
    <row r="3595" spans="1:3" s="10" customFormat="1" ht="42.75">
      <c r="A3595" s="31" t="s">
        <v>11360</v>
      </c>
      <c r="B3595" s="10" t="s">
        <v>4546</v>
      </c>
      <c r="C3595" s="11" t="s">
        <v>4547</v>
      </c>
    </row>
    <row r="3596" spans="1:3" s="10" customFormat="1" ht="42.75">
      <c r="A3596" s="31" t="s">
        <v>11361</v>
      </c>
      <c r="B3596" s="10" t="s">
        <v>4548</v>
      </c>
      <c r="C3596" s="11" t="s">
        <v>4459</v>
      </c>
    </row>
    <row r="3597" spans="1:3" s="10" customFormat="1" ht="28.5">
      <c r="A3597" s="31" t="s">
        <v>11362</v>
      </c>
      <c r="B3597" s="10" t="s">
        <v>4549</v>
      </c>
      <c r="C3597" s="11" t="s">
        <v>4476</v>
      </c>
    </row>
    <row r="3598" spans="1:3" s="10" customFormat="1" ht="28.5">
      <c r="A3598" s="31" t="s">
        <v>11363</v>
      </c>
      <c r="B3598" s="10" t="s">
        <v>4550</v>
      </c>
      <c r="C3598" s="11" t="s">
        <v>888</v>
      </c>
    </row>
    <row r="3599" spans="1:3" s="10" customFormat="1" ht="28.5">
      <c r="A3599" s="31" t="s">
        <v>11364</v>
      </c>
      <c r="B3599" s="10" t="s">
        <v>4551</v>
      </c>
      <c r="C3599" s="11" t="s">
        <v>859</v>
      </c>
    </row>
    <row r="3600" spans="1:3" s="10" customFormat="1" ht="42.75">
      <c r="A3600" s="31" t="s">
        <v>11365</v>
      </c>
      <c r="B3600" s="10" t="s">
        <v>4552</v>
      </c>
      <c r="C3600" s="11" t="s">
        <v>4318</v>
      </c>
    </row>
    <row r="3601" spans="1:3" s="10" customFormat="1" ht="42.75">
      <c r="A3601" s="31" t="s">
        <v>11366</v>
      </c>
      <c r="B3601" s="10" t="s">
        <v>4553</v>
      </c>
      <c r="C3601" s="11" t="s">
        <v>4318</v>
      </c>
    </row>
    <row r="3602" spans="1:3" s="10" customFormat="1" ht="42.75">
      <c r="A3602" s="31" t="s">
        <v>11367</v>
      </c>
      <c r="B3602" s="10" t="s">
        <v>4554</v>
      </c>
      <c r="C3602" s="11" t="s">
        <v>4318</v>
      </c>
    </row>
    <row r="3603" spans="1:3" s="10" customFormat="1" ht="42.75">
      <c r="A3603" s="31" t="s">
        <v>11368</v>
      </c>
      <c r="B3603" s="10" t="s">
        <v>4555</v>
      </c>
      <c r="C3603" s="11" t="s">
        <v>4556</v>
      </c>
    </row>
    <row r="3604" spans="1:3" s="10" customFormat="1" ht="42.75">
      <c r="A3604" s="31" t="s">
        <v>11369</v>
      </c>
      <c r="B3604" s="10" t="s">
        <v>4557</v>
      </c>
      <c r="C3604" s="11" t="s">
        <v>4481</v>
      </c>
    </row>
    <row r="3605" spans="1:3" s="10" customFormat="1" ht="28.5">
      <c r="A3605" s="31" t="s">
        <v>11370</v>
      </c>
      <c r="B3605" s="10" t="s">
        <v>4558</v>
      </c>
      <c r="C3605" s="11" t="s">
        <v>875</v>
      </c>
    </row>
    <row r="3606" spans="1:3" s="10" customFormat="1" ht="57">
      <c r="A3606" s="31" t="s">
        <v>11371</v>
      </c>
      <c r="B3606" s="10" t="s">
        <v>4559</v>
      </c>
      <c r="C3606" s="11" t="s">
        <v>4560</v>
      </c>
    </row>
    <row r="3607" spans="1:3" s="10" customFormat="1" ht="42.75">
      <c r="A3607" s="31" t="s">
        <v>11372</v>
      </c>
      <c r="B3607" s="10" t="s">
        <v>4561</v>
      </c>
      <c r="C3607" s="11" t="s">
        <v>2763</v>
      </c>
    </row>
    <row r="3608" spans="1:3" s="10" customFormat="1" ht="28.5">
      <c r="A3608" s="31" t="s">
        <v>11373</v>
      </c>
      <c r="B3608" s="10" t="s">
        <v>4562</v>
      </c>
      <c r="C3608" s="11" t="s">
        <v>859</v>
      </c>
    </row>
    <row r="3609" spans="1:3" s="10" customFormat="1" ht="28.5">
      <c r="A3609" s="31" t="s">
        <v>11374</v>
      </c>
      <c r="B3609" s="10" t="s">
        <v>4563</v>
      </c>
      <c r="C3609" s="11" t="s">
        <v>4423</v>
      </c>
    </row>
    <row r="3610" spans="1:3" s="10" customFormat="1" ht="57">
      <c r="A3610" s="31" t="s">
        <v>11375</v>
      </c>
      <c r="B3610" s="10" t="s">
        <v>4564</v>
      </c>
      <c r="C3610" s="11" t="s">
        <v>4494</v>
      </c>
    </row>
    <row r="3611" spans="1:3" s="10" customFormat="1" ht="28.5">
      <c r="A3611" s="31" t="s">
        <v>8733</v>
      </c>
      <c r="B3611" s="10" t="s">
        <v>4565</v>
      </c>
      <c r="C3611" s="11" t="s">
        <v>956</v>
      </c>
    </row>
    <row r="3612" spans="1:3" s="10" customFormat="1" ht="42.75">
      <c r="A3612" s="31" t="s">
        <v>11376</v>
      </c>
      <c r="B3612" s="10" t="s">
        <v>4566</v>
      </c>
      <c r="C3612" s="11" t="s">
        <v>802</v>
      </c>
    </row>
    <row r="3613" spans="1:3" s="10" customFormat="1" ht="42.75">
      <c r="A3613" s="31" t="s">
        <v>11377</v>
      </c>
      <c r="B3613" s="10" t="s">
        <v>4567</v>
      </c>
      <c r="C3613" s="11" t="s">
        <v>4503</v>
      </c>
    </row>
    <row r="3614" spans="1:3" s="10" customFormat="1" ht="42.75">
      <c r="A3614" s="31" t="s">
        <v>11378</v>
      </c>
      <c r="B3614" s="10" t="s">
        <v>4568</v>
      </c>
      <c r="C3614" s="11" t="s">
        <v>4503</v>
      </c>
    </row>
    <row r="3615" spans="1:3" s="10" customFormat="1" ht="28.5">
      <c r="A3615" s="31" t="s">
        <v>11379</v>
      </c>
      <c r="B3615" s="10" t="s">
        <v>4569</v>
      </c>
      <c r="C3615" s="11" t="s">
        <v>4485</v>
      </c>
    </row>
    <row r="3616" spans="1:3" s="10" customFormat="1" ht="28.5">
      <c r="A3616" s="31" t="s">
        <v>11380</v>
      </c>
      <c r="B3616" s="10" t="s">
        <v>4570</v>
      </c>
      <c r="C3616" s="11" t="s">
        <v>3479</v>
      </c>
    </row>
    <row r="3617" spans="1:3" s="10" customFormat="1" ht="28.5">
      <c r="A3617" s="31" t="s">
        <v>11381</v>
      </c>
      <c r="B3617" s="10" t="s">
        <v>4571</v>
      </c>
      <c r="C3617" s="11" t="s">
        <v>4572</v>
      </c>
    </row>
    <row r="3618" spans="1:3" s="10" customFormat="1" ht="28.5">
      <c r="A3618" s="31" t="s">
        <v>11382</v>
      </c>
      <c r="B3618" s="10" t="s">
        <v>4573</v>
      </c>
      <c r="C3618" s="11" t="s">
        <v>4574</v>
      </c>
    </row>
    <row r="3619" spans="1:3" s="10" customFormat="1" ht="28.5">
      <c r="A3619" s="31" t="s">
        <v>11383</v>
      </c>
      <c r="B3619" s="10" t="s">
        <v>4575</v>
      </c>
      <c r="C3619" s="11" t="s">
        <v>940</v>
      </c>
    </row>
    <row r="3620" spans="1:3" s="10" customFormat="1" ht="28.5">
      <c r="A3620" s="31" t="s">
        <v>8659</v>
      </c>
      <c r="B3620" s="10" t="s">
        <v>4576</v>
      </c>
      <c r="C3620" s="11" t="s">
        <v>940</v>
      </c>
    </row>
    <row r="3621" spans="1:3" s="10" customFormat="1" ht="28.5">
      <c r="A3621" s="31" t="s">
        <v>11384</v>
      </c>
      <c r="B3621" s="10" t="s">
        <v>4577</v>
      </c>
      <c r="C3621" s="11" t="s">
        <v>769</v>
      </c>
    </row>
    <row r="3622" spans="1:3" s="10" customFormat="1" ht="28.5">
      <c r="A3622" s="31" t="s">
        <v>11385</v>
      </c>
      <c r="B3622" s="10" t="s">
        <v>4578</v>
      </c>
      <c r="C3622" s="11" t="s">
        <v>3479</v>
      </c>
    </row>
    <row r="3623" spans="1:3" s="10" customFormat="1">
      <c r="A3623" s="31" t="s">
        <v>11386</v>
      </c>
      <c r="B3623" s="10" t="s">
        <v>4579</v>
      </c>
      <c r="C3623" s="11" t="s">
        <v>1046</v>
      </c>
    </row>
    <row r="3624" spans="1:3" s="10" customFormat="1">
      <c r="A3624" s="31" t="s">
        <v>11387</v>
      </c>
      <c r="B3624" s="10" t="s">
        <v>4580</v>
      </c>
      <c r="C3624" s="11" t="s">
        <v>4008</v>
      </c>
    </row>
    <row r="3625" spans="1:3" s="10" customFormat="1" ht="28.5">
      <c r="A3625" s="31" t="s">
        <v>11388</v>
      </c>
      <c r="B3625" s="10" t="s">
        <v>4581</v>
      </c>
      <c r="C3625" s="11" t="s">
        <v>4476</v>
      </c>
    </row>
    <row r="3626" spans="1:3" s="10" customFormat="1" ht="28.5">
      <c r="A3626" s="31" t="s">
        <v>11389</v>
      </c>
      <c r="B3626" s="10" t="s">
        <v>4582</v>
      </c>
      <c r="C3626" s="11" t="s">
        <v>4160</v>
      </c>
    </row>
    <row r="3627" spans="1:3" s="10" customFormat="1" ht="42.75">
      <c r="A3627" s="31" t="s">
        <v>11177</v>
      </c>
      <c r="B3627" s="10" t="s">
        <v>4583</v>
      </c>
      <c r="C3627" s="11" t="s">
        <v>802</v>
      </c>
    </row>
    <row r="3628" spans="1:3" s="10" customFormat="1" ht="28.5">
      <c r="A3628" s="31" t="s">
        <v>11390</v>
      </c>
      <c r="B3628" s="10" t="s">
        <v>4584</v>
      </c>
      <c r="C3628" s="11" t="s">
        <v>4485</v>
      </c>
    </row>
    <row r="3629" spans="1:3" s="10" customFormat="1" ht="28.5">
      <c r="A3629" s="31" t="s">
        <v>11391</v>
      </c>
      <c r="B3629" s="10" t="s">
        <v>4585</v>
      </c>
      <c r="C3629" s="11" t="s">
        <v>4485</v>
      </c>
    </row>
    <row r="3630" spans="1:3" s="10" customFormat="1" ht="28.5">
      <c r="A3630" s="31" t="s">
        <v>10524</v>
      </c>
      <c r="B3630" s="10" t="s">
        <v>4586</v>
      </c>
      <c r="C3630" s="11" t="s">
        <v>3079</v>
      </c>
    </row>
    <row r="3631" spans="1:3" s="10" customFormat="1" ht="57">
      <c r="A3631" s="31" t="s">
        <v>10510</v>
      </c>
      <c r="B3631" s="10" t="s">
        <v>4587</v>
      </c>
      <c r="C3631" s="11" t="s">
        <v>3409</v>
      </c>
    </row>
    <row r="3632" spans="1:3" s="10" customFormat="1" ht="57">
      <c r="A3632" s="31" t="s">
        <v>10668</v>
      </c>
      <c r="B3632" s="10" t="s">
        <v>4588</v>
      </c>
      <c r="C3632" s="11" t="s">
        <v>3409</v>
      </c>
    </row>
    <row r="3633" spans="1:3" s="10" customFormat="1" ht="42.75">
      <c r="A3633" s="31" t="s">
        <v>11392</v>
      </c>
      <c r="B3633" s="10" t="s">
        <v>4589</v>
      </c>
      <c r="C3633" s="11" t="s">
        <v>4556</v>
      </c>
    </row>
    <row r="3634" spans="1:3" s="10" customFormat="1" ht="28.5">
      <c r="A3634" s="31" t="s">
        <v>11393</v>
      </c>
      <c r="B3634" s="10" t="s">
        <v>4590</v>
      </c>
      <c r="C3634" s="11" t="s">
        <v>888</v>
      </c>
    </row>
    <row r="3635" spans="1:3" s="10" customFormat="1">
      <c r="A3635" s="31" t="s">
        <v>11394</v>
      </c>
      <c r="B3635" s="10" t="s">
        <v>4591</v>
      </c>
      <c r="C3635" s="11" t="s">
        <v>1046</v>
      </c>
    </row>
    <row r="3636" spans="1:3" s="10" customFormat="1" ht="42.75">
      <c r="A3636" s="31" t="s">
        <v>11395</v>
      </c>
      <c r="B3636" s="10" t="s">
        <v>4592</v>
      </c>
      <c r="C3636" s="11" t="s">
        <v>4556</v>
      </c>
    </row>
    <row r="3637" spans="1:3" s="10" customFormat="1" ht="42.75">
      <c r="A3637" s="31" t="s">
        <v>11396</v>
      </c>
      <c r="B3637" s="10" t="s">
        <v>4593</v>
      </c>
      <c r="C3637" s="11" t="s">
        <v>2763</v>
      </c>
    </row>
    <row r="3638" spans="1:3" s="10" customFormat="1" ht="57">
      <c r="A3638" s="31" t="s">
        <v>10510</v>
      </c>
      <c r="B3638" s="10" t="s">
        <v>4594</v>
      </c>
      <c r="C3638" s="11" t="s">
        <v>3409</v>
      </c>
    </row>
    <row r="3639" spans="1:3" s="10" customFormat="1" ht="42.75">
      <c r="A3639" s="31" t="s">
        <v>11397</v>
      </c>
      <c r="B3639" s="10" t="s">
        <v>4595</v>
      </c>
      <c r="C3639" s="11" t="s">
        <v>4556</v>
      </c>
    </row>
    <row r="3640" spans="1:3" s="10" customFormat="1" ht="28.5">
      <c r="A3640" s="31" t="s">
        <v>8556</v>
      </c>
      <c r="B3640" s="10" t="s">
        <v>4596</v>
      </c>
      <c r="C3640" s="11" t="s">
        <v>799</v>
      </c>
    </row>
    <row r="3641" spans="1:3" s="10" customFormat="1" ht="28.5">
      <c r="A3641" s="31" t="s">
        <v>11398</v>
      </c>
      <c r="B3641" s="10" t="s">
        <v>4597</v>
      </c>
      <c r="C3641" s="11" t="s">
        <v>888</v>
      </c>
    </row>
    <row r="3642" spans="1:3" s="10" customFormat="1" ht="28.5">
      <c r="A3642" s="31" t="s">
        <v>11399</v>
      </c>
      <c r="B3642" s="10" t="s">
        <v>4598</v>
      </c>
      <c r="C3642" s="11" t="s">
        <v>888</v>
      </c>
    </row>
    <row r="3643" spans="1:3" s="10" customFormat="1" ht="42.75">
      <c r="A3643" s="31" t="s">
        <v>11400</v>
      </c>
      <c r="B3643" s="10" t="s">
        <v>4599</v>
      </c>
      <c r="C3643" s="11" t="s">
        <v>4556</v>
      </c>
    </row>
    <row r="3644" spans="1:3" s="10" customFormat="1" ht="57">
      <c r="A3644" s="31" t="s">
        <v>11401</v>
      </c>
      <c r="B3644" s="10" t="s">
        <v>4600</v>
      </c>
      <c r="C3644" s="11" t="s">
        <v>3744</v>
      </c>
    </row>
    <row r="3645" spans="1:3" s="10" customFormat="1" ht="42.75">
      <c r="A3645" s="31" t="s">
        <v>11402</v>
      </c>
      <c r="B3645" s="10" t="s">
        <v>4601</v>
      </c>
      <c r="C3645" s="11" t="s">
        <v>1029</v>
      </c>
    </row>
    <row r="3646" spans="1:3" s="10" customFormat="1" ht="28.5">
      <c r="A3646" s="31" t="s">
        <v>8646</v>
      </c>
      <c r="B3646" s="10" t="s">
        <v>4602</v>
      </c>
      <c r="C3646" s="11" t="s">
        <v>840</v>
      </c>
    </row>
    <row r="3647" spans="1:3" s="10" customFormat="1" ht="28.5">
      <c r="A3647" s="31" t="s">
        <v>11403</v>
      </c>
      <c r="B3647" s="10" t="s">
        <v>4603</v>
      </c>
      <c r="C3647" s="11" t="s">
        <v>4604</v>
      </c>
    </row>
    <row r="3648" spans="1:3" s="10" customFormat="1" ht="57">
      <c r="A3648" s="31" t="s">
        <v>8638</v>
      </c>
      <c r="B3648" s="10" t="s">
        <v>4605</v>
      </c>
      <c r="C3648" s="11" t="s">
        <v>825</v>
      </c>
    </row>
    <row r="3649" spans="1:3" s="10" customFormat="1" ht="42.75">
      <c r="A3649" s="31" t="s">
        <v>11404</v>
      </c>
      <c r="B3649" s="10" t="s">
        <v>4606</v>
      </c>
      <c r="C3649" s="11" t="s">
        <v>2763</v>
      </c>
    </row>
    <row r="3650" spans="1:3" s="10" customFormat="1" ht="42.75">
      <c r="A3650" s="31" t="s">
        <v>10332</v>
      </c>
      <c r="B3650" s="10" t="s">
        <v>4607</v>
      </c>
      <c r="C3650" s="11" t="s">
        <v>2588</v>
      </c>
    </row>
    <row r="3651" spans="1:3" s="10" customFormat="1" ht="28.5">
      <c r="A3651" s="31" t="s">
        <v>11405</v>
      </c>
      <c r="B3651" s="10" t="s">
        <v>4608</v>
      </c>
      <c r="C3651" s="11" t="s">
        <v>888</v>
      </c>
    </row>
    <row r="3652" spans="1:3" s="10" customFormat="1" ht="28.5">
      <c r="A3652" s="31" t="s">
        <v>11406</v>
      </c>
      <c r="B3652" s="10" t="s">
        <v>4609</v>
      </c>
      <c r="C3652" s="11" t="s">
        <v>888</v>
      </c>
    </row>
    <row r="3653" spans="1:3" s="10" customFormat="1" ht="28.5">
      <c r="A3653" s="31" t="s">
        <v>8660</v>
      </c>
      <c r="B3653" s="10" t="s">
        <v>4610</v>
      </c>
      <c r="C3653" s="11" t="s">
        <v>859</v>
      </c>
    </row>
    <row r="3654" spans="1:3" s="10" customFormat="1" ht="42.75">
      <c r="A3654" s="31" t="s">
        <v>11407</v>
      </c>
      <c r="B3654" s="10" t="s">
        <v>4611</v>
      </c>
      <c r="C3654" s="11" t="s">
        <v>4503</v>
      </c>
    </row>
    <row r="3655" spans="1:3" s="10" customFormat="1" ht="28.5">
      <c r="A3655" s="31" t="s">
        <v>11408</v>
      </c>
      <c r="B3655" s="10" t="s">
        <v>4612</v>
      </c>
      <c r="C3655" s="11" t="s">
        <v>4476</v>
      </c>
    </row>
    <row r="3656" spans="1:3" s="10" customFormat="1" ht="28.5">
      <c r="A3656" s="31" t="s">
        <v>11409</v>
      </c>
      <c r="B3656" s="10" t="s">
        <v>4613</v>
      </c>
      <c r="C3656" s="11" t="s">
        <v>4604</v>
      </c>
    </row>
    <row r="3657" spans="1:3" s="10" customFormat="1" ht="28.5">
      <c r="A3657" s="31" t="s">
        <v>11410</v>
      </c>
      <c r="B3657" s="10" t="s">
        <v>4614</v>
      </c>
      <c r="C3657" s="11" t="s">
        <v>4542</v>
      </c>
    </row>
    <row r="3658" spans="1:3" s="10" customFormat="1" ht="28.5">
      <c r="A3658" s="31" t="s">
        <v>10281</v>
      </c>
      <c r="B3658" s="10" t="s">
        <v>4615</v>
      </c>
      <c r="C3658" s="11" t="s">
        <v>3181</v>
      </c>
    </row>
    <row r="3659" spans="1:3" s="10" customFormat="1" ht="57">
      <c r="A3659" s="31" t="s">
        <v>11411</v>
      </c>
      <c r="B3659" s="10" t="s">
        <v>4616</v>
      </c>
      <c r="C3659" s="11" t="s">
        <v>1032</v>
      </c>
    </row>
    <row r="3660" spans="1:3" s="10" customFormat="1">
      <c r="A3660" s="31" t="s">
        <v>11412</v>
      </c>
      <c r="B3660" s="10" t="s">
        <v>4617</v>
      </c>
      <c r="C3660" s="11" t="s">
        <v>4008</v>
      </c>
    </row>
    <row r="3661" spans="1:3" s="10" customFormat="1" ht="42.75">
      <c r="A3661" s="31" t="s">
        <v>11413</v>
      </c>
      <c r="B3661" s="10" t="s">
        <v>4618</v>
      </c>
      <c r="C3661" s="11" t="s">
        <v>4318</v>
      </c>
    </row>
    <row r="3662" spans="1:3" s="10" customFormat="1" ht="28.5">
      <c r="A3662" s="31" t="s">
        <v>11414</v>
      </c>
      <c r="B3662" s="10" t="s">
        <v>4619</v>
      </c>
      <c r="C3662" s="11" t="s">
        <v>3905</v>
      </c>
    </row>
    <row r="3663" spans="1:3" s="10" customFormat="1" ht="42.75">
      <c r="A3663" s="31" t="s">
        <v>11415</v>
      </c>
      <c r="B3663" s="10" t="s">
        <v>4620</v>
      </c>
      <c r="C3663" s="11" t="s">
        <v>1029</v>
      </c>
    </row>
    <row r="3664" spans="1:3" s="10" customFormat="1" ht="57">
      <c r="A3664" s="31" t="s">
        <v>11416</v>
      </c>
      <c r="B3664" s="10" t="s">
        <v>4621</v>
      </c>
      <c r="C3664" s="11" t="s">
        <v>3744</v>
      </c>
    </row>
    <row r="3665" spans="1:3" s="10" customFormat="1" ht="28.5">
      <c r="A3665" s="31" t="s">
        <v>11417</v>
      </c>
      <c r="B3665" s="10" t="s">
        <v>4622</v>
      </c>
      <c r="C3665" s="11" t="s">
        <v>4542</v>
      </c>
    </row>
    <row r="3666" spans="1:3" s="10" customFormat="1" ht="42.75">
      <c r="A3666" s="31" t="s">
        <v>11418</v>
      </c>
      <c r="B3666" s="10" t="s">
        <v>4623</v>
      </c>
      <c r="C3666" s="11" t="s">
        <v>4624</v>
      </c>
    </row>
    <row r="3667" spans="1:3" s="10" customFormat="1" ht="28.5">
      <c r="A3667" s="31" t="s">
        <v>11419</v>
      </c>
      <c r="B3667" s="10" t="s">
        <v>4625</v>
      </c>
      <c r="C3667" s="11" t="s">
        <v>888</v>
      </c>
    </row>
    <row r="3668" spans="1:3" s="10" customFormat="1" ht="42.75">
      <c r="A3668" s="31" t="s">
        <v>11420</v>
      </c>
      <c r="B3668" s="10" t="s">
        <v>4626</v>
      </c>
      <c r="C3668" s="11" t="s">
        <v>4556</v>
      </c>
    </row>
    <row r="3669" spans="1:3" s="10" customFormat="1" ht="42.75">
      <c r="A3669" s="31" t="s">
        <v>11421</v>
      </c>
      <c r="B3669" s="10" t="s">
        <v>4627</v>
      </c>
      <c r="C3669" s="11" t="s">
        <v>4318</v>
      </c>
    </row>
    <row r="3670" spans="1:3" s="10" customFormat="1" ht="28.5">
      <c r="A3670" s="31" t="s">
        <v>11422</v>
      </c>
      <c r="B3670" s="10" t="s">
        <v>4628</v>
      </c>
      <c r="C3670" s="11" t="s">
        <v>888</v>
      </c>
    </row>
    <row r="3671" spans="1:3" s="10" customFormat="1" ht="28.5">
      <c r="A3671" s="31" t="s">
        <v>11423</v>
      </c>
      <c r="B3671" s="10" t="s">
        <v>4629</v>
      </c>
      <c r="C3671" s="11" t="s">
        <v>4476</v>
      </c>
    </row>
    <row r="3672" spans="1:3" s="10" customFormat="1" ht="28.5">
      <c r="A3672" s="31" t="s">
        <v>10532</v>
      </c>
      <c r="B3672" s="10" t="s">
        <v>4630</v>
      </c>
      <c r="C3672" s="11" t="s">
        <v>3079</v>
      </c>
    </row>
    <row r="3673" spans="1:3" s="10" customFormat="1">
      <c r="A3673" s="31" t="s">
        <v>11424</v>
      </c>
      <c r="B3673" s="10" t="s">
        <v>4631</v>
      </c>
      <c r="C3673" s="11" t="s">
        <v>1046</v>
      </c>
    </row>
    <row r="3674" spans="1:3" s="10" customFormat="1" ht="57">
      <c r="A3674" s="31" t="s">
        <v>11425</v>
      </c>
      <c r="B3674" s="10" t="s">
        <v>4632</v>
      </c>
      <c r="C3674" s="11" t="s">
        <v>4633</v>
      </c>
    </row>
    <row r="3675" spans="1:3" s="10" customFormat="1" ht="42.75">
      <c r="A3675" s="31" t="s">
        <v>11426</v>
      </c>
      <c r="B3675" s="10" t="s">
        <v>4634</v>
      </c>
      <c r="C3675" s="11" t="s">
        <v>4556</v>
      </c>
    </row>
    <row r="3676" spans="1:3" s="10" customFormat="1" ht="28.5">
      <c r="A3676" s="31" t="s">
        <v>10209</v>
      </c>
      <c r="B3676" s="10" t="s">
        <v>4635</v>
      </c>
      <c r="C3676" s="11" t="s">
        <v>3079</v>
      </c>
    </row>
    <row r="3677" spans="1:3" s="10" customFormat="1" ht="28.5">
      <c r="A3677" s="31" t="s">
        <v>11427</v>
      </c>
      <c r="B3677" s="10" t="s">
        <v>4636</v>
      </c>
      <c r="C3677" s="11" t="s">
        <v>3460</v>
      </c>
    </row>
    <row r="3678" spans="1:3" s="10" customFormat="1" ht="28.5">
      <c r="A3678" s="31" t="s">
        <v>11428</v>
      </c>
      <c r="B3678" s="10" t="s">
        <v>4637</v>
      </c>
      <c r="C3678" s="11" t="s">
        <v>4500</v>
      </c>
    </row>
    <row r="3679" spans="1:3" s="10" customFormat="1" ht="57">
      <c r="A3679" s="31" t="s">
        <v>11429</v>
      </c>
      <c r="B3679" s="10" t="s">
        <v>4638</v>
      </c>
      <c r="C3679" s="11" t="s">
        <v>4255</v>
      </c>
    </row>
    <row r="3680" spans="1:3" s="10" customFormat="1" ht="28.5">
      <c r="A3680" s="31" t="s">
        <v>11430</v>
      </c>
      <c r="B3680" s="10" t="s">
        <v>4639</v>
      </c>
      <c r="C3680" s="11" t="s">
        <v>799</v>
      </c>
    </row>
    <row r="3681" spans="1:3" s="10" customFormat="1" ht="28.5">
      <c r="A3681" s="31" t="s">
        <v>11431</v>
      </c>
      <c r="B3681" s="10" t="s">
        <v>4640</v>
      </c>
      <c r="C3681" s="11" t="s">
        <v>888</v>
      </c>
    </row>
    <row r="3682" spans="1:3" s="10" customFormat="1" ht="57">
      <c r="A3682" s="31" t="s">
        <v>11432</v>
      </c>
      <c r="B3682" s="10" t="s">
        <v>4641</v>
      </c>
      <c r="C3682" s="11" t="s">
        <v>4255</v>
      </c>
    </row>
    <row r="3683" spans="1:3" s="10" customFormat="1" ht="28.5">
      <c r="A3683" s="31" t="s">
        <v>11433</v>
      </c>
      <c r="B3683" s="10" t="s">
        <v>4642</v>
      </c>
      <c r="C3683" s="11" t="s">
        <v>1010</v>
      </c>
    </row>
    <row r="3684" spans="1:3" s="10" customFormat="1">
      <c r="A3684" s="31" t="s">
        <v>11434</v>
      </c>
      <c r="B3684" s="10" t="s">
        <v>4643</v>
      </c>
      <c r="C3684" s="11" t="s">
        <v>4644</v>
      </c>
    </row>
    <row r="3685" spans="1:3" s="10" customFormat="1" ht="28.5">
      <c r="A3685" s="31" t="s">
        <v>11435</v>
      </c>
      <c r="B3685" s="10" t="s">
        <v>4645</v>
      </c>
      <c r="C3685" s="11" t="s">
        <v>1010</v>
      </c>
    </row>
    <row r="3686" spans="1:3" s="10" customFormat="1" ht="28.5">
      <c r="A3686" s="31" t="s">
        <v>11436</v>
      </c>
      <c r="B3686" s="10" t="s">
        <v>4646</v>
      </c>
      <c r="C3686" s="11" t="s">
        <v>888</v>
      </c>
    </row>
    <row r="3687" spans="1:3" s="10" customFormat="1" ht="57">
      <c r="A3687" s="31" t="s">
        <v>11437</v>
      </c>
      <c r="B3687" s="10" t="s">
        <v>4647</v>
      </c>
      <c r="C3687" s="11" t="s">
        <v>3409</v>
      </c>
    </row>
    <row r="3688" spans="1:3" s="10" customFormat="1" ht="28.5">
      <c r="A3688" s="31" t="s">
        <v>11438</v>
      </c>
      <c r="B3688" s="10" t="s">
        <v>4648</v>
      </c>
      <c r="C3688" s="11" t="s">
        <v>4649</v>
      </c>
    </row>
    <row r="3689" spans="1:3" s="10" customFormat="1" ht="57">
      <c r="A3689" s="31" t="s">
        <v>11439</v>
      </c>
      <c r="B3689" s="10" t="s">
        <v>4650</v>
      </c>
      <c r="C3689" s="11" t="s">
        <v>3409</v>
      </c>
    </row>
    <row r="3690" spans="1:3" s="10" customFormat="1" ht="28.5">
      <c r="A3690" s="31" t="s">
        <v>11440</v>
      </c>
      <c r="B3690" s="10" t="s">
        <v>4651</v>
      </c>
      <c r="C3690" s="11" t="s">
        <v>888</v>
      </c>
    </row>
    <row r="3691" spans="1:3" s="10" customFormat="1" ht="28.5">
      <c r="A3691" s="31" t="s">
        <v>11441</v>
      </c>
      <c r="B3691" s="10" t="s">
        <v>4652</v>
      </c>
      <c r="C3691" s="11" t="s">
        <v>799</v>
      </c>
    </row>
    <row r="3692" spans="1:3" s="10" customFormat="1" ht="42.75">
      <c r="A3692" s="31" t="s">
        <v>11404</v>
      </c>
      <c r="B3692" s="10" t="s">
        <v>4653</v>
      </c>
      <c r="C3692" s="11" t="s">
        <v>2763</v>
      </c>
    </row>
    <row r="3693" spans="1:3" s="10" customFormat="1" ht="28.5">
      <c r="A3693" s="31" t="s">
        <v>11442</v>
      </c>
      <c r="B3693" s="10" t="s">
        <v>4654</v>
      </c>
      <c r="C3693" s="11" t="s">
        <v>1097</v>
      </c>
    </row>
    <row r="3694" spans="1:3" s="10" customFormat="1" ht="28.5">
      <c r="A3694" s="31" t="s">
        <v>11443</v>
      </c>
      <c r="B3694" s="10" t="s">
        <v>4655</v>
      </c>
      <c r="C3694" s="11" t="s">
        <v>4656</v>
      </c>
    </row>
    <row r="3695" spans="1:3" s="10" customFormat="1" ht="57">
      <c r="A3695" s="31" t="s">
        <v>11444</v>
      </c>
      <c r="B3695" s="10" t="s">
        <v>4657</v>
      </c>
      <c r="C3695" s="11" t="s">
        <v>4255</v>
      </c>
    </row>
    <row r="3696" spans="1:3" s="10" customFormat="1" ht="28.5">
      <c r="A3696" s="31" t="s">
        <v>11445</v>
      </c>
      <c r="B3696" s="10" t="s">
        <v>4658</v>
      </c>
      <c r="C3696" s="11" t="s">
        <v>3682</v>
      </c>
    </row>
    <row r="3697" spans="1:3" s="10" customFormat="1">
      <c r="A3697" s="31" t="s">
        <v>11446</v>
      </c>
      <c r="B3697" s="10" t="s">
        <v>4659</v>
      </c>
      <c r="C3697" s="11" t="s">
        <v>1046</v>
      </c>
    </row>
    <row r="3698" spans="1:3" s="10" customFormat="1" ht="28.5">
      <c r="A3698" s="31" t="s">
        <v>11447</v>
      </c>
      <c r="B3698" s="10" t="s">
        <v>4660</v>
      </c>
      <c r="C3698" s="11" t="s">
        <v>3820</v>
      </c>
    </row>
    <row r="3699" spans="1:3" s="10" customFormat="1">
      <c r="A3699" s="31" t="s">
        <v>11448</v>
      </c>
      <c r="B3699" s="10" t="s">
        <v>4661</v>
      </c>
      <c r="C3699" s="11" t="s">
        <v>1046</v>
      </c>
    </row>
    <row r="3700" spans="1:3" s="10" customFormat="1" ht="28.5">
      <c r="A3700" s="31" t="s">
        <v>11449</v>
      </c>
      <c r="B3700" s="10" t="s">
        <v>4662</v>
      </c>
      <c r="C3700" s="11" t="s">
        <v>4211</v>
      </c>
    </row>
    <row r="3701" spans="1:3" s="10" customFormat="1" ht="28.5">
      <c r="A3701" s="31" t="s">
        <v>11450</v>
      </c>
      <c r="B3701" s="10" t="s">
        <v>4663</v>
      </c>
      <c r="C3701" s="11" t="s">
        <v>3820</v>
      </c>
    </row>
    <row r="3702" spans="1:3" s="10" customFormat="1" ht="42.75">
      <c r="A3702" s="31" t="s">
        <v>11451</v>
      </c>
      <c r="B3702" s="10" t="s">
        <v>4664</v>
      </c>
      <c r="C3702" s="11" t="s">
        <v>2588</v>
      </c>
    </row>
    <row r="3703" spans="1:3" s="10" customFormat="1" ht="28.5">
      <c r="A3703" s="31" t="s">
        <v>11452</v>
      </c>
      <c r="B3703" s="10" t="s">
        <v>4665</v>
      </c>
      <c r="C3703" s="11" t="s">
        <v>3820</v>
      </c>
    </row>
    <row r="3704" spans="1:3" s="10" customFormat="1" ht="28.5">
      <c r="A3704" s="31" t="s">
        <v>11453</v>
      </c>
      <c r="B3704" s="10" t="s">
        <v>4666</v>
      </c>
      <c r="C3704" s="11" t="s">
        <v>4160</v>
      </c>
    </row>
    <row r="3705" spans="1:3" s="10" customFormat="1">
      <c r="A3705" s="31" t="s">
        <v>8510</v>
      </c>
      <c r="B3705" s="10" t="s">
        <v>4667</v>
      </c>
      <c r="C3705" s="11" t="s">
        <v>4668</v>
      </c>
    </row>
    <row r="3706" spans="1:3" s="10" customFormat="1" ht="57">
      <c r="A3706" s="31" t="s">
        <v>11454</v>
      </c>
      <c r="B3706" s="10" t="s">
        <v>4669</v>
      </c>
      <c r="C3706" s="11" t="s">
        <v>4255</v>
      </c>
    </row>
    <row r="3707" spans="1:3" s="10" customFormat="1" ht="57">
      <c r="A3707" s="31" t="s">
        <v>11455</v>
      </c>
      <c r="B3707" s="10" t="s">
        <v>4670</v>
      </c>
      <c r="C3707" s="11" t="s">
        <v>4255</v>
      </c>
    </row>
    <row r="3708" spans="1:3" s="10" customFormat="1">
      <c r="A3708" s="31" t="s">
        <v>11456</v>
      </c>
      <c r="B3708" s="10" t="s">
        <v>4671</v>
      </c>
      <c r="C3708" s="11" t="s">
        <v>1046</v>
      </c>
    </row>
    <row r="3709" spans="1:3" s="10" customFormat="1" ht="28.5">
      <c r="A3709" s="31" t="s">
        <v>11374</v>
      </c>
      <c r="B3709" s="10" t="s">
        <v>4672</v>
      </c>
      <c r="C3709" s="11" t="s">
        <v>4423</v>
      </c>
    </row>
    <row r="3710" spans="1:3" s="10" customFormat="1" ht="28.5">
      <c r="A3710" s="31" t="s">
        <v>11457</v>
      </c>
      <c r="B3710" s="10" t="s">
        <v>4673</v>
      </c>
      <c r="C3710" s="11" t="s">
        <v>888</v>
      </c>
    </row>
    <row r="3711" spans="1:3" s="10" customFormat="1" ht="28.5">
      <c r="A3711" s="31" t="s">
        <v>11458</v>
      </c>
      <c r="B3711" s="10" t="s">
        <v>4674</v>
      </c>
      <c r="C3711" s="11" t="s">
        <v>4604</v>
      </c>
    </row>
    <row r="3712" spans="1:3" s="10" customFormat="1" ht="28.5">
      <c r="A3712" s="31" t="s">
        <v>11459</v>
      </c>
      <c r="B3712" s="10" t="s">
        <v>4675</v>
      </c>
      <c r="C3712" s="11" t="s">
        <v>799</v>
      </c>
    </row>
    <row r="3713" spans="1:3" s="10" customFormat="1" ht="57">
      <c r="A3713" s="31" t="s">
        <v>11460</v>
      </c>
      <c r="B3713" s="10" t="s">
        <v>4676</v>
      </c>
      <c r="C3713" s="11" t="s">
        <v>1061</v>
      </c>
    </row>
    <row r="3714" spans="1:3" s="10" customFormat="1" ht="28.5">
      <c r="A3714" s="31" t="s">
        <v>11461</v>
      </c>
      <c r="B3714" s="10" t="s">
        <v>4677</v>
      </c>
      <c r="C3714" s="11" t="s">
        <v>888</v>
      </c>
    </row>
    <row r="3715" spans="1:3" s="10" customFormat="1" ht="28.5">
      <c r="A3715" s="31" t="s">
        <v>10748</v>
      </c>
      <c r="B3715" s="10" t="s">
        <v>4678</v>
      </c>
      <c r="C3715" s="11" t="s">
        <v>888</v>
      </c>
    </row>
    <row r="3716" spans="1:3" s="10" customFormat="1" ht="57">
      <c r="A3716" s="31" t="s">
        <v>11462</v>
      </c>
      <c r="B3716" s="10" t="s">
        <v>4679</v>
      </c>
      <c r="C3716" s="11" t="s">
        <v>4310</v>
      </c>
    </row>
    <row r="3717" spans="1:3" s="10" customFormat="1" ht="42.75">
      <c r="A3717" s="31" t="s">
        <v>11463</v>
      </c>
      <c r="B3717" s="10" t="s">
        <v>4680</v>
      </c>
      <c r="C3717" s="11" t="s">
        <v>4681</v>
      </c>
    </row>
    <row r="3718" spans="1:3" s="10" customFormat="1" ht="28.5">
      <c r="A3718" s="31" t="s">
        <v>11464</v>
      </c>
      <c r="B3718" s="10" t="s">
        <v>4682</v>
      </c>
      <c r="C3718" s="11" t="s">
        <v>873</v>
      </c>
    </row>
    <row r="3719" spans="1:3" s="10" customFormat="1" ht="28.5">
      <c r="A3719" s="31" t="s">
        <v>11465</v>
      </c>
      <c r="B3719" s="10" t="s">
        <v>4683</v>
      </c>
      <c r="C3719" s="11" t="s">
        <v>4574</v>
      </c>
    </row>
    <row r="3720" spans="1:3" s="10" customFormat="1" ht="28.5">
      <c r="A3720" s="31" t="s">
        <v>11466</v>
      </c>
      <c r="B3720" s="10" t="s">
        <v>4684</v>
      </c>
      <c r="C3720" s="11" t="s">
        <v>888</v>
      </c>
    </row>
    <row r="3721" spans="1:3" s="10" customFormat="1" ht="42.75">
      <c r="A3721" s="31" t="s">
        <v>11467</v>
      </c>
      <c r="B3721" s="10" t="s">
        <v>4685</v>
      </c>
      <c r="C3721" s="11" t="s">
        <v>4556</v>
      </c>
    </row>
    <row r="3722" spans="1:3" s="10" customFormat="1" ht="28.5">
      <c r="A3722" s="31" t="s">
        <v>10570</v>
      </c>
      <c r="B3722" s="10" t="s">
        <v>4686</v>
      </c>
      <c r="C3722" s="11" t="s">
        <v>3079</v>
      </c>
    </row>
    <row r="3723" spans="1:3" s="10" customFormat="1" ht="42.75">
      <c r="A3723" s="31" t="s">
        <v>11468</v>
      </c>
      <c r="B3723" s="10" t="s">
        <v>4687</v>
      </c>
      <c r="C3723" s="11" t="s">
        <v>4556</v>
      </c>
    </row>
    <row r="3724" spans="1:3" s="10" customFormat="1" ht="28.5">
      <c r="A3724" s="31" t="s">
        <v>11469</v>
      </c>
      <c r="B3724" s="10" t="s">
        <v>4688</v>
      </c>
      <c r="C3724" s="11" t="s">
        <v>4604</v>
      </c>
    </row>
    <row r="3725" spans="1:3" s="10" customFormat="1">
      <c r="A3725" s="31" t="s">
        <v>11470</v>
      </c>
      <c r="B3725" s="10" t="s">
        <v>4689</v>
      </c>
      <c r="C3725" s="11" t="s">
        <v>833</v>
      </c>
    </row>
    <row r="3726" spans="1:3" s="10" customFormat="1" ht="42.75">
      <c r="A3726" s="31" t="s">
        <v>11471</v>
      </c>
      <c r="B3726" s="10" t="s">
        <v>4690</v>
      </c>
      <c r="C3726" s="11" t="s">
        <v>4556</v>
      </c>
    </row>
    <row r="3727" spans="1:3" s="10" customFormat="1" ht="28.5">
      <c r="A3727" s="31" t="s">
        <v>11472</v>
      </c>
      <c r="B3727" s="10" t="s">
        <v>4691</v>
      </c>
      <c r="C3727" s="11" t="s">
        <v>4692</v>
      </c>
    </row>
    <row r="3728" spans="1:3" s="10" customFormat="1" ht="28.5">
      <c r="A3728" s="31" t="s">
        <v>11473</v>
      </c>
      <c r="B3728" s="10" t="s">
        <v>4693</v>
      </c>
      <c r="C3728" s="11" t="s">
        <v>888</v>
      </c>
    </row>
    <row r="3729" spans="1:3" s="10" customFormat="1" ht="28.5">
      <c r="A3729" s="31" t="s">
        <v>11474</v>
      </c>
      <c r="B3729" s="10" t="s">
        <v>4694</v>
      </c>
      <c r="C3729" s="11" t="s">
        <v>4692</v>
      </c>
    </row>
    <row r="3730" spans="1:3" s="10" customFormat="1" ht="57">
      <c r="A3730" s="31" t="s">
        <v>11475</v>
      </c>
      <c r="B3730" s="10" t="s">
        <v>4695</v>
      </c>
      <c r="C3730" s="11" t="s">
        <v>971</v>
      </c>
    </row>
    <row r="3731" spans="1:3" s="10" customFormat="1" ht="28.5">
      <c r="A3731" s="31" t="s">
        <v>11476</v>
      </c>
      <c r="B3731" s="10" t="s">
        <v>4696</v>
      </c>
      <c r="C3731" s="11" t="s">
        <v>888</v>
      </c>
    </row>
    <row r="3732" spans="1:3" s="10" customFormat="1" ht="28.5">
      <c r="A3732" s="31" t="s">
        <v>10667</v>
      </c>
      <c r="B3732" s="10" t="s">
        <v>4697</v>
      </c>
      <c r="C3732" s="11" t="s">
        <v>3682</v>
      </c>
    </row>
    <row r="3733" spans="1:3" s="10" customFormat="1" ht="28.5">
      <c r="A3733" s="31" t="s">
        <v>11477</v>
      </c>
      <c r="B3733" s="10" t="s">
        <v>4698</v>
      </c>
      <c r="C3733" s="11" t="s">
        <v>888</v>
      </c>
    </row>
    <row r="3734" spans="1:3" s="10" customFormat="1">
      <c r="A3734" s="31" t="s">
        <v>11478</v>
      </c>
      <c r="B3734" s="10" t="s">
        <v>4699</v>
      </c>
      <c r="C3734" s="11" t="s">
        <v>4700</v>
      </c>
    </row>
    <row r="3735" spans="1:3" s="10" customFormat="1" ht="57">
      <c r="A3735" s="31" t="s">
        <v>11479</v>
      </c>
      <c r="B3735" s="10" t="s">
        <v>4701</v>
      </c>
      <c r="C3735" s="11" t="s">
        <v>4255</v>
      </c>
    </row>
    <row r="3736" spans="1:3" s="10" customFormat="1" ht="57">
      <c r="A3736" s="31" t="s">
        <v>11480</v>
      </c>
      <c r="B3736" s="10" t="s">
        <v>4702</v>
      </c>
      <c r="C3736" s="11" t="s">
        <v>4255</v>
      </c>
    </row>
    <row r="3737" spans="1:3" s="10" customFormat="1" ht="28.5">
      <c r="A3737" s="31" t="s">
        <v>11481</v>
      </c>
      <c r="B3737" s="10" t="s">
        <v>4703</v>
      </c>
      <c r="C3737" s="11" t="s">
        <v>888</v>
      </c>
    </row>
    <row r="3738" spans="1:3" s="10" customFormat="1" ht="28.5">
      <c r="A3738" s="31" t="s">
        <v>11482</v>
      </c>
      <c r="B3738" s="10" t="s">
        <v>4704</v>
      </c>
      <c r="C3738" s="11" t="s">
        <v>4476</v>
      </c>
    </row>
    <row r="3739" spans="1:3" s="10" customFormat="1" ht="28.5">
      <c r="A3739" s="31" t="s">
        <v>11483</v>
      </c>
      <c r="B3739" s="10" t="s">
        <v>4705</v>
      </c>
      <c r="C3739" s="11" t="s">
        <v>888</v>
      </c>
    </row>
    <row r="3740" spans="1:3" s="10" customFormat="1" ht="28.5">
      <c r="A3740" s="31" t="s">
        <v>11484</v>
      </c>
      <c r="B3740" s="10" t="s">
        <v>4706</v>
      </c>
      <c r="C3740" s="11" t="s">
        <v>4476</v>
      </c>
    </row>
    <row r="3741" spans="1:3" s="10" customFormat="1" ht="28.5">
      <c r="A3741" s="31" t="s">
        <v>11485</v>
      </c>
      <c r="B3741" s="10" t="s">
        <v>4707</v>
      </c>
      <c r="C3741" s="11" t="s">
        <v>4708</v>
      </c>
    </row>
    <row r="3742" spans="1:3" s="10" customFormat="1" ht="28.5">
      <c r="A3742" s="31" t="s">
        <v>11486</v>
      </c>
      <c r="B3742" s="10" t="s">
        <v>4709</v>
      </c>
      <c r="C3742" s="11" t="s">
        <v>1054</v>
      </c>
    </row>
    <row r="3743" spans="1:3" s="10" customFormat="1" ht="28.5">
      <c r="A3743" s="31" t="s">
        <v>11487</v>
      </c>
      <c r="B3743" s="10" t="s">
        <v>4710</v>
      </c>
      <c r="C3743" s="11" t="s">
        <v>888</v>
      </c>
    </row>
    <row r="3744" spans="1:3" s="10" customFormat="1" ht="28.5">
      <c r="A3744" s="31" t="s">
        <v>8556</v>
      </c>
      <c r="B3744" s="10" t="s">
        <v>4711</v>
      </c>
      <c r="C3744" s="11" t="s">
        <v>799</v>
      </c>
    </row>
    <row r="3745" spans="1:3" s="10" customFormat="1" ht="28.5">
      <c r="A3745" s="31" t="s">
        <v>11488</v>
      </c>
      <c r="B3745" s="10" t="s">
        <v>4712</v>
      </c>
      <c r="C3745" s="11" t="s">
        <v>888</v>
      </c>
    </row>
    <row r="3746" spans="1:3" s="10" customFormat="1" ht="28.5">
      <c r="A3746" s="31" t="s">
        <v>11489</v>
      </c>
      <c r="B3746" s="10" t="s">
        <v>4713</v>
      </c>
      <c r="C3746" s="11" t="s">
        <v>799</v>
      </c>
    </row>
    <row r="3747" spans="1:3" s="10" customFormat="1" ht="28.5">
      <c r="A3747" s="31" t="s">
        <v>11490</v>
      </c>
      <c r="B3747" s="10" t="s">
        <v>4714</v>
      </c>
      <c r="C3747" s="11" t="s">
        <v>1085</v>
      </c>
    </row>
    <row r="3748" spans="1:3" s="10" customFormat="1" ht="28.5">
      <c r="A3748" s="31" t="s">
        <v>11491</v>
      </c>
      <c r="B3748" s="10" t="s">
        <v>4715</v>
      </c>
      <c r="C3748" s="11" t="s">
        <v>4055</v>
      </c>
    </row>
    <row r="3749" spans="1:3" s="10" customFormat="1" ht="57">
      <c r="A3749" s="31" t="s">
        <v>11492</v>
      </c>
      <c r="B3749" s="10" t="s">
        <v>4716</v>
      </c>
      <c r="C3749" s="11" t="s">
        <v>4717</v>
      </c>
    </row>
    <row r="3750" spans="1:3" s="10" customFormat="1" ht="28.5">
      <c r="A3750" s="31" t="s">
        <v>11493</v>
      </c>
      <c r="B3750" s="10" t="s">
        <v>4718</v>
      </c>
      <c r="C3750" s="11" t="s">
        <v>3944</v>
      </c>
    </row>
    <row r="3751" spans="1:3" s="10" customFormat="1" ht="57">
      <c r="A3751" s="31" t="s">
        <v>11494</v>
      </c>
      <c r="B3751" s="10" t="s">
        <v>4719</v>
      </c>
      <c r="C3751" s="11" t="s">
        <v>4310</v>
      </c>
    </row>
    <row r="3752" spans="1:3" s="10" customFormat="1" ht="57">
      <c r="A3752" s="31" t="s">
        <v>11495</v>
      </c>
      <c r="B3752" s="10" t="s">
        <v>4720</v>
      </c>
      <c r="C3752" s="11" t="s">
        <v>4255</v>
      </c>
    </row>
    <row r="3753" spans="1:3" s="10" customFormat="1" ht="28.5">
      <c r="A3753" s="31" t="s">
        <v>11496</v>
      </c>
      <c r="B3753" s="10" t="s">
        <v>4721</v>
      </c>
      <c r="C3753" s="11" t="s">
        <v>4722</v>
      </c>
    </row>
    <row r="3754" spans="1:3" s="10" customFormat="1" ht="28.5">
      <c r="A3754" s="31" t="s">
        <v>11497</v>
      </c>
      <c r="B3754" s="10" t="s">
        <v>4723</v>
      </c>
      <c r="C3754" s="11" t="s">
        <v>888</v>
      </c>
    </row>
    <row r="3755" spans="1:3" s="10" customFormat="1" ht="57">
      <c r="A3755" s="31" t="s">
        <v>11498</v>
      </c>
      <c r="B3755" s="10" t="s">
        <v>4724</v>
      </c>
      <c r="C3755" s="11" t="s">
        <v>4717</v>
      </c>
    </row>
    <row r="3756" spans="1:3" s="10" customFormat="1" ht="28.5">
      <c r="A3756" s="31" t="s">
        <v>11499</v>
      </c>
      <c r="B3756" s="10" t="s">
        <v>4725</v>
      </c>
      <c r="C3756" s="11" t="s">
        <v>888</v>
      </c>
    </row>
    <row r="3757" spans="1:3" s="10" customFormat="1" ht="28.5">
      <c r="A3757" s="31" t="s">
        <v>11500</v>
      </c>
      <c r="B3757" s="10" t="s">
        <v>4726</v>
      </c>
      <c r="C3757" s="11" t="s">
        <v>888</v>
      </c>
    </row>
    <row r="3758" spans="1:3" s="10" customFormat="1" ht="57">
      <c r="A3758" s="31" t="s">
        <v>11501</v>
      </c>
      <c r="B3758" s="10" t="s">
        <v>4727</v>
      </c>
      <c r="C3758" s="11" t="s">
        <v>3744</v>
      </c>
    </row>
    <row r="3759" spans="1:3" s="10" customFormat="1" ht="28.5">
      <c r="A3759" s="31" t="s">
        <v>11502</v>
      </c>
      <c r="B3759" s="10" t="s">
        <v>4728</v>
      </c>
      <c r="C3759" s="11" t="s">
        <v>1085</v>
      </c>
    </row>
    <row r="3760" spans="1:3" s="10" customFormat="1" ht="42.75">
      <c r="A3760" s="31" t="s">
        <v>8317</v>
      </c>
      <c r="B3760" s="10" t="s">
        <v>4729</v>
      </c>
      <c r="C3760" s="11" t="s">
        <v>1217</v>
      </c>
    </row>
    <row r="3761" spans="1:3" s="10" customFormat="1" ht="28.5">
      <c r="A3761" s="31" t="s">
        <v>11503</v>
      </c>
      <c r="B3761" s="10" t="s">
        <v>4730</v>
      </c>
      <c r="C3761" s="11" t="s">
        <v>888</v>
      </c>
    </row>
    <row r="3762" spans="1:3" s="10" customFormat="1" ht="42.75">
      <c r="A3762" s="31" t="s">
        <v>11504</v>
      </c>
      <c r="B3762" s="10" t="s">
        <v>4731</v>
      </c>
      <c r="C3762" s="11" t="s">
        <v>4732</v>
      </c>
    </row>
    <row r="3763" spans="1:3" s="10" customFormat="1" ht="28.5">
      <c r="A3763" s="31" t="s">
        <v>11505</v>
      </c>
      <c r="B3763" s="10" t="s">
        <v>4733</v>
      </c>
      <c r="C3763" s="11" t="s">
        <v>4692</v>
      </c>
    </row>
    <row r="3764" spans="1:3" s="10" customFormat="1" ht="42.75">
      <c r="A3764" s="31" t="s">
        <v>11506</v>
      </c>
      <c r="B3764" s="10" t="s">
        <v>4734</v>
      </c>
      <c r="C3764" s="11" t="s">
        <v>4503</v>
      </c>
    </row>
    <row r="3765" spans="1:3" s="10" customFormat="1" ht="28.5">
      <c r="A3765" s="31" t="s">
        <v>11507</v>
      </c>
      <c r="B3765" s="10" t="s">
        <v>4735</v>
      </c>
      <c r="C3765" s="11" t="s">
        <v>3076</v>
      </c>
    </row>
    <row r="3766" spans="1:3" s="10" customFormat="1" ht="28.5">
      <c r="A3766" s="31" t="s">
        <v>8715</v>
      </c>
      <c r="B3766" s="10" t="s">
        <v>4736</v>
      </c>
      <c r="C3766" s="11" t="s">
        <v>888</v>
      </c>
    </row>
    <row r="3767" spans="1:3" s="10" customFormat="1" ht="57">
      <c r="A3767" s="31" t="s">
        <v>11508</v>
      </c>
      <c r="B3767" s="10" t="s">
        <v>4737</v>
      </c>
      <c r="C3767" s="11" t="s">
        <v>4310</v>
      </c>
    </row>
    <row r="3768" spans="1:3" s="10" customFormat="1" ht="42.75">
      <c r="A3768" s="31" t="s">
        <v>11509</v>
      </c>
      <c r="B3768" s="10" t="s">
        <v>4738</v>
      </c>
      <c r="C3768" s="11" t="s">
        <v>2588</v>
      </c>
    </row>
    <row r="3769" spans="1:3" s="10" customFormat="1" ht="57">
      <c r="A3769" s="31" t="s">
        <v>11510</v>
      </c>
      <c r="B3769" s="10" t="s">
        <v>4739</v>
      </c>
      <c r="C3769" s="11" t="s">
        <v>4255</v>
      </c>
    </row>
    <row r="3770" spans="1:3" s="10" customFormat="1">
      <c r="A3770" s="31" t="s">
        <v>11511</v>
      </c>
      <c r="B3770" s="10" t="s">
        <v>4740</v>
      </c>
      <c r="C3770" s="11" t="s">
        <v>1046</v>
      </c>
    </row>
    <row r="3771" spans="1:3" s="10" customFormat="1" ht="28.5">
      <c r="A3771" s="31" t="s">
        <v>11512</v>
      </c>
      <c r="B3771" s="10" t="s">
        <v>4741</v>
      </c>
      <c r="C3771" s="11" t="s">
        <v>4692</v>
      </c>
    </row>
    <row r="3772" spans="1:3" s="10" customFormat="1">
      <c r="A3772" s="31" t="s">
        <v>11513</v>
      </c>
      <c r="B3772" s="10" t="s">
        <v>4742</v>
      </c>
      <c r="C3772" s="11" t="s">
        <v>4700</v>
      </c>
    </row>
    <row r="3773" spans="1:3" s="10" customFormat="1" ht="28.5">
      <c r="A3773" s="31" t="s">
        <v>8539</v>
      </c>
      <c r="B3773" s="10" t="s">
        <v>4743</v>
      </c>
      <c r="C3773" s="11" t="s">
        <v>3820</v>
      </c>
    </row>
    <row r="3774" spans="1:3" s="10" customFormat="1" ht="28.5">
      <c r="A3774" s="31" t="s">
        <v>11514</v>
      </c>
      <c r="B3774" s="10" t="s">
        <v>4744</v>
      </c>
      <c r="C3774" s="11" t="s">
        <v>3905</v>
      </c>
    </row>
    <row r="3775" spans="1:3" s="10" customFormat="1" ht="28.5">
      <c r="A3775" s="31" t="s">
        <v>11515</v>
      </c>
      <c r="B3775" s="10" t="s">
        <v>4745</v>
      </c>
      <c r="C3775" s="11" t="s">
        <v>4574</v>
      </c>
    </row>
    <row r="3776" spans="1:3" s="10" customFormat="1" ht="28.5">
      <c r="A3776" s="31" t="s">
        <v>11516</v>
      </c>
      <c r="B3776" s="10" t="s">
        <v>4746</v>
      </c>
      <c r="C3776" s="11" t="s">
        <v>3820</v>
      </c>
    </row>
    <row r="3777" spans="1:3" s="10" customFormat="1" ht="28.5">
      <c r="A3777" s="31" t="s">
        <v>11517</v>
      </c>
      <c r="B3777" s="10" t="s">
        <v>4747</v>
      </c>
      <c r="C3777" s="11" t="s">
        <v>3820</v>
      </c>
    </row>
    <row r="3778" spans="1:3" s="10" customFormat="1" ht="42.75">
      <c r="A3778" s="31" t="s">
        <v>11518</v>
      </c>
      <c r="B3778" s="10" t="s">
        <v>4748</v>
      </c>
      <c r="C3778" s="11" t="s">
        <v>4503</v>
      </c>
    </row>
    <row r="3779" spans="1:3" s="10" customFormat="1" ht="28.5">
      <c r="A3779" s="31" t="s">
        <v>11519</v>
      </c>
      <c r="B3779" s="10" t="s">
        <v>4749</v>
      </c>
      <c r="C3779" s="11" t="s">
        <v>4574</v>
      </c>
    </row>
    <row r="3780" spans="1:3" s="10" customFormat="1" ht="28.5">
      <c r="A3780" s="31" t="s">
        <v>11520</v>
      </c>
      <c r="B3780" s="10" t="s">
        <v>4750</v>
      </c>
      <c r="C3780" s="11" t="s">
        <v>1097</v>
      </c>
    </row>
    <row r="3781" spans="1:3" s="10" customFormat="1" ht="28.5">
      <c r="A3781" s="31" t="s">
        <v>11521</v>
      </c>
      <c r="B3781" s="10" t="s">
        <v>4751</v>
      </c>
      <c r="C3781" s="11" t="s">
        <v>1097</v>
      </c>
    </row>
    <row r="3782" spans="1:3" s="10" customFormat="1" ht="57">
      <c r="A3782" s="31" t="s">
        <v>11522</v>
      </c>
      <c r="B3782" s="10" t="s">
        <v>4752</v>
      </c>
      <c r="C3782" s="11" t="s">
        <v>4753</v>
      </c>
    </row>
    <row r="3783" spans="1:3" s="10" customFormat="1" ht="28.5">
      <c r="A3783" s="31" t="s">
        <v>8798</v>
      </c>
      <c r="B3783" s="10" t="s">
        <v>4754</v>
      </c>
      <c r="C3783" s="11" t="s">
        <v>1070</v>
      </c>
    </row>
    <row r="3784" spans="1:3" s="10" customFormat="1" ht="28.5">
      <c r="A3784" s="31" t="s">
        <v>11523</v>
      </c>
      <c r="B3784" s="10" t="s">
        <v>4755</v>
      </c>
      <c r="C3784" s="11" t="s">
        <v>4574</v>
      </c>
    </row>
    <row r="3785" spans="1:3" s="10" customFormat="1" ht="28.5">
      <c r="A3785" s="31" t="s">
        <v>11524</v>
      </c>
      <c r="B3785" s="10" t="s">
        <v>4756</v>
      </c>
      <c r="C3785" s="11" t="s">
        <v>1085</v>
      </c>
    </row>
    <row r="3786" spans="1:3" s="10" customFormat="1" ht="28.5">
      <c r="A3786" s="31" t="s">
        <v>11525</v>
      </c>
      <c r="B3786" s="10" t="s">
        <v>4757</v>
      </c>
      <c r="C3786" s="11" t="s">
        <v>4574</v>
      </c>
    </row>
    <row r="3787" spans="1:3" s="10" customFormat="1" ht="42.75">
      <c r="A3787" s="31" t="s">
        <v>11526</v>
      </c>
      <c r="B3787" s="10" t="s">
        <v>4758</v>
      </c>
      <c r="C3787" s="11" t="s">
        <v>2763</v>
      </c>
    </row>
    <row r="3788" spans="1:3" s="10" customFormat="1">
      <c r="A3788" s="31" t="s">
        <v>11527</v>
      </c>
      <c r="B3788" s="10" t="s">
        <v>4759</v>
      </c>
      <c r="C3788" s="11" t="s">
        <v>4008</v>
      </c>
    </row>
    <row r="3789" spans="1:3" s="10" customFormat="1" ht="57">
      <c r="A3789" s="31" t="s">
        <v>11528</v>
      </c>
      <c r="B3789" s="10" t="s">
        <v>4760</v>
      </c>
      <c r="C3789" s="11" t="s">
        <v>3744</v>
      </c>
    </row>
    <row r="3790" spans="1:3" s="10" customFormat="1" ht="28.5">
      <c r="A3790" s="31" t="s">
        <v>9825</v>
      </c>
      <c r="B3790" s="10" t="s">
        <v>4761</v>
      </c>
      <c r="C3790" s="11" t="s">
        <v>873</v>
      </c>
    </row>
    <row r="3791" spans="1:3" s="10" customFormat="1" ht="28.5">
      <c r="A3791" s="31" t="s">
        <v>11529</v>
      </c>
      <c r="B3791" s="10" t="s">
        <v>4762</v>
      </c>
      <c r="C3791" s="11" t="s">
        <v>1085</v>
      </c>
    </row>
    <row r="3792" spans="1:3" s="10" customFormat="1">
      <c r="A3792" s="31" t="s">
        <v>8626</v>
      </c>
      <c r="B3792" s="10" t="s">
        <v>4763</v>
      </c>
      <c r="C3792" s="11" t="s">
        <v>808</v>
      </c>
    </row>
    <row r="3793" spans="1:3" s="10" customFormat="1" ht="71.25">
      <c r="A3793" s="31" t="s">
        <v>11530</v>
      </c>
      <c r="B3793" s="10" t="s">
        <v>4764</v>
      </c>
      <c r="C3793" s="11" t="s">
        <v>4765</v>
      </c>
    </row>
    <row r="3794" spans="1:3" s="10" customFormat="1" ht="28.5">
      <c r="A3794" s="31" t="s">
        <v>11531</v>
      </c>
      <c r="B3794" s="10" t="s">
        <v>4766</v>
      </c>
      <c r="C3794" s="11" t="s">
        <v>3820</v>
      </c>
    </row>
    <row r="3795" spans="1:3" s="10" customFormat="1" ht="28.5">
      <c r="A3795" s="31" t="s">
        <v>11532</v>
      </c>
      <c r="B3795" s="10" t="s">
        <v>4767</v>
      </c>
      <c r="C3795" s="11" t="s">
        <v>1085</v>
      </c>
    </row>
    <row r="3796" spans="1:3" s="10" customFormat="1" ht="42.75">
      <c r="A3796" s="31" t="s">
        <v>11533</v>
      </c>
      <c r="B3796" s="10" t="s">
        <v>4768</v>
      </c>
      <c r="C3796" s="11" t="s">
        <v>4103</v>
      </c>
    </row>
    <row r="3797" spans="1:3" s="10" customFormat="1" ht="28.5">
      <c r="A3797" s="31" t="s">
        <v>11534</v>
      </c>
      <c r="B3797" s="10" t="s">
        <v>4769</v>
      </c>
      <c r="C3797" s="11" t="s">
        <v>4770</v>
      </c>
    </row>
    <row r="3798" spans="1:3" s="10" customFormat="1" ht="28.5">
      <c r="A3798" s="31" t="s">
        <v>11535</v>
      </c>
      <c r="B3798" s="10" t="s">
        <v>4771</v>
      </c>
      <c r="C3798" s="11" t="s">
        <v>3460</v>
      </c>
    </row>
    <row r="3799" spans="1:3" s="10" customFormat="1">
      <c r="A3799" s="31" t="s">
        <v>8789</v>
      </c>
      <c r="B3799" s="10" t="s">
        <v>4772</v>
      </c>
      <c r="C3799" s="11" t="s">
        <v>1046</v>
      </c>
    </row>
    <row r="3800" spans="1:3" s="10" customFormat="1">
      <c r="A3800" s="31" t="s">
        <v>8787</v>
      </c>
      <c r="B3800" s="10" t="s">
        <v>4773</v>
      </c>
      <c r="C3800" s="11" t="s">
        <v>1046</v>
      </c>
    </row>
    <row r="3801" spans="1:3" s="10" customFormat="1" ht="28.5">
      <c r="A3801" s="31" t="s">
        <v>11536</v>
      </c>
      <c r="B3801" s="10" t="s">
        <v>4774</v>
      </c>
      <c r="C3801" s="11" t="s">
        <v>888</v>
      </c>
    </row>
    <row r="3802" spans="1:3" s="10" customFormat="1" ht="28.5">
      <c r="A3802" s="31" t="s">
        <v>11537</v>
      </c>
      <c r="B3802" s="10" t="s">
        <v>4775</v>
      </c>
      <c r="C3802" s="11" t="s">
        <v>3944</v>
      </c>
    </row>
    <row r="3803" spans="1:3" s="10" customFormat="1" ht="28.5">
      <c r="A3803" s="31" t="s">
        <v>11538</v>
      </c>
      <c r="B3803" s="10" t="s">
        <v>4776</v>
      </c>
      <c r="C3803" s="11" t="s">
        <v>888</v>
      </c>
    </row>
    <row r="3804" spans="1:3" s="10" customFormat="1" ht="28.5">
      <c r="A3804" s="31" t="s">
        <v>11539</v>
      </c>
      <c r="B3804" s="10" t="s">
        <v>4777</v>
      </c>
      <c r="C3804" s="11" t="s">
        <v>4778</v>
      </c>
    </row>
    <row r="3805" spans="1:3" s="10" customFormat="1" ht="57">
      <c r="A3805" s="31" t="s">
        <v>11540</v>
      </c>
      <c r="B3805" s="10" t="s">
        <v>4779</v>
      </c>
      <c r="C3805" s="11" t="s">
        <v>971</v>
      </c>
    </row>
    <row r="3806" spans="1:3" s="10" customFormat="1" ht="28.5">
      <c r="A3806" s="31" t="s">
        <v>11541</v>
      </c>
      <c r="B3806" s="10" t="s">
        <v>4780</v>
      </c>
      <c r="C3806" s="11" t="s">
        <v>4708</v>
      </c>
    </row>
    <row r="3807" spans="1:3" s="10" customFormat="1" ht="42.75">
      <c r="A3807" s="31" t="s">
        <v>11542</v>
      </c>
      <c r="B3807" s="10" t="s">
        <v>4781</v>
      </c>
      <c r="C3807" s="11" t="s">
        <v>4782</v>
      </c>
    </row>
    <row r="3808" spans="1:3" s="10" customFormat="1" ht="28.5">
      <c r="A3808" s="31" t="s">
        <v>11543</v>
      </c>
      <c r="B3808" s="10" t="s">
        <v>4783</v>
      </c>
      <c r="C3808" s="11" t="s">
        <v>1085</v>
      </c>
    </row>
    <row r="3809" spans="1:3" s="10" customFormat="1" ht="28.5">
      <c r="A3809" s="31" t="s">
        <v>11544</v>
      </c>
      <c r="B3809" s="10" t="s">
        <v>4784</v>
      </c>
      <c r="C3809" s="11" t="s">
        <v>3944</v>
      </c>
    </row>
    <row r="3810" spans="1:3" s="10" customFormat="1">
      <c r="A3810" s="31" t="s">
        <v>11545</v>
      </c>
      <c r="B3810" s="10" t="s">
        <v>4785</v>
      </c>
      <c r="C3810" s="11" t="s">
        <v>4786</v>
      </c>
    </row>
    <row r="3811" spans="1:3" s="10" customFormat="1" ht="28.5">
      <c r="A3811" s="31" t="s">
        <v>11546</v>
      </c>
      <c r="B3811" s="10" t="s">
        <v>4787</v>
      </c>
      <c r="C3811" s="11" t="s">
        <v>1097</v>
      </c>
    </row>
    <row r="3812" spans="1:3" s="10" customFormat="1" ht="42.75">
      <c r="A3812" s="31" t="s">
        <v>11547</v>
      </c>
      <c r="B3812" s="10" t="s">
        <v>4788</v>
      </c>
      <c r="C3812" s="11" t="s">
        <v>4103</v>
      </c>
    </row>
    <row r="3813" spans="1:3" s="10" customFormat="1" ht="42.75">
      <c r="A3813" s="31" t="s">
        <v>11548</v>
      </c>
      <c r="B3813" s="10" t="s">
        <v>4789</v>
      </c>
      <c r="C3813" s="11" t="s">
        <v>4103</v>
      </c>
    </row>
    <row r="3814" spans="1:3" s="10" customFormat="1" ht="28.5">
      <c r="A3814" s="31" t="s">
        <v>11549</v>
      </c>
      <c r="B3814" s="10" t="s">
        <v>4790</v>
      </c>
      <c r="C3814" s="11" t="s">
        <v>888</v>
      </c>
    </row>
    <row r="3815" spans="1:3" s="10" customFormat="1" ht="28.5">
      <c r="A3815" s="31" t="s">
        <v>11550</v>
      </c>
      <c r="B3815" s="10" t="s">
        <v>4791</v>
      </c>
      <c r="C3815" s="11" t="s">
        <v>4692</v>
      </c>
    </row>
    <row r="3816" spans="1:3" s="10" customFormat="1" ht="42.75">
      <c r="A3816" s="31" t="s">
        <v>11551</v>
      </c>
      <c r="B3816" s="10" t="s">
        <v>4792</v>
      </c>
      <c r="C3816" s="11" t="s">
        <v>4793</v>
      </c>
    </row>
    <row r="3817" spans="1:3" s="10" customFormat="1" ht="57">
      <c r="A3817" s="31" t="s">
        <v>8379</v>
      </c>
      <c r="B3817" s="10" t="s">
        <v>4794</v>
      </c>
      <c r="C3817" s="11" t="s">
        <v>1077</v>
      </c>
    </row>
    <row r="3818" spans="1:3" s="10" customFormat="1" ht="42.75">
      <c r="A3818" s="31" t="s">
        <v>11552</v>
      </c>
      <c r="B3818" s="10" t="s">
        <v>4795</v>
      </c>
      <c r="C3818" s="11" t="s">
        <v>4103</v>
      </c>
    </row>
    <row r="3819" spans="1:3" s="10" customFormat="1" ht="28.5">
      <c r="A3819" s="31" t="s">
        <v>11553</v>
      </c>
      <c r="B3819" s="10" t="s">
        <v>4796</v>
      </c>
      <c r="C3819" s="11" t="s">
        <v>1085</v>
      </c>
    </row>
    <row r="3820" spans="1:3" s="10" customFormat="1">
      <c r="A3820" s="31" t="s">
        <v>11554</v>
      </c>
      <c r="B3820" s="10" t="s">
        <v>4797</v>
      </c>
      <c r="C3820" s="11" t="s">
        <v>4786</v>
      </c>
    </row>
    <row r="3821" spans="1:3" s="10" customFormat="1" ht="28.5">
      <c r="A3821" s="31" t="s">
        <v>11555</v>
      </c>
      <c r="B3821" s="10" t="s">
        <v>4798</v>
      </c>
      <c r="C3821" s="11" t="s">
        <v>799</v>
      </c>
    </row>
    <row r="3822" spans="1:3" s="10" customFormat="1" ht="42.75">
      <c r="A3822" s="31" t="s">
        <v>11556</v>
      </c>
      <c r="B3822" s="10" t="s">
        <v>4799</v>
      </c>
      <c r="C3822" s="11" t="s">
        <v>4782</v>
      </c>
    </row>
    <row r="3823" spans="1:3" s="10" customFormat="1" ht="28.5">
      <c r="A3823" s="31" t="s">
        <v>11557</v>
      </c>
      <c r="B3823" s="10" t="s">
        <v>4800</v>
      </c>
      <c r="C3823" s="11" t="s">
        <v>888</v>
      </c>
    </row>
    <row r="3824" spans="1:3" s="10" customFormat="1">
      <c r="A3824" s="31" t="s">
        <v>11558</v>
      </c>
      <c r="B3824" s="10" t="s">
        <v>4801</v>
      </c>
      <c r="C3824" s="11" t="s">
        <v>833</v>
      </c>
    </row>
    <row r="3825" spans="1:3" s="10" customFormat="1" ht="28.5">
      <c r="A3825" s="31" t="s">
        <v>11559</v>
      </c>
      <c r="B3825" s="10" t="s">
        <v>4802</v>
      </c>
      <c r="C3825" s="11" t="s">
        <v>1097</v>
      </c>
    </row>
    <row r="3826" spans="1:3" s="10" customFormat="1" ht="28.5">
      <c r="A3826" s="31" t="s">
        <v>11560</v>
      </c>
      <c r="B3826" s="10" t="s">
        <v>4803</v>
      </c>
      <c r="C3826" s="11" t="s">
        <v>4778</v>
      </c>
    </row>
    <row r="3827" spans="1:3" s="10" customFormat="1" ht="57">
      <c r="A3827" s="31" t="s">
        <v>11561</v>
      </c>
      <c r="B3827" s="10" t="s">
        <v>4804</v>
      </c>
      <c r="C3827" s="11" t="s">
        <v>3744</v>
      </c>
    </row>
    <row r="3828" spans="1:3" s="10" customFormat="1" ht="28.5">
      <c r="A3828" s="31" t="s">
        <v>11562</v>
      </c>
      <c r="B3828" s="10" t="s">
        <v>4805</v>
      </c>
      <c r="C3828" s="11" t="s">
        <v>4806</v>
      </c>
    </row>
    <row r="3829" spans="1:3" s="10" customFormat="1" ht="28.5">
      <c r="A3829" s="31" t="s">
        <v>11563</v>
      </c>
      <c r="B3829" s="10" t="s">
        <v>4807</v>
      </c>
      <c r="C3829" s="11" t="s">
        <v>4808</v>
      </c>
    </row>
    <row r="3830" spans="1:3" s="10" customFormat="1" ht="28.5">
      <c r="A3830" s="31" t="s">
        <v>11564</v>
      </c>
      <c r="B3830" s="10" t="s">
        <v>4809</v>
      </c>
      <c r="C3830" s="11" t="s">
        <v>888</v>
      </c>
    </row>
    <row r="3831" spans="1:3" s="10" customFormat="1" ht="28.5">
      <c r="A3831" s="31" t="s">
        <v>11565</v>
      </c>
      <c r="B3831" s="10" t="s">
        <v>4810</v>
      </c>
      <c r="C3831" s="11" t="s">
        <v>827</v>
      </c>
    </row>
    <row r="3832" spans="1:3" s="10" customFormat="1" ht="28.5">
      <c r="A3832" s="31" t="s">
        <v>11566</v>
      </c>
      <c r="B3832" s="10" t="s">
        <v>4811</v>
      </c>
      <c r="C3832" s="11" t="s">
        <v>877</v>
      </c>
    </row>
    <row r="3833" spans="1:3" s="10" customFormat="1" ht="28.5">
      <c r="A3833" s="31" t="s">
        <v>11567</v>
      </c>
      <c r="B3833" s="10" t="s">
        <v>4812</v>
      </c>
      <c r="C3833" s="11" t="s">
        <v>877</v>
      </c>
    </row>
    <row r="3834" spans="1:3" s="10" customFormat="1" ht="28.5">
      <c r="A3834" s="31" t="s">
        <v>11568</v>
      </c>
      <c r="B3834" s="10" t="s">
        <v>4813</v>
      </c>
      <c r="C3834" s="11" t="s">
        <v>1097</v>
      </c>
    </row>
    <row r="3835" spans="1:3" s="10" customFormat="1" ht="28.5">
      <c r="A3835" s="31" t="s">
        <v>11569</v>
      </c>
      <c r="B3835" s="10" t="s">
        <v>4814</v>
      </c>
      <c r="C3835" s="11" t="s">
        <v>4722</v>
      </c>
    </row>
    <row r="3836" spans="1:3" s="10" customFormat="1" ht="57">
      <c r="A3836" s="31" t="s">
        <v>11570</v>
      </c>
      <c r="B3836" s="10" t="s">
        <v>4815</v>
      </c>
      <c r="C3836" s="11" t="s">
        <v>4717</v>
      </c>
    </row>
    <row r="3837" spans="1:3" s="10" customFormat="1" ht="57">
      <c r="A3837" s="31" t="s">
        <v>11571</v>
      </c>
      <c r="B3837" s="10" t="s">
        <v>4816</v>
      </c>
      <c r="C3837" s="11" t="s">
        <v>1032</v>
      </c>
    </row>
    <row r="3838" spans="1:3" s="10" customFormat="1" ht="42.75">
      <c r="A3838" s="31" t="s">
        <v>11572</v>
      </c>
      <c r="B3838" s="10" t="s">
        <v>4817</v>
      </c>
      <c r="C3838" s="11" t="s">
        <v>4681</v>
      </c>
    </row>
    <row r="3839" spans="1:3" s="10" customFormat="1">
      <c r="A3839" s="31" t="s">
        <v>11573</v>
      </c>
      <c r="B3839" s="10" t="s">
        <v>4818</v>
      </c>
      <c r="C3839" s="11" t="s">
        <v>774</v>
      </c>
    </row>
    <row r="3840" spans="1:3" s="10" customFormat="1" ht="28.5">
      <c r="A3840" s="31" t="s">
        <v>11574</v>
      </c>
      <c r="B3840" s="10" t="s">
        <v>4819</v>
      </c>
      <c r="C3840" s="11" t="s">
        <v>4808</v>
      </c>
    </row>
    <row r="3841" spans="1:3" s="10" customFormat="1" ht="28.5">
      <c r="A3841" s="31" t="s">
        <v>11575</v>
      </c>
      <c r="B3841" s="10" t="s">
        <v>4820</v>
      </c>
      <c r="C3841" s="11" t="s">
        <v>1085</v>
      </c>
    </row>
    <row r="3842" spans="1:3" s="10" customFormat="1" ht="28.5">
      <c r="A3842" s="31" t="s">
        <v>11576</v>
      </c>
      <c r="B3842" s="10" t="s">
        <v>4821</v>
      </c>
      <c r="C3842" s="11" t="s">
        <v>888</v>
      </c>
    </row>
    <row r="3843" spans="1:3" s="10" customFormat="1" ht="28.5">
      <c r="A3843" s="31" t="s">
        <v>11577</v>
      </c>
      <c r="B3843" s="10" t="s">
        <v>4822</v>
      </c>
      <c r="C3843" s="11" t="s">
        <v>888</v>
      </c>
    </row>
    <row r="3844" spans="1:3" s="10" customFormat="1" ht="42.75">
      <c r="A3844" s="31" t="s">
        <v>11578</v>
      </c>
      <c r="B3844" s="10" t="s">
        <v>4823</v>
      </c>
      <c r="C3844" s="11" t="s">
        <v>4681</v>
      </c>
    </row>
    <row r="3845" spans="1:3" s="10" customFormat="1" ht="28.5">
      <c r="A3845" s="31" t="s">
        <v>11579</v>
      </c>
      <c r="B3845" s="10" t="s">
        <v>4824</v>
      </c>
      <c r="C3845" s="11" t="s">
        <v>1054</v>
      </c>
    </row>
    <row r="3846" spans="1:3" s="10" customFormat="1">
      <c r="A3846" s="31" t="s">
        <v>11580</v>
      </c>
      <c r="B3846" s="10" t="s">
        <v>4825</v>
      </c>
      <c r="C3846" s="11" t="s">
        <v>3477</v>
      </c>
    </row>
    <row r="3847" spans="1:3" s="10" customFormat="1" ht="28.5">
      <c r="A3847" s="31" t="s">
        <v>11581</v>
      </c>
      <c r="B3847" s="10" t="s">
        <v>4826</v>
      </c>
      <c r="C3847" s="11" t="s">
        <v>1085</v>
      </c>
    </row>
    <row r="3848" spans="1:3" s="10" customFormat="1" ht="57">
      <c r="A3848" s="31" t="s">
        <v>11582</v>
      </c>
      <c r="B3848" s="10" t="s">
        <v>4827</v>
      </c>
      <c r="C3848" s="11" t="s">
        <v>4717</v>
      </c>
    </row>
    <row r="3849" spans="1:3" s="10" customFormat="1" ht="28.5">
      <c r="A3849" s="31" t="s">
        <v>11583</v>
      </c>
      <c r="B3849" s="10" t="s">
        <v>4828</v>
      </c>
      <c r="C3849" s="11" t="s">
        <v>888</v>
      </c>
    </row>
    <row r="3850" spans="1:3" s="10" customFormat="1" ht="42.75">
      <c r="A3850" s="31" t="s">
        <v>11584</v>
      </c>
      <c r="B3850" s="10" t="s">
        <v>4829</v>
      </c>
      <c r="C3850" s="11" t="s">
        <v>4830</v>
      </c>
    </row>
    <row r="3851" spans="1:3" s="10" customFormat="1" ht="57">
      <c r="A3851" s="31" t="s">
        <v>11585</v>
      </c>
      <c r="B3851" s="10" t="s">
        <v>4831</v>
      </c>
      <c r="C3851" s="11" t="s">
        <v>4753</v>
      </c>
    </row>
    <row r="3852" spans="1:3" s="10" customFormat="1" ht="28.5">
      <c r="A3852" s="31" t="s">
        <v>11586</v>
      </c>
      <c r="B3852" s="10" t="s">
        <v>4832</v>
      </c>
      <c r="C3852" s="11" t="s">
        <v>1054</v>
      </c>
    </row>
    <row r="3853" spans="1:3" s="10" customFormat="1" ht="28.5">
      <c r="A3853" s="31" t="s">
        <v>11587</v>
      </c>
      <c r="B3853" s="10" t="s">
        <v>4833</v>
      </c>
      <c r="C3853" s="11" t="s">
        <v>888</v>
      </c>
    </row>
    <row r="3854" spans="1:3" s="10" customFormat="1">
      <c r="A3854" s="31" t="s">
        <v>11588</v>
      </c>
      <c r="B3854" s="10" t="s">
        <v>4834</v>
      </c>
      <c r="C3854" s="11" t="s">
        <v>774</v>
      </c>
    </row>
    <row r="3855" spans="1:3" s="10" customFormat="1" ht="28.5">
      <c r="A3855" s="31" t="s">
        <v>11589</v>
      </c>
      <c r="B3855" s="10" t="s">
        <v>4835</v>
      </c>
      <c r="C3855" s="11" t="s">
        <v>4574</v>
      </c>
    </row>
    <row r="3856" spans="1:3" s="10" customFormat="1" ht="28.5">
      <c r="A3856" s="31" t="s">
        <v>11590</v>
      </c>
      <c r="B3856" s="10" t="s">
        <v>4836</v>
      </c>
      <c r="C3856" s="11" t="s">
        <v>4574</v>
      </c>
    </row>
    <row r="3857" spans="1:3" s="10" customFormat="1" ht="28.5">
      <c r="A3857" s="31" t="s">
        <v>11591</v>
      </c>
      <c r="B3857" s="10" t="s">
        <v>4837</v>
      </c>
      <c r="C3857" s="11" t="s">
        <v>4574</v>
      </c>
    </row>
    <row r="3858" spans="1:3" s="10" customFormat="1" ht="28.5">
      <c r="A3858" s="31" t="s">
        <v>11592</v>
      </c>
      <c r="B3858" s="10" t="s">
        <v>4838</v>
      </c>
      <c r="C3858" s="11" t="s">
        <v>888</v>
      </c>
    </row>
    <row r="3859" spans="1:3" s="10" customFormat="1" ht="28.5">
      <c r="A3859" s="31" t="s">
        <v>11593</v>
      </c>
      <c r="B3859" s="10" t="s">
        <v>4839</v>
      </c>
      <c r="C3859" s="11" t="s">
        <v>877</v>
      </c>
    </row>
    <row r="3860" spans="1:3" s="10" customFormat="1" ht="42.75">
      <c r="A3860" s="31" t="s">
        <v>11594</v>
      </c>
      <c r="B3860" s="10" t="s">
        <v>4840</v>
      </c>
      <c r="C3860" s="11" t="s">
        <v>4103</v>
      </c>
    </row>
    <row r="3861" spans="1:3" s="10" customFormat="1" ht="28.5">
      <c r="A3861" s="31" t="s">
        <v>11595</v>
      </c>
      <c r="B3861" s="10" t="s">
        <v>4841</v>
      </c>
      <c r="C3861" s="11" t="s">
        <v>4692</v>
      </c>
    </row>
    <row r="3862" spans="1:3" s="10" customFormat="1" ht="28.5">
      <c r="A3862" s="31" t="s">
        <v>11596</v>
      </c>
      <c r="B3862" s="10" t="s">
        <v>4842</v>
      </c>
      <c r="C3862" s="11" t="s">
        <v>3905</v>
      </c>
    </row>
    <row r="3863" spans="1:3" s="10" customFormat="1">
      <c r="A3863" s="31" t="s">
        <v>8626</v>
      </c>
      <c r="B3863" s="10" t="s">
        <v>4843</v>
      </c>
      <c r="C3863" s="11" t="s">
        <v>808</v>
      </c>
    </row>
    <row r="3864" spans="1:3" s="10" customFormat="1" ht="42.75">
      <c r="A3864" s="31" t="s">
        <v>11597</v>
      </c>
      <c r="B3864" s="10" t="s">
        <v>4844</v>
      </c>
      <c r="C3864" s="11" t="s">
        <v>763</v>
      </c>
    </row>
    <row r="3865" spans="1:3" s="10" customFormat="1" ht="42.75">
      <c r="A3865" s="31" t="s">
        <v>11598</v>
      </c>
      <c r="B3865" s="10" t="s">
        <v>4845</v>
      </c>
      <c r="C3865" s="11" t="s">
        <v>4846</v>
      </c>
    </row>
    <row r="3866" spans="1:3" s="10" customFormat="1" ht="28.5">
      <c r="A3866" s="31" t="s">
        <v>11599</v>
      </c>
      <c r="B3866" s="10" t="s">
        <v>4847</v>
      </c>
      <c r="C3866" s="11" t="s">
        <v>4848</v>
      </c>
    </row>
    <row r="3867" spans="1:3" s="10" customFormat="1" ht="28.5">
      <c r="A3867" s="31" t="s">
        <v>11600</v>
      </c>
      <c r="B3867" s="10" t="s">
        <v>4849</v>
      </c>
      <c r="C3867" s="11" t="s">
        <v>4848</v>
      </c>
    </row>
    <row r="3868" spans="1:3" s="10" customFormat="1" ht="42.75">
      <c r="A3868" s="31" t="s">
        <v>11601</v>
      </c>
      <c r="B3868" s="10" t="s">
        <v>4850</v>
      </c>
      <c r="C3868" s="11" t="s">
        <v>1260</v>
      </c>
    </row>
    <row r="3869" spans="1:3" s="10" customFormat="1" ht="42.75">
      <c r="A3869" s="31" t="s">
        <v>11602</v>
      </c>
      <c r="B3869" s="10" t="s">
        <v>4851</v>
      </c>
      <c r="C3869" s="11" t="s">
        <v>763</v>
      </c>
    </row>
    <row r="3870" spans="1:3" s="10" customFormat="1">
      <c r="A3870" s="31" t="s">
        <v>11603</v>
      </c>
      <c r="B3870" s="10" t="s">
        <v>4852</v>
      </c>
      <c r="C3870" s="11" t="s">
        <v>808</v>
      </c>
    </row>
    <row r="3871" spans="1:3" s="10" customFormat="1">
      <c r="A3871" s="31" t="s">
        <v>11604</v>
      </c>
      <c r="B3871" s="10" t="s">
        <v>4853</v>
      </c>
      <c r="C3871" s="11" t="s">
        <v>4854</v>
      </c>
    </row>
    <row r="3872" spans="1:3" s="10" customFormat="1" ht="28.5">
      <c r="A3872" s="31" t="s">
        <v>11605</v>
      </c>
      <c r="B3872" s="10" t="s">
        <v>4855</v>
      </c>
      <c r="C3872" s="11" t="s">
        <v>4856</v>
      </c>
    </row>
    <row r="3873" spans="1:3" s="10" customFormat="1" ht="28.5">
      <c r="A3873" s="31" t="s">
        <v>11606</v>
      </c>
      <c r="B3873" s="10" t="s">
        <v>4857</v>
      </c>
      <c r="C3873" s="11" t="s">
        <v>1085</v>
      </c>
    </row>
    <row r="3874" spans="1:3" s="10" customFormat="1" ht="28.5">
      <c r="A3874" s="31" t="s">
        <v>11607</v>
      </c>
      <c r="B3874" s="10" t="s">
        <v>4858</v>
      </c>
      <c r="C3874" s="11" t="s">
        <v>4574</v>
      </c>
    </row>
    <row r="3875" spans="1:3" s="10" customFormat="1" ht="28.5">
      <c r="A3875" s="31" t="s">
        <v>11608</v>
      </c>
      <c r="B3875" s="10" t="s">
        <v>4859</v>
      </c>
      <c r="C3875" s="11" t="s">
        <v>4860</v>
      </c>
    </row>
    <row r="3876" spans="1:3" s="10" customFormat="1" ht="28.5">
      <c r="A3876" s="31" t="s">
        <v>11609</v>
      </c>
      <c r="B3876" s="10" t="s">
        <v>4861</v>
      </c>
      <c r="C3876" s="11" t="s">
        <v>1085</v>
      </c>
    </row>
    <row r="3877" spans="1:3" s="10" customFormat="1" ht="28.5">
      <c r="A3877" s="31" t="s">
        <v>11610</v>
      </c>
      <c r="B3877" s="10" t="s">
        <v>4862</v>
      </c>
      <c r="C3877" s="11" t="s">
        <v>4808</v>
      </c>
    </row>
    <row r="3878" spans="1:3" s="10" customFormat="1" ht="28.5">
      <c r="A3878" s="31" t="s">
        <v>11611</v>
      </c>
      <c r="B3878" s="10" t="s">
        <v>4863</v>
      </c>
      <c r="C3878" s="11" t="s">
        <v>3820</v>
      </c>
    </row>
    <row r="3879" spans="1:3" s="10" customFormat="1" ht="57">
      <c r="A3879" s="31" t="s">
        <v>11612</v>
      </c>
      <c r="B3879" s="10" t="s">
        <v>4864</v>
      </c>
      <c r="C3879" s="11" t="s">
        <v>1032</v>
      </c>
    </row>
    <row r="3880" spans="1:3" s="10" customFormat="1" ht="57">
      <c r="A3880" s="31" t="s">
        <v>11613</v>
      </c>
      <c r="B3880" s="10" t="s">
        <v>4865</v>
      </c>
      <c r="C3880" s="11" t="s">
        <v>1032</v>
      </c>
    </row>
    <row r="3881" spans="1:3" s="10" customFormat="1" ht="28.5">
      <c r="A3881" s="31" t="s">
        <v>11614</v>
      </c>
      <c r="B3881" s="10" t="s">
        <v>4866</v>
      </c>
      <c r="C3881" s="11" t="s">
        <v>4574</v>
      </c>
    </row>
    <row r="3882" spans="1:3" s="10" customFormat="1" ht="42.75">
      <c r="A3882" s="31" t="s">
        <v>11615</v>
      </c>
      <c r="B3882" s="10" t="s">
        <v>4867</v>
      </c>
      <c r="C3882" s="11" t="s">
        <v>4868</v>
      </c>
    </row>
    <row r="3883" spans="1:3" s="10" customFormat="1" ht="28.5">
      <c r="A3883" s="31" t="s">
        <v>11616</v>
      </c>
      <c r="B3883" s="10" t="s">
        <v>4869</v>
      </c>
      <c r="C3883" s="11" t="s">
        <v>4574</v>
      </c>
    </row>
    <row r="3884" spans="1:3" s="10" customFormat="1" ht="28.5">
      <c r="A3884" s="31" t="s">
        <v>11617</v>
      </c>
      <c r="B3884" s="10" t="s">
        <v>4870</v>
      </c>
      <c r="C3884" s="11" t="s">
        <v>4871</v>
      </c>
    </row>
    <row r="3885" spans="1:3" s="10" customFormat="1" ht="42.75">
      <c r="A3885" s="31" t="s">
        <v>11618</v>
      </c>
      <c r="B3885" s="10" t="s">
        <v>4872</v>
      </c>
      <c r="C3885" s="11" t="s">
        <v>4868</v>
      </c>
    </row>
    <row r="3886" spans="1:3" s="10" customFormat="1" ht="28.5">
      <c r="A3886" s="31" t="s">
        <v>11619</v>
      </c>
      <c r="B3886" s="10" t="s">
        <v>4873</v>
      </c>
      <c r="C3886" s="11" t="s">
        <v>4874</v>
      </c>
    </row>
    <row r="3887" spans="1:3" s="10" customFormat="1" ht="42.75">
      <c r="A3887" s="31" t="s">
        <v>11620</v>
      </c>
      <c r="B3887" s="10" t="s">
        <v>4875</v>
      </c>
      <c r="C3887" s="11" t="s">
        <v>4830</v>
      </c>
    </row>
    <row r="3888" spans="1:3" s="10" customFormat="1" ht="28.5">
      <c r="A3888" s="31" t="s">
        <v>11621</v>
      </c>
      <c r="B3888" s="10" t="s">
        <v>4876</v>
      </c>
      <c r="C3888" s="11" t="s">
        <v>4877</v>
      </c>
    </row>
    <row r="3889" spans="1:3" s="10" customFormat="1" ht="42.75">
      <c r="A3889" s="31" t="s">
        <v>11622</v>
      </c>
      <c r="B3889" s="10" t="s">
        <v>4878</v>
      </c>
      <c r="C3889" s="11" t="s">
        <v>4868</v>
      </c>
    </row>
    <row r="3890" spans="1:3" s="10" customFormat="1" ht="28.5">
      <c r="A3890" s="31" t="s">
        <v>11623</v>
      </c>
      <c r="B3890" s="10" t="s">
        <v>4879</v>
      </c>
      <c r="C3890" s="11" t="s">
        <v>1154</v>
      </c>
    </row>
    <row r="3891" spans="1:3" s="10" customFormat="1" ht="28.5">
      <c r="A3891" s="31" t="s">
        <v>11624</v>
      </c>
      <c r="B3891" s="10" t="s">
        <v>4880</v>
      </c>
      <c r="C3891" s="11" t="s">
        <v>4808</v>
      </c>
    </row>
    <row r="3892" spans="1:3" s="10" customFormat="1" ht="28.5">
      <c r="A3892" s="31" t="s">
        <v>11625</v>
      </c>
      <c r="B3892" s="10" t="s">
        <v>4881</v>
      </c>
      <c r="C3892" s="11" t="s">
        <v>4808</v>
      </c>
    </row>
    <row r="3893" spans="1:3" s="10" customFormat="1" ht="42.75">
      <c r="A3893" s="31" t="s">
        <v>11626</v>
      </c>
      <c r="B3893" s="10" t="s">
        <v>4882</v>
      </c>
      <c r="C3893" s="11" t="s">
        <v>4883</v>
      </c>
    </row>
    <row r="3894" spans="1:3" s="10" customFormat="1" ht="28.5">
      <c r="A3894" s="31" t="s">
        <v>11627</v>
      </c>
      <c r="B3894" s="10" t="s">
        <v>4884</v>
      </c>
      <c r="C3894" s="11" t="s">
        <v>4885</v>
      </c>
    </row>
    <row r="3895" spans="1:3" s="10" customFormat="1" ht="28.5">
      <c r="A3895" s="31" t="s">
        <v>11628</v>
      </c>
      <c r="B3895" s="10" t="s">
        <v>4886</v>
      </c>
      <c r="C3895" s="11" t="s">
        <v>4574</v>
      </c>
    </row>
    <row r="3896" spans="1:3" s="10" customFormat="1" ht="28.5">
      <c r="A3896" s="31" t="s">
        <v>11629</v>
      </c>
      <c r="B3896" s="10" t="s">
        <v>4887</v>
      </c>
      <c r="C3896" s="11" t="s">
        <v>4574</v>
      </c>
    </row>
    <row r="3897" spans="1:3" s="10" customFormat="1" ht="28.5">
      <c r="A3897" s="31" t="s">
        <v>11630</v>
      </c>
      <c r="B3897" s="10" t="s">
        <v>4888</v>
      </c>
      <c r="C3897" s="11" t="s">
        <v>1097</v>
      </c>
    </row>
    <row r="3898" spans="1:3" s="10" customFormat="1" ht="28.5">
      <c r="A3898" s="31" t="s">
        <v>11631</v>
      </c>
      <c r="B3898" s="10" t="s">
        <v>4889</v>
      </c>
      <c r="C3898" s="11" t="s">
        <v>4808</v>
      </c>
    </row>
    <row r="3899" spans="1:3" s="10" customFormat="1" ht="28.5">
      <c r="A3899" s="31" t="s">
        <v>11632</v>
      </c>
      <c r="B3899" s="10" t="s">
        <v>4890</v>
      </c>
      <c r="C3899" s="11" t="s">
        <v>4574</v>
      </c>
    </row>
    <row r="3900" spans="1:3" s="10" customFormat="1" ht="28.5">
      <c r="A3900" s="31" t="s">
        <v>11633</v>
      </c>
      <c r="B3900" s="10" t="s">
        <v>4891</v>
      </c>
      <c r="C3900" s="11" t="s">
        <v>1109</v>
      </c>
    </row>
    <row r="3901" spans="1:3" s="10" customFormat="1" ht="28.5">
      <c r="A3901" s="31" t="s">
        <v>11634</v>
      </c>
      <c r="B3901" s="10" t="s">
        <v>4892</v>
      </c>
      <c r="C3901" s="11" t="s">
        <v>3905</v>
      </c>
    </row>
    <row r="3902" spans="1:3" s="10" customFormat="1">
      <c r="A3902" s="31" t="s">
        <v>11635</v>
      </c>
      <c r="B3902" s="10" t="s">
        <v>4893</v>
      </c>
      <c r="C3902" s="11" t="s">
        <v>4157</v>
      </c>
    </row>
    <row r="3903" spans="1:3" s="10" customFormat="1" ht="28.5">
      <c r="A3903" s="31" t="s">
        <v>11636</v>
      </c>
      <c r="B3903" s="10" t="s">
        <v>4894</v>
      </c>
      <c r="C3903" s="11" t="s">
        <v>4574</v>
      </c>
    </row>
    <row r="3904" spans="1:3" s="10" customFormat="1" ht="28.5">
      <c r="A3904" s="31" t="s">
        <v>11637</v>
      </c>
      <c r="B3904" s="10" t="s">
        <v>4895</v>
      </c>
      <c r="C3904" s="11" t="s">
        <v>888</v>
      </c>
    </row>
    <row r="3905" spans="1:3" s="10" customFormat="1" ht="28.5">
      <c r="A3905" s="31" t="s">
        <v>11638</v>
      </c>
      <c r="B3905" s="10" t="s">
        <v>4896</v>
      </c>
      <c r="C3905" s="11" t="s">
        <v>4897</v>
      </c>
    </row>
    <row r="3906" spans="1:3" s="10" customFormat="1" ht="28.5">
      <c r="A3906" s="31" t="s">
        <v>11639</v>
      </c>
      <c r="B3906" s="10" t="s">
        <v>4898</v>
      </c>
      <c r="C3906" s="11" t="s">
        <v>4897</v>
      </c>
    </row>
    <row r="3907" spans="1:3" s="10" customFormat="1">
      <c r="A3907" s="31" t="s">
        <v>11640</v>
      </c>
      <c r="B3907" s="10" t="s">
        <v>4899</v>
      </c>
      <c r="C3907" s="11" t="s">
        <v>4008</v>
      </c>
    </row>
    <row r="3908" spans="1:3" s="10" customFormat="1">
      <c r="A3908" s="31" t="s">
        <v>11641</v>
      </c>
      <c r="B3908" s="10" t="s">
        <v>4900</v>
      </c>
      <c r="C3908" s="11" t="s">
        <v>4901</v>
      </c>
    </row>
    <row r="3909" spans="1:3" s="10" customFormat="1">
      <c r="A3909" s="31" t="s">
        <v>11642</v>
      </c>
      <c r="B3909" s="10" t="s">
        <v>4902</v>
      </c>
      <c r="C3909" s="11" t="s">
        <v>774</v>
      </c>
    </row>
    <row r="3910" spans="1:3" s="10" customFormat="1" ht="28.5">
      <c r="A3910" s="31" t="s">
        <v>11643</v>
      </c>
      <c r="B3910" s="10" t="s">
        <v>4903</v>
      </c>
      <c r="C3910" s="11" t="s">
        <v>3479</v>
      </c>
    </row>
    <row r="3911" spans="1:3" s="10" customFormat="1" ht="28.5">
      <c r="A3911" s="31" t="s">
        <v>11644</v>
      </c>
      <c r="B3911" s="10" t="s">
        <v>4904</v>
      </c>
      <c r="C3911" s="11" t="s">
        <v>4806</v>
      </c>
    </row>
    <row r="3912" spans="1:3" s="10" customFormat="1" ht="28.5">
      <c r="A3912" s="31" t="s">
        <v>11645</v>
      </c>
      <c r="B3912" s="10" t="s">
        <v>4905</v>
      </c>
      <c r="C3912" s="11" t="s">
        <v>4897</v>
      </c>
    </row>
    <row r="3913" spans="1:3" s="10" customFormat="1" ht="28.5">
      <c r="A3913" s="31" t="s">
        <v>11646</v>
      </c>
      <c r="B3913" s="10" t="s">
        <v>4906</v>
      </c>
      <c r="C3913" s="11" t="s">
        <v>4574</v>
      </c>
    </row>
    <row r="3914" spans="1:3" s="10" customFormat="1" ht="28.5">
      <c r="A3914" s="31" t="s">
        <v>11647</v>
      </c>
      <c r="B3914" s="10" t="s">
        <v>4907</v>
      </c>
      <c r="C3914" s="11" t="s">
        <v>888</v>
      </c>
    </row>
    <row r="3915" spans="1:3" s="10" customFormat="1" ht="42.75">
      <c r="A3915" s="31" t="s">
        <v>11648</v>
      </c>
      <c r="B3915" s="10" t="s">
        <v>4908</v>
      </c>
      <c r="C3915" s="11" t="s">
        <v>4033</v>
      </c>
    </row>
    <row r="3916" spans="1:3" s="10" customFormat="1" ht="42.75">
      <c r="A3916" s="31" t="s">
        <v>11649</v>
      </c>
      <c r="B3916" s="10" t="s">
        <v>4909</v>
      </c>
      <c r="C3916" s="11" t="s">
        <v>4033</v>
      </c>
    </row>
    <row r="3917" spans="1:3" s="10" customFormat="1" ht="28.5">
      <c r="A3917" s="31" t="s">
        <v>11650</v>
      </c>
      <c r="B3917" s="10" t="s">
        <v>4910</v>
      </c>
      <c r="C3917" s="11" t="s">
        <v>4897</v>
      </c>
    </row>
    <row r="3918" spans="1:3" s="10" customFormat="1" ht="28.5">
      <c r="A3918" s="31" t="s">
        <v>11651</v>
      </c>
      <c r="B3918" s="10" t="s">
        <v>4911</v>
      </c>
      <c r="C3918" s="11" t="s">
        <v>4692</v>
      </c>
    </row>
    <row r="3919" spans="1:3" s="10" customFormat="1" ht="28.5">
      <c r="A3919" s="31" t="s">
        <v>11652</v>
      </c>
      <c r="B3919" s="10" t="s">
        <v>4912</v>
      </c>
      <c r="C3919" s="11" t="s">
        <v>888</v>
      </c>
    </row>
    <row r="3920" spans="1:3" s="10" customFormat="1" ht="42.75">
      <c r="A3920" s="31" t="s">
        <v>8317</v>
      </c>
      <c r="B3920" s="10" t="s">
        <v>4913</v>
      </c>
      <c r="C3920" s="11" t="s">
        <v>4914</v>
      </c>
    </row>
    <row r="3921" spans="1:3" s="10" customFormat="1">
      <c r="A3921" s="31" t="s">
        <v>11653</v>
      </c>
      <c r="B3921" s="10" t="s">
        <v>4915</v>
      </c>
      <c r="C3921" s="11" t="s">
        <v>4008</v>
      </c>
    </row>
    <row r="3922" spans="1:3" s="10" customFormat="1" ht="28.5">
      <c r="A3922" s="31" t="s">
        <v>11654</v>
      </c>
      <c r="B3922" s="10" t="s">
        <v>4916</v>
      </c>
      <c r="C3922" s="11" t="s">
        <v>873</v>
      </c>
    </row>
    <row r="3923" spans="1:3" s="10" customFormat="1" ht="42.75">
      <c r="A3923" s="31" t="s">
        <v>11655</v>
      </c>
      <c r="B3923" s="10" t="s">
        <v>4917</v>
      </c>
      <c r="C3923" s="11" t="s">
        <v>4793</v>
      </c>
    </row>
    <row r="3924" spans="1:3" s="10" customFormat="1" ht="42.75">
      <c r="A3924" s="31" t="s">
        <v>11656</v>
      </c>
      <c r="B3924" s="10" t="s">
        <v>4918</v>
      </c>
      <c r="C3924" s="11" t="s">
        <v>4883</v>
      </c>
    </row>
    <row r="3925" spans="1:3" s="10" customFormat="1" ht="28.5">
      <c r="A3925" s="31" t="s">
        <v>11657</v>
      </c>
      <c r="B3925" s="10" t="s">
        <v>4919</v>
      </c>
      <c r="C3925" s="11" t="s">
        <v>4897</v>
      </c>
    </row>
    <row r="3926" spans="1:3" s="10" customFormat="1" ht="42.75">
      <c r="A3926" s="31" t="s">
        <v>11658</v>
      </c>
      <c r="B3926" s="10" t="s">
        <v>4920</v>
      </c>
      <c r="C3926" s="11" t="s">
        <v>4883</v>
      </c>
    </row>
    <row r="3927" spans="1:3" s="10" customFormat="1" ht="57">
      <c r="A3927" s="31" t="s">
        <v>11659</v>
      </c>
      <c r="B3927" s="10" t="s">
        <v>4921</v>
      </c>
      <c r="C3927" s="11" t="s">
        <v>3744</v>
      </c>
    </row>
    <row r="3928" spans="1:3" s="10" customFormat="1" ht="28.5">
      <c r="A3928" s="31" t="s">
        <v>11660</v>
      </c>
      <c r="B3928" s="10" t="s">
        <v>4922</v>
      </c>
      <c r="C3928" s="11" t="s">
        <v>4423</v>
      </c>
    </row>
    <row r="3929" spans="1:3" s="10" customFormat="1" ht="28.5">
      <c r="A3929" s="31" t="s">
        <v>11661</v>
      </c>
      <c r="B3929" s="10" t="s">
        <v>4923</v>
      </c>
      <c r="C3929" s="11" t="s">
        <v>4423</v>
      </c>
    </row>
    <row r="3930" spans="1:3" s="10" customFormat="1" ht="57">
      <c r="A3930" s="31" t="s">
        <v>11662</v>
      </c>
      <c r="B3930" s="10" t="s">
        <v>4924</v>
      </c>
      <c r="C3930" s="11" t="s">
        <v>1061</v>
      </c>
    </row>
    <row r="3931" spans="1:3" s="10" customFormat="1" ht="28.5">
      <c r="A3931" s="31" t="s">
        <v>11663</v>
      </c>
      <c r="B3931" s="10" t="s">
        <v>4925</v>
      </c>
      <c r="C3931" s="11" t="s">
        <v>3944</v>
      </c>
    </row>
    <row r="3932" spans="1:3" s="10" customFormat="1" ht="42.75">
      <c r="A3932" s="31" t="s">
        <v>11664</v>
      </c>
      <c r="B3932" s="10" t="s">
        <v>4926</v>
      </c>
      <c r="C3932" s="11" t="s">
        <v>4883</v>
      </c>
    </row>
    <row r="3933" spans="1:3" s="10" customFormat="1" ht="28.5">
      <c r="A3933" s="31" t="s">
        <v>11665</v>
      </c>
      <c r="B3933" s="10" t="s">
        <v>4927</v>
      </c>
      <c r="C3933" s="11" t="s">
        <v>4928</v>
      </c>
    </row>
    <row r="3934" spans="1:3" s="10" customFormat="1">
      <c r="A3934" s="31" t="s">
        <v>10964</v>
      </c>
      <c r="B3934" s="10" t="s">
        <v>4929</v>
      </c>
      <c r="C3934" s="11" t="s">
        <v>4053</v>
      </c>
    </row>
    <row r="3935" spans="1:3" s="10" customFormat="1" ht="57">
      <c r="A3935" s="31" t="s">
        <v>8799</v>
      </c>
      <c r="B3935" s="10" t="s">
        <v>4930</v>
      </c>
      <c r="C3935" s="11" t="s">
        <v>1061</v>
      </c>
    </row>
    <row r="3936" spans="1:3" s="10" customFormat="1" ht="28.5">
      <c r="A3936" s="31" t="s">
        <v>11666</v>
      </c>
      <c r="B3936" s="10" t="s">
        <v>4931</v>
      </c>
      <c r="C3936" s="11" t="s">
        <v>827</v>
      </c>
    </row>
    <row r="3937" spans="1:3" s="10" customFormat="1">
      <c r="A3937" s="31" t="s">
        <v>11667</v>
      </c>
      <c r="B3937" s="10" t="s">
        <v>4932</v>
      </c>
      <c r="C3937" s="11" t="s">
        <v>4933</v>
      </c>
    </row>
    <row r="3938" spans="1:3" s="10" customFormat="1" ht="28.5">
      <c r="A3938" s="31" t="s">
        <v>8623</v>
      </c>
      <c r="B3938" s="10" t="s">
        <v>4934</v>
      </c>
      <c r="C3938" s="11" t="s">
        <v>799</v>
      </c>
    </row>
    <row r="3939" spans="1:3" s="10" customFormat="1" ht="28.5">
      <c r="A3939" s="31" t="s">
        <v>11668</v>
      </c>
      <c r="B3939" s="10" t="s">
        <v>4935</v>
      </c>
      <c r="C3939" s="11" t="s">
        <v>1085</v>
      </c>
    </row>
    <row r="3940" spans="1:3" s="10" customFormat="1" ht="28.5">
      <c r="A3940" s="31" t="s">
        <v>11669</v>
      </c>
      <c r="B3940" s="10" t="s">
        <v>4936</v>
      </c>
      <c r="C3940" s="11" t="s">
        <v>877</v>
      </c>
    </row>
    <row r="3941" spans="1:3" s="10" customFormat="1" ht="57">
      <c r="A3941" s="31" t="s">
        <v>11670</v>
      </c>
      <c r="B3941" s="10" t="s">
        <v>4937</v>
      </c>
      <c r="C3941" s="11" t="s">
        <v>3744</v>
      </c>
    </row>
    <row r="3942" spans="1:3" s="10" customFormat="1" ht="28.5">
      <c r="A3942" s="31" t="s">
        <v>11671</v>
      </c>
      <c r="B3942" s="10" t="s">
        <v>4938</v>
      </c>
      <c r="C3942" s="11" t="s">
        <v>4806</v>
      </c>
    </row>
    <row r="3943" spans="1:3" s="10" customFormat="1" ht="28.5">
      <c r="A3943" s="31" t="s">
        <v>11672</v>
      </c>
      <c r="B3943" s="10" t="s">
        <v>4939</v>
      </c>
      <c r="C3943" s="11" t="s">
        <v>4897</v>
      </c>
    </row>
    <row r="3944" spans="1:3" s="10" customFormat="1" ht="28.5">
      <c r="A3944" s="31" t="s">
        <v>11673</v>
      </c>
      <c r="B3944" s="10" t="s">
        <v>4940</v>
      </c>
      <c r="C3944" s="11" t="s">
        <v>4897</v>
      </c>
    </row>
    <row r="3945" spans="1:3" s="10" customFormat="1" ht="42.75">
      <c r="A3945" s="31" t="s">
        <v>11674</v>
      </c>
      <c r="B3945" s="10" t="s">
        <v>4941</v>
      </c>
      <c r="C3945" s="11" t="s">
        <v>4942</v>
      </c>
    </row>
    <row r="3946" spans="1:3" s="10" customFormat="1" ht="28.5">
      <c r="A3946" s="31" t="s">
        <v>11675</v>
      </c>
      <c r="B3946" s="10" t="s">
        <v>4943</v>
      </c>
      <c r="C3946" s="11" t="s">
        <v>4944</v>
      </c>
    </row>
    <row r="3947" spans="1:3" s="10" customFormat="1" ht="28.5">
      <c r="A3947" s="31" t="s">
        <v>11676</v>
      </c>
      <c r="B3947" s="10" t="s">
        <v>4945</v>
      </c>
      <c r="C3947" s="11" t="s">
        <v>864</v>
      </c>
    </row>
    <row r="3948" spans="1:3" s="10" customFormat="1" ht="28.5">
      <c r="A3948" s="31" t="s">
        <v>11677</v>
      </c>
      <c r="B3948" s="10" t="s">
        <v>4946</v>
      </c>
      <c r="C3948" s="11" t="s">
        <v>4947</v>
      </c>
    </row>
    <row r="3949" spans="1:3" s="10" customFormat="1" ht="28.5">
      <c r="A3949" s="31" t="s">
        <v>11678</v>
      </c>
      <c r="B3949" s="10" t="s">
        <v>4948</v>
      </c>
      <c r="C3949" s="11" t="s">
        <v>864</v>
      </c>
    </row>
    <row r="3950" spans="1:3" s="10" customFormat="1" ht="28.5">
      <c r="A3950" s="31" t="s">
        <v>11679</v>
      </c>
      <c r="B3950" s="10" t="s">
        <v>4949</v>
      </c>
      <c r="C3950" s="11" t="s">
        <v>4211</v>
      </c>
    </row>
    <row r="3951" spans="1:3" s="10" customFormat="1" ht="28.5">
      <c r="A3951" s="31" t="s">
        <v>11680</v>
      </c>
      <c r="B3951" s="10" t="s">
        <v>4950</v>
      </c>
      <c r="C3951" s="11" t="s">
        <v>864</v>
      </c>
    </row>
    <row r="3952" spans="1:3" s="10" customFormat="1" ht="28.5">
      <c r="A3952" s="31" t="s">
        <v>11681</v>
      </c>
      <c r="B3952" s="10" t="s">
        <v>4951</v>
      </c>
      <c r="C3952" s="11" t="s">
        <v>1085</v>
      </c>
    </row>
    <row r="3953" spans="1:3" s="10" customFormat="1" ht="57">
      <c r="A3953" s="31" t="s">
        <v>8805</v>
      </c>
      <c r="B3953" s="10" t="s">
        <v>4952</v>
      </c>
      <c r="C3953" s="11" t="s">
        <v>1077</v>
      </c>
    </row>
    <row r="3954" spans="1:3" s="10" customFormat="1" ht="42.75">
      <c r="A3954" s="31" t="s">
        <v>11682</v>
      </c>
      <c r="B3954" s="10" t="s">
        <v>4953</v>
      </c>
      <c r="C3954" s="11" t="s">
        <v>4140</v>
      </c>
    </row>
    <row r="3955" spans="1:3" s="10" customFormat="1" ht="42.75">
      <c r="A3955" s="31" t="s">
        <v>11033</v>
      </c>
      <c r="B3955" s="10" t="s">
        <v>4954</v>
      </c>
      <c r="C3955" s="11" t="s">
        <v>4140</v>
      </c>
    </row>
    <row r="3956" spans="1:3" s="10" customFormat="1" ht="42.75">
      <c r="A3956" s="31" t="s">
        <v>11683</v>
      </c>
      <c r="B3956" s="10" t="s">
        <v>4955</v>
      </c>
      <c r="C3956" s="11" t="s">
        <v>4883</v>
      </c>
    </row>
    <row r="3957" spans="1:3" s="10" customFormat="1" ht="28.5">
      <c r="A3957" s="31" t="s">
        <v>11441</v>
      </c>
      <c r="B3957" s="10" t="s">
        <v>4956</v>
      </c>
      <c r="C3957" s="11" t="s">
        <v>799</v>
      </c>
    </row>
    <row r="3958" spans="1:3" s="10" customFormat="1" ht="57">
      <c r="A3958" s="31" t="s">
        <v>11684</v>
      </c>
      <c r="B3958" s="10" t="s">
        <v>4957</v>
      </c>
      <c r="C3958" s="11" t="s">
        <v>4958</v>
      </c>
    </row>
    <row r="3959" spans="1:3" s="10" customFormat="1">
      <c r="A3959" s="31" t="s">
        <v>11685</v>
      </c>
      <c r="B3959" s="10" t="s">
        <v>4959</v>
      </c>
      <c r="C3959" s="11" t="s">
        <v>4933</v>
      </c>
    </row>
    <row r="3960" spans="1:3" s="10" customFormat="1" ht="28.5">
      <c r="A3960" s="31" t="s">
        <v>11686</v>
      </c>
      <c r="B3960" s="10" t="s">
        <v>4960</v>
      </c>
      <c r="C3960" s="11" t="s">
        <v>4961</v>
      </c>
    </row>
    <row r="3961" spans="1:3" s="10" customFormat="1" ht="28.5">
      <c r="A3961" s="31" t="s">
        <v>11687</v>
      </c>
      <c r="B3961" s="10" t="s">
        <v>4962</v>
      </c>
      <c r="C3961" s="11" t="s">
        <v>3944</v>
      </c>
    </row>
    <row r="3962" spans="1:3" s="10" customFormat="1" ht="28.5">
      <c r="A3962" s="31" t="s">
        <v>11688</v>
      </c>
      <c r="B3962" s="10" t="s">
        <v>4963</v>
      </c>
      <c r="C3962" s="11" t="s">
        <v>864</v>
      </c>
    </row>
    <row r="3963" spans="1:3" s="10" customFormat="1" ht="28.5">
      <c r="A3963" s="31" t="s">
        <v>11689</v>
      </c>
      <c r="B3963" s="10" t="s">
        <v>4964</v>
      </c>
      <c r="C3963" s="11" t="s">
        <v>864</v>
      </c>
    </row>
    <row r="3964" spans="1:3" s="10" customFormat="1" ht="28.5">
      <c r="A3964" s="31" t="s">
        <v>11690</v>
      </c>
      <c r="B3964" s="10" t="s">
        <v>4965</v>
      </c>
      <c r="C3964" s="11" t="s">
        <v>1097</v>
      </c>
    </row>
    <row r="3965" spans="1:3" s="10" customFormat="1" ht="42.75">
      <c r="A3965" s="31" t="s">
        <v>11691</v>
      </c>
      <c r="B3965" s="10" t="s">
        <v>4966</v>
      </c>
      <c r="C3965" s="11" t="s">
        <v>4681</v>
      </c>
    </row>
    <row r="3966" spans="1:3" s="10" customFormat="1" ht="28.5">
      <c r="A3966" s="31" t="s">
        <v>11692</v>
      </c>
      <c r="B3966" s="10" t="s">
        <v>4967</v>
      </c>
      <c r="C3966" s="11" t="s">
        <v>999</v>
      </c>
    </row>
    <row r="3967" spans="1:3" s="10" customFormat="1" ht="57">
      <c r="A3967" s="31" t="s">
        <v>11693</v>
      </c>
      <c r="B3967" s="10" t="s">
        <v>4968</v>
      </c>
      <c r="C3967" s="11" t="s">
        <v>1032</v>
      </c>
    </row>
    <row r="3968" spans="1:3" s="10" customFormat="1">
      <c r="A3968" s="31" t="s">
        <v>11694</v>
      </c>
      <c r="B3968" s="10" t="s">
        <v>4969</v>
      </c>
      <c r="C3968" s="11" t="s">
        <v>4008</v>
      </c>
    </row>
    <row r="3969" spans="1:3" s="10" customFormat="1" ht="42.75">
      <c r="A3969" s="31" t="s">
        <v>11695</v>
      </c>
      <c r="B3969" s="10" t="s">
        <v>4970</v>
      </c>
      <c r="C3969" s="11" t="s">
        <v>4971</v>
      </c>
    </row>
    <row r="3970" spans="1:3" s="10" customFormat="1" ht="42.75">
      <c r="A3970" s="31" t="s">
        <v>11696</v>
      </c>
      <c r="B3970" s="10" t="s">
        <v>4972</v>
      </c>
      <c r="C3970" s="11" t="s">
        <v>4971</v>
      </c>
    </row>
    <row r="3971" spans="1:3" s="10" customFormat="1" ht="42.75">
      <c r="A3971" s="31" t="s">
        <v>11697</v>
      </c>
      <c r="B3971" s="10" t="s">
        <v>4973</v>
      </c>
      <c r="C3971" s="11" t="s">
        <v>4914</v>
      </c>
    </row>
    <row r="3972" spans="1:3" s="10" customFormat="1" ht="42.75">
      <c r="A3972" s="31" t="s">
        <v>11698</v>
      </c>
      <c r="B3972" s="10" t="s">
        <v>4974</v>
      </c>
      <c r="C3972" s="11" t="s">
        <v>4942</v>
      </c>
    </row>
    <row r="3973" spans="1:3" s="10" customFormat="1" ht="57">
      <c r="A3973" s="31" t="s">
        <v>11699</v>
      </c>
      <c r="B3973" s="10" t="s">
        <v>4975</v>
      </c>
      <c r="C3973" s="11" t="s">
        <v>1061</v>
      </c>
    </row>
    <row r="3974" spans="1:3" s="10" customFormat="1" ht="28.5">
      <c r="A3974" s="31" t="s">
        <v>8400</v>
      </c>
      <c r="B3974" s="10" t="s">
        <v>4976</v>
      </c>
      <c r="C3974" s="11" t="s">
        <v>4531</v>
      </c>
    </row>
    <row r="3975" spans="1:3" s="10" customFormat="1" ht="28.5">
      <c r="A3975" s="31" t="s">
        <v>11700</v>
      </c>
      <c r="B3975" s="10" t="s">
        <v>4977</v>
      </c>
      <c r="C3975" s="11" t="s">
        <v>769</v>
      </c>
    </row>
    <row r="3976" spans="1:3" s="10" customFormat="1" ht="28.5">
      <c r="A3976" s="31" t="s">
        <v>11701</v>
      </c>
      <c r="B3976" s="10" t="s">
        <v>4978</v>
      </c>
      <c r="C3976" s="11" t="s">
        <v>769</v>
      </c>
    </row>
    <row r="3977" spans="1:3" s="10" customFormat="1" ht="28.5">
      <c r="A3977" s="31" t="s">
        <v>11702</v>
      </c>
      <c r="B3977" s="10" t="s">
        <v>4979</v>
      </c>
      <c r="C3977" s="11" t="s">
        <v>1054</v>
      </c>
    </row>
    <row r="3978" spans="1:3" s="10" customFormat="1" ht="28.5">
      <c r="A3978" s="31" t="s">
        <v>11703</v>
      </c>
      <c r="B3978" s="10" t="s">
        <v>4980</v>
      </c>
      <c r="C3978" s="11" t="s">
        <v>4574</v>
      </c>
    </row>
    <row r="3979" spans="1:3" s="10" customFormat="1" ht="42.75">
      <c r="A3979" s="31" t="s">
        <v>11704</v>
      </c>
      <c r="B3979" s="10" t="s">
        <v>4981</v>
      </c>
      <c r="C3979" s="11" t="s">
        <v>4846</v>
      </c>
    </row>
    <row r="3980" spans="1:3" s="10" customFormat="1" ht="42.75">
      <c r="A3980" s="31" t="s">
        <v>11705</v>
      </c>
      <c r="B3980" s="10" t="s">
        <v>4982</v>
      </c>
      <c r="C3980" s="11" t="s">
        <v>4983</v>
      </c>
    </row>
    <row r="3981" spans="1:3" s="10" customFormat="1" ht="28.5">
      <c r="A3981" s="31" t="s">
        <v>11706</v>
      </c>
      <c r="B3981" s="10" t="s">
        <v>4984</v>
      </c>
      <c r="C3981" s="11" t="s">
        <v>1070</v>
      </c>
    </row>
    <row r="3982" spans="1:3" s="10" customFormat="1" ht="28.5">
      <c r="A3982" s="31" t="s">
        <v>11707</v>
      </c>
      <c r="B3982" s="10" t="s">
        <v>4985</v>
      </c>
      <c r="C3982" s="11" t="s">
        <v>4574</v>
      </c>
    </row>
    <row r="3983" spans="1:3" s="10" customFormat="1">
      <c r="A3983" s="31" t="s">
        <v>11708</v>
      </c>
      <c r="B3983" s="10" t="s">
        <v>4986</v>
      </c>
      <c r="C3983" s="11" t="s">
        <v>774</v>
      </c>
    </row>
    <row r="3984" spans="1:3" s="10" customFormat="1" ht="28.5">
      <c r="A3984" s="31" t="s">
        <v>11709</v>
      </c>
      <c r="B3984" s="10" t="s">
        <v>4987</v>
      </c>
      <c r="C3984" s="11" t="s">
        <v>769</v>
      </c>
    </row>
    <row r="3985" spans="1:3" s="10" customFormat="1">
      <c r="A3985" s="31" t="s">
        <v>11710</v>
      </c>
      <c r="B3985" s="10" t="s">
        <v>4988</v>
      </c>
      <c r="C3985" s="11" t="s">
        <v>4644</v>
      </c>
    </row>
    <row r="3986" spans="1:3" s="10" customFormat="1" ht="42.75">
      <c r="A3986" s="31" t="s">
        <v>11358</v>
      </c>
      <c r="B3986" s="10" t="s">
        <v>4989</v>
      </c>
      <c r="C3986" s="11" t="s">
        <v>4544</v>
      </c>
    </row>
    <row r="3987" spans="1:3" s="10" customFormat="1" ht="28.5">
      <c r="A3987" s="31" t="s">
        <v>11711</v>
      </c>
      <c r="B3987" s="10" t="s">
        <v>4990</v>
      </c>
      <c r="C3987" s="11" t="s">
        <v>4574</v>
      </c>
    </row>
    <row r="3988" spans="1:3" s="10" customFormat="1" ht="42.75">
      <c r="A3988" s="31" t="s">
        <v>11094</v>
      </c>
      <c r="B3988" s="10" t="s">
        <v>4991</v>
      </c>
      <c r="C3988" s="11" t="s">
        <v>802</v>
      </c>
    </row>
    <row r="3989" spans="1:3" s="10" customFormat="1" ht="28.5">
      <c r="A3989" s="31" t="s">
        <v>11712</v>
      </c>
      <c r="B3989" s="10" t="s">
        <v>4992</v>
      </c>
      <c r="C3989" s="11" t="s">
        <v>827</v>
      </c>
    </row>
    <row r="3990" spans="1:3" s="10" customFormat="1" ht="42.75">
      <c r="A3990" s="31" t="s">
        <v>11713</v>
      </c>
      <c r="B3990" s="10" t="s">
        <v>4993</v>
      </c>
      <c r="C3990" s="11" t="s">
        <v>4140</v>
      </c>
    </row>
    <row r="3991" spans="1:3" s="10" customFormat="1">
      <c r="A3991" s="31" t="s">
        <v>11714</v>
      </c>
      <c r="B3991" s="10" t="s">
        <v>4994</v>
      </c>
      <c r="C3991" s="11" t="s">
        <v>4995</v>
      </c>
    </row>
    <row r="3992" spans="1:3" s="10" customFormat="1">
      <c r="A3992" s="31" t="s">
        <v>11715</v>
      </c>
      <c r="B3992" s="10" t="s">
        <v>4996</v>
      </c>
      <c r="C3992" s="11" t="s">
        <v>4345</v>
      </c>
    </row>
    <row r="3993" spans="1:3" s="10" customFormat="1" ht="28.5">
      <c r="A3993" s="31" t="s">
        <v>11716</v>
      </c>
      <c r="B3993" s="10" t="s">
        <v>4997</v>
      </c>
      <c r="C3993" s="11" t="s">
        <v>864</v>
      </c>
    </row>
    <row r="3994" spans="1:3" s="10" customFormat="1" ht="42.75">
      <c r="A3994" s="31" t="s">
        <v>11717</v>
      </c>
      <c r="B3994" s="10" t="s">
        <v>4998</v>
      </c>
      <c r="C3994" s="11" t="s">
        <v>4681</v>
      </c>
    </row>
    <row r="3995" spans="1:3" s="10" customFormat="1" ht="28.5">
      <c r="A3995" s="31" t="s">
        <v>11718</v>
      </c>
      <c r="B3995" s="10" t="s">
        <v>4999</v>
      </c>
      <c r="C3995" s="11" t="s">
        <v>4211</v>
      </c>
    </row>
    <row r="3996" spans="1:3" s="10" customFormat="1" ht="28.5">
      <c r="A3996" s="31" t="s">
        <v>11719</v>
      </c>
      <c r="B3996" s="10" t="s">
        <v>5000</v>
      </c>
      <c r="C3996" s="11" t="s">
        <v>4211</v>
      </c>
    </row>
    <row r="3997" spans="1:3" s="10" customFormat="1" ht="28.5">
      <c r="A3997" s="31" t="s">
        <v>11720</v>
      </c>
      <c r="B3997" s="10" t="s">
        <v>5001</v>
      </c>
      <c r="C3997" s="11" t="s">
        <v>4211</v>
      </c>
    </row>
    <row r="3998" spans="1:3" s="10" customFormat="1" ht="28.5">
      <c r="A3998" s="31" t="s">
        <v>11721</v>
      </c>
      <c r="B3998" s="10" t="s">
        <v>5002</v>
      </c>
      <c r="C3998" s="11" t="s">
        <v>864</v>
      </c>
    </row>
    <row r="3999" spans="1:3" s="10" customFormat="1">
      <c r="A3999" s="31" t="s">
        <v>11722</v>
      </c>
      <c r="B3999" s="10" t="s">
        <v>5003</v>
      </c>
      <c r="C3999" s="11" t="s">
        <v>4995</v>
      </c>
    </row>
    <row r="4000" spans="1:3" s="10" customFormat="1" ht="42.75">
      <c r="A4000" s="31" t="s">
        <v>11723</v>
      </c>
      <c r="B4000" s="10" t="s">
        <v>5004</v>
      </c>
      <c r="C4000" s="11" t="s">
        <v>5005</v>
      </c>
    </row>
    <row r="4001" spans="1:3" s="10" customFormat="1">
      <c r="A4001" s="31" t="s">
        <v>11724</v>
      </c>
      <c r="B4001" s="10" t="s">
        <v>5006</v>
      </c>
      <c r="C4001" s="11" t="s">
        <v>4644</v>
      </c>
    </row>
    <row r="4002" spans="1:3" s="10" customFormat="1" ht="28.5">
      <c r="A4002" s="31" t="s">
        <v>8806</v>
      </c>
      <c r="B4002" s="10" t="s">
        <v>5007</v>
      </c>
      <c r="C4002" s="11" t="s">
        <v>1109</v>
      </c>
    </row>
    <row r="4003" spans="1:3" s="10" customFormat="1" ht="28.5">
      <c r="A4003" s="31" t="s">
        <v>11725</v>
      </c>
      <c r="B4003" s="10" t="s">
        <v>5008</v>
      </c>
      <c r="C4003" s="11" t="s">
        <v>5009</v>
      </c>
    </row>
    <row r="4004" spans="1:3" s="10" customFormat="1">
      <c r="A4004" s="31" t="s">
        <v>11726</v>
      </c>
      <c r="B4004" s="10" t="s">
        <v>5010</v>
      </c>
      <c r="C4004" s="11" t="s">
        <v>774</v>
      </c>
    </row>
    <row r="4005" spans="1:3" s="10" customFormat="1" ht="42.75">
      <c r="A4005" s="31" t="s">
        <v>11727</v>
      </c>
      <c r="B4005" s="10" t="s">
        <v>5011</v>
      </c>
      <c r="C4005" s="11" t="s">
        <v>5012</v>
      </c>
    </row>
    <row r="4006" spans="1:3" s="10" customFormat="1">
      <c r="A4006" s="31" t="s">
        <v>11728</v>
      </c>
      <c r="B4006" s="10" t="s">
        <v>5013</v>
      </c>
      <c r="C4006" s="11" t="s">
        <v>774</v>
      </c>
    </row>
    <row r="4007" spans="1:3" s="10" customFormat="1" ht="42.75">
      <c r="A4007" s="31" t="s">
        <v>11729</v>
      </c>
      <c r="B4007" s="10" t="s">
        <v>5014</v>
      </c>
      <c r="C4007" s="11" t="s">
        <v>4681</v>
      </c>
    </row>
    <row r="4008" spans="1:3" s="10" customFormat="1" ht="42.75">
      <c r="A4008" s="31" t="s">
        <v>11730</v>
      </c>
      <c r="B4008" s="10" t="s">
        <v>5015</v>
      </c>
      <c r="C4008" s="11" t="s">
        <v>5012</v>
      </c>
    </row>
    <row r="4009" spans="1:3" s="10" customFormat="1" ht="28.5">
      <c r="A4009" s="31" t="s">
        <v>11731</v>
      </c>
      <c r="B4009" s="10" t="s">
        <v>5016</v>
      </c>
      <c r="C4009" s="11" t="s">
        <v>4211</v>
      </c>
    </row>
    <row r="4010" spans="1:3" s="10" customFormat="1" ht="42.75">
      <c r="A4010" s="31" t="s">
        <v>11730</v>
      </c>
      <c r="B4010" s="10" t="s">
        <v>5017</v>
      </c>
      <c r="C4010" s="11" t="s">
        <v>5012</v>
      </c>
    </row>
    <row r="4011" spans="1:3" s="10" customFormat="1" ht="28.5">
      <c r="A4011" s="31" t="s">
        <v>11732</v>
      </c>
      <c r="B4011" s="10" t="s">
        <v>5018</v>
      </c>
      <c r="C4011" s="11" t="s">
        <v>4000</v>
      </c>
    </row>
    <row r="4012" spans="1:3" s="10" customFormat="1" ht="57">
      <c r="A4012" s="31" t="s">
        <v>11733</v>
      </c>
      <c r="B4012" s="10" t="s">
        <v>5019</v>
      </c>
      <c r="C4012" s="11" t="s">
        <v>5020</v>
      </c>
    </row>
    <row r="4013" spans="1:3" s="10" customFormat="1" ht="28.5">
      <c r="A4013" s="31" t="s">
        <v>11734</v>
      </c>
      <c r="B4013" s="10" t="s">
        <v>5021</v>
      </c>
      <c r="C4013" s="11" t="s">
        <v>5022</v>
      </c>
    </row>
    <row r="4014" spans="1:3" s="10" customFormat="1" ht="28.5">
      <c r="A4014" s="31" t="s">
        <v>11735</v>
      </c>
      <c r="B4014" s="10" t="s">
        <v>5023</v>
      </c>
      <c r="C4014" s="11" t="s">
        <v>888</v>
      </c>
    </row>
    <row r="4015" spans="1:3" s="10" customFormat="1" ht="42.75">
      <c r="A4015" s="31" t="s">
        <v>11736</v>
      </c>
      <c r="B4015" s="10" t="s">
        <v>5024</v>
      </c>
      <c r="C4015" s="11" t="s">
        <v>763</v>
      </c>
    </row>
    <row r="4016" spans="1:3" s="10" customFormat="1" ht="42.75">
      <c r="A4016" s="31" t="s">
        <v>11737</v>
      </c>
      <c r="B4016" s="10" t="s">
        <v>5025</v>
      </c>
      <c r="C4016" s="11" t="s">
        <v>763</v>
      </c>
    </row>
    <row r="4017" spans="1:3" s="10" customFormat="1" ht="28.5">
      <c r="A4017" s="31" t="s">
        <v>11738</v>
      </c>
      <c r="B4017" s="10" t="s">
        <v>5026</v>
      </c>
      <c r="C4017" s="11" t="s">
        <v>864</v>
      </c>
    </row>
    <row r="4018" spans="1:3" s="10" customFormat="1" ht="28.5">
      <c r="A4018" s="31" t="s">
        <v>11739</v>
      </c>
      <c r="B4018" s="10" t="s">
        <v>5027</v>
      </c>
      <c r="C4018" s="11" t="s">
        <v>4897</v>
      </c>
    </row>
    <row r="4019" spans="1:3" s="10" customFormat="1">
      <c r="A4019" s="31" t="s">
        <v>11740</v>
      </c>
      <c r="B4019" s="10" t="s">
        <v>5028</v>
      </c>
      <c r="C4019" s="11" t="s">
        <v>4008</v>
      </c>
    </row>
    <row r="4020" spans="1:3" s="10" customFormat="1" ht="28.5">
      <c r="A4020" s="31" t="s">
        <v>11741</v>
      </c>
      <c r="B4020" s="10" t="s">
        <v>5029</v>
      </c>
      <c r="C4020" s="11" t="s">
        <v>888</v>
      </c>
    </row>
    <row r="4021" spans="1:3" s="10" customFormat="1" ht="28.5">
      <c r="A4021" s="31" t="s">
        <v>8798</v>
      </c>
      <c r="B4021" s="10" t="s">
        <v>5030</v>
      </c>
      <c r="C4021" s="11" t="s">
        <v>1070</v>
      </c>
    </row>
    <row r="4022" spans="1:3" s="10" customFormat="1" ht="42.75">
      <c r="A4022" s="31" t="s">
        <v>11742</v>
      </c>
      <c r="B4022" s="10" t="s">
        <v>5031</v>
      </c>
      <c r="C4022" s="11" t="s">
        <v>4681</v>
      </c>
    </row>
    <row r="4023" spans="1:3" s="10" customFormat="1">
      <c r="A4023" s="31" t="s">
        <v>11710</v>
      </c>
      <c r="B4023" s="10" t="s">
        <v>5032</v>
      </c>
      <c r="C4023" s="11" t="s">
        <v>4644</v>
      </c>
    </row>
    <row r="4024" spans="1:3" s="10" customFormat="1" ht="28.5">
      <c r="A4024" s="31" t="s">
        <v>11743</v>
      </c>
      <c r="B4024" s="10" t="s">
        <v>5033</v>
      </c>
      <c r="C4024" s="11" t="s">
        <v>4211</v>
      </c>
    </row>
    <row r="4025" spans="1:3" s="10" customFormat="1" ht="28.5">
      <c r="A4025" s="31" t="s">
        <v>11744</v>
      </c>
      <c r="B4025" s="10" t="s">
        <v>5034</v>
      </c>
      <c r="C4025" s="11" t="s">
        <v>4574</v>
      </c>
    </row>
    <row r="4026" spans="1:3" s="10" customFormat="1" ht="28.5">
      <c r="A4026" s="31" t="s">
        <v>11745</v>
      </c>
      <c r="B4026" s="10" t="s">
        <v>5035</v>
      </c>
      <c r="C4026" s="11" t="s">
        <v>877</v>
      </c>
    </row>
    <row r="4027" spans="1:3" s="10" customFormat="1" ht="57">
      <c r="A4027" s="31" t="s">
        <v>11746</v>
      </c>
      <c r="B4027" s="10" t="s">
        <v>5036</v>
      </c>
      <c r="C4027" s="11" t="s">
        <v>1032</v>
      </c>
    </row>
    <row r="4028" spans="1:3" s="10" customFormat="1" ht="71.25">
      <c r="A4028" s="31" t="s">
        <v>11747</v>
      </c>
      <c r="B4028" s="10" t="s">
        <v>5037</v>
      </c>
      <c r="C4028" s="11" t="s">
        <v>4765</v>
      </c>
    </row>
    <row r="4029" spans="1:3" s="10" customFormat="1" ht="42.75">
      <c r="A4029" s="31" t="s">
        <v>11748</v>
      </c>
      <c r="B4029" s="10" t="s">
        <v>5038</v>
      </c>
      <c r="C4029" s="11" t="s">
        <v>4681</v>
      </c>
    </row>
    <row r="4030" spans="1:3" s="10" customFormat="1" ht="71.25">
      <c r="A4030" s="31" t="s">
        <v>11749</v>
      </c>
      <c r="B4030" s="10" t="s">
        <v>5039</v>
      </c>
      <c r="C4030" s="11" t="s">
        <v>4765</v>
      </c>
    </row>
    <row r="4031" spans="1:3" s="10" customFormat="1" ht="28.5">
      <c r="A4031" s="31" t="s">
        <v>11750</v>
      </c>
      <c r="B4031" s="10" t="s">
        <v>5040</v>
      </c>
      <c r="C4031" s="11" t="s">
        <v>5041</v>
      </c>
    </row>
    <row r="4032" spans="1:3" s="10" customFormat="1" ht="28.5">
      <c r="A4032" s="31" t="s">
        <v>11633</v>
      </c>
      <c r="B4032" s="10" t="s">
        <v>5042</v>
      </c>
      <c r="C4032" s="11" t="s">
        <v>1109</v>
      </c>
    </row>
    <row r="4033" spans="1:3" s="10" customFormat="1" ht="28.5">
      <c r="A4033" s="31" t="s">
        <v>11751</v>
      </c>
      <c r="B4033" s="10" t="s">
        <v>5043</v>
      </c>
      <c r="C4033" s="11" t="s">
        <v>5022</v>
      </c>
    </row>
    <row r="4034" spans="1:3" s="10" customFormat="1" ht="28.5">
      <c r="A4034" s="31" t="s">
        <v>11752</v>
      </c>
      <c r="B4034" s="10" t="s">
        <v>5044</v>
      </c>
      <c r="C4034" s="11" t="s">
        <v>4961</v>
      </c>
    </row>
    <row r="4035" spans="1:3" s="10" customFormat="1" ht="28.5">
      <c r="A4035" s="31" t="s">
        <v>11753</v>
      </c>
      <c r="B4035" s="10" t="s">
        <v>5045</v>
      </c>
      <c r="C4035" s="11" t="s">
        <v>769</v>
      </c>
    </row>
    <row r="4036" spans="1:3" s="10" customFormat="1" ht="28.5">
      <c r="A4036" s="31" t="s">
        <v>11754</v>
      </c>
      <c r="B4036" s="10" t="s">
        <v>5046</v>
      </c>
      <c r="C4036" s="11" t="s">
        <v>888</v>
      </c>
    </row>
    <row r="4037" spans="1:3" s="10" customFormat="1" ht="28.5">
      <c r="A4037" s="31" t="s">
        <v>8806</v>
      </c>
      <c r="B4037" s="10" t="s">
        <v>5047</v>
      </c>
      <c r="C4037" s="11" t="s">
        <v>1109</v>
      </c>
    </row>
    <row r="4038" spans="1:3" s="10" customFormat="1" ht="28.5">
      <c r="A4038" s="31" t="s">
        <v>11633</v>
      </c>
      <c r="B4038" s="10" t="s">
        <v>5048</v>
      </c>
      <c r="C4038" s="11" t="s">
        <v>1109</v>
      </c>
    </row>
    <row r="4039" spans="1:3" s="10" customFormat="1" ht="28.5">
      <c r="A4039" s="31" t="s">
        <v>11755</v>
      </c>
      <c r="B4039" s="10" t="s">
        <v>5049</v>
      </c>
      <c r="C4039" s="11" t="s">
        <v>4961</v>
      </c>
    </row>
    <row r="4040" spans="1:3" s="10" customFormat="1" ht="28.5">
      <c r="A4040" s="31" t="s">
        <v>11756</v>
      </c>
      <c r="B4040" s="10" t="s">
        <v>5050</v>
      </c>
      <c r="C4040" s="11" t="s">
        <v>5022</v>
      </c>
    </row>
    <row r="4041" spans="1:3" s="10" customFormat="1" ht="57">
      <c r="A4041" s="31" t="s">
        <v>11757</v>
      </c>
      <c r="B4041" s="10" t="s">
        <v>5051</v>
      </c>
      <c r="C4041" s="11" t="s">
        <v>5052</v>
      </c>
    </row>
    <row r="4042" spans="1:3" s="10" customFormat="1" ht="42.75">
      <c r="A4042" s="31" t="s">
        <v>11758</v>
      </c>
      <c r="B4042" s="10" t="s">
        <v>5053</v>
      </c>
      <c r="C4042" s="11" t="s">
        <v>5054</v>
      </c>
    </row>
    <row r="4043" spans="1:3" s="10" customFormat="1" ht="42.75">
      <c r="A4043" s="31" t="s">
        <v>11759</v>
      </c>
      <c r="B4043" s="10" t="s">
        <v>5055</v>
      </c>
      <c r="C4043" s="11" t="s">
        <v>5054</v>
      </c>
    </row>
    <row r="4044" spans="1:3" s="10" customFormat="1" ht="42.75">
      <c r="A4044" s="31" t="s">
        <v>11760</v>
      </c>
      <c r="B4044" s="10" t="s">
        <v>5056</v>
      </c>
      <c r="C4044" s="11" t="s">
        <v>1148</v>
      </c>
    </row>
    <row r="4045" spans="1:3" s="10" customFormat="1" ht="28.5">
      <c r="A4045" s="31" t="s">
        <v>11761</v>
      </c>
      <c r="B4045" s="10" t="s">
        <v>5057</v>
      </c>
      <c r="C4045" s="11" t="s">
        <v>877</v>
      </c>
    </row>
    <row r="4046" spans="1:3" s="10" customFormat="1" ht="28.5">
      <c r="A4046" s="31" t="s">
        <v>11762</v>
      </c>
      <c r="B4046" s="10" t="s">
        <v>5058</v>
      </c>
      <c r="C4046" s="11" t="s">
        <v>4211</v>
      </c>
    </row>
    <row r="4047" spans="1:3" s="10" customFormat="1" ht="28.5">
      <c r="A4047" s="31" t="s">
        <v>11763</v>
      </c>
      <c r="B4047" s="10" t="s">
        <v>5059</v>
      </c>
      <c r="C4047" s="11" t="s">
        <v>4947</v>
      </c>
    </row>
    <row r="4048" spans="1:3" s="10" customFormat="1" ht="28.5">
      <c r="A4048" s="31" t="s">
        <v>11764</v>
      </c>
      <c r="B4048" s="10" t="s">
        <v>5060</v>
      </c>
      <c r="C4048" s="11" t="s">
        <v>4961</v>
      </c>
    </row>
    <row r="4049" spans="1:3" s="10" customFormat="1" ht="28.5">
      <c r="A4049" s="31" t="s">
        <v>11765</v>
      </c>
      <c r="B4049" s="10" t="s">
        <v>5061</v>
      </c>
      <c r="C4049" s="11" t="s">
        <v>4806</v>
      </c>
    </row>
    <row r="4050" spans="1:3" s="10" customFormat="1" ht="28.5">
      <c r="A4050" s="31" t="s">
        <v>11766</v>
      </c>
      <c r="B4050" s="10" t="s">
        <v>5062</v>
      </c>
      <c r="C4050" s="11" t="s">
        <v>5063</v>
      </c>
    </row>
    <row r="4051" spans="1:3" s="10" customFormat="1" ht="28.5">
      <c r="A4051" s="31" t="s">
        <v>11767</v>
      </c>
      <c r="B4051" s="10" t="s">
        <v>5064</v>
      </c>
      <c r="C4051" s="11" t="s">
        <v>5022</v>
      </c>
    </row>
    <row r="4052" spans="1:3" s="10" customFormat="1" ht="42.75">
      <c r="A4052" s="31" t="s">
        <v>11768</v>
      </c>
      <c r="B4052" s="10" t="s">
        <v>5065</v>
      </c>
      <c r="C4052" s="11" t="s">
        <v>5066</v>
      </c>
    </row>
    <row r="4053" spans="1:3" s="10" customFormat="1" ht="42.75">
      <c r="A4053" s="31" t="s">
        <v>11769</v>
      </c>
      <c r="B4053" s="10" t="s">
        <v>5067</v>
      </c>
      <c r="C4053" s="11" t="s">
        <v>5054</v>
      </c>
    </row>
    <row r="4054" spans="1:3" s="10" customFormat="1" ht="28.5">
      <c r="A4054" s="31" t="s">
        <v>11770</v>
      </c>
      <c r="B4054" s="10" t="s">
        <v>5068</v>
      </c>
      <c r="C4054" s="11" t="s">
        <v>864</v>
      </c>
    </row>
    <row r="4055" spans="1:3" s="10" customFormat="1" ht="28.5">
      <c r="A4055" s="31" t="s">
        <v>11771</v>
      </c>
      <c r="B4055" s="10" t="s">
        <v>5069</v>
      </c>
      <c r="C4055" s="11" t="s">
        <v>5070</v>
      </c>
    </row>
    <row r="4056" spans="1:3" s="10" customFormat="1" ht="42.75">
      <c r="A4056" s="31" t="s">
        <v>11772</v>
      </c>
      <c r="B4056" s="10" t="s">
        <v>5071</v>
      </c>
      <c r="C4056" s="11" t="s">
        <v>1038</v>
      </c>
    </row>
    <row r="4057" spans="1:3" s="10" customFormat="1" ht="28.5">
      <c r="A4057" s="31" t="s">
        <v>11773</v>
      </c>
      <c r="B4057" s="10" t="s">
        <v>5072</v>
      </c>
      <c r="C4057" s="11" t="s">
        <v>5073</v>
      </c>
    </row>
    <row r="4058" spans="1:3" s="10" customFormat="1" ht="71.25">
      <c r="A4058" s="31" t="s">
        <v>11774</v>
      </c>
      <c r="B4058" s="10" t="s">
        <v>5074</v>
      </c>
      <c r="C4058" s="11" t="s">
        <v>4765</v>
      </c>
    </row>
    <row r="4059" spans="1:3" s="10" customFormat="1" ht="28.5">
      <c r="A4059" s="31" t="s">
        <v>11775</v>
      </c>
      <c r="B4059" s="10" t="s">
        <v>5075</v>
      </c>
      <c r="C4059" s="11" t="s">
        <v>4327</v>
      </c>
    </row>
    <row r="4060" spans="1:3" s="10" customFormat="1" ht="28.5">
      <c r="A4060" s="31" t="s">
        <v>11776</v>
      </c>
      <c r="B4060" s="10" t="s">
        <v>5076</v>
      </c>
      <c r="C4060" s="11" t="s">
        <v>4333</v>
      </c>
    </row>
    <row r="4061" spans="1:3" s="10" customFormat="1" ht="71.25">
      <c r="A4061" s="31" t="s">
        <v>11777</v>
      </c>
      <c r="B4061" s="10" t="s">
        <v>5077</v>
      </c>
      <c r="C4061" s="11" t="s">
        <v>4765</v>
      </c>
    </row>
    <row r="4062" spans="1:3" s="10" customFormat="1" ht="28.5">
      <c r="A4062" s="31" t="s">
        <v>11778</v>
      </c>
      <c r="B4062" s="10" t="s">
        <v>5078</v>
      </c>
      <c r="C4062" s="11" t="s">
        <v>5079</v>
      </c>
    </row>
    <row r="4063" spans="1:3" s="10" customFormat="1" ht="28.5">
      <c r="A4063" s="31" t="s">
        <v>11779</v>
      </c>
      <c r="B4063" s="10" t="s">
        <v>5080</v>
      </c>
      <c r="C4063" s="11" t="s">
        <v>5081</v>
      </c>
    </row>
    <row r="4064" spans="1:3" s="10" customFormat="1" ht="28.5">
      <c r="A4064" s="31" t="s">
        <v>11780</v>
      </c>
      <c r="B4064" s="10" t="s">
        <v>5082</v>
      </c>
      <c r="C4064" s="11" t="s">
        <v>999</v>
      </c>
    </row>
    <row r="4065" spans="1:3" s="10" customFormat="1" ht="28.5">
      <c r="A4065" s="31" t="s">
        <v>11781</v>
      </c>
      <c r="B4065" s="10" t="s">
        <v>5083</v>
      </c>
      <c r="C4065" s="11" t="s">
        <v>999</v>
      </c>
    </row>
    <row r="4066" spans="1:3" s="10" customFormat="1" ht="57">
      <c r="A4066" s="31" t="s">
        <v>11782</v>
      </c>
      <c r="B4066" s="10" t="s">
        <v>5084</v>
      </c>
      <c r="C4066" s="11" t="s">
        <v>5052</v>
      </c>
    </row>
    <row r="4067" spans="1:3" s="10" customFormat="1" ht="28.5">
      <c r="A4067" s="31" t="s">
        <v>11783</v>
      </c>
      <c r="B4067" s="10" t="s">
        <v>5085</v>
      </c>
      <c r="C4067" s="11" t="s">
        <v>769</v>
      </c>
    </row>
    <row r="4068" spans="1:3" s="10" customFormat="1" ht="28.5">
      <c r="A4068" s="31" t="s">
        <v>11784</v>
      </c>
      <c r="B4068" s="10" t="s">
        <v>5086</v>
      </c>
      <c r="C4068" s="11" t="s">
        <v>5081</v>
      </c>
    </row>
    <row r="4069" spans="1:3" s="10" customFormat="1" ht="28.5">
      <c r="A4069" s="31" t="s">
        <v>11785</v>
      </c>
      <c r="B4069" s="10" t="s">
        <v>5087</v>
      </c>
      <c r="C4069" s="11" t="s">
        <v>864</v>
      </c>
    </row>
    <row r="4070" spans="1:3" s="10" customFormat="1" ht="28.5">
      <c r="A4070" s="31" t="s">
        <v>11786</v>
      </c>
      <c r="B4070" s="10" t="s">
        <v>5088</v>
      </c>
      <c r="C4070" s="11" t="s">
        <v>864</v>
      </c>
    </row>
    <row r="4071" spans="1:3" s="10" customFormat="1" ht="28.5">
      <c r="A4071" s="31" t="s">
        <v>11787</v>
      </c>
      <c r="B4071" s="10" t="s">
        <v>5089</v>
      </c>
      <c r="C4071" s="11" t="s">
        <v>999</v>
      </c>
    </row>
    <row r="4072" spans="1:3" s="10" customFormat="1" ht="28.5">
      <c r="A4072" s="31" t="s">
        <v>11788</v>
      </c>
      <c r="B4072" s="10" t="s">
        <v>5090</v>
      </c>
      <c r="C4072" s="11" t="s">
        <v>999</v>
      </c>
    </row>
    <row r="4073" spans="1:3" s="10" customFormat="1" ht="42.75">
      <c r="A4073" s="31" t="s">
        <v>11789</v>
      </c>
      <c r="B4073" s="10" t="s">
        <v>5091</v>
      </c>
      <c r="C4073" s="11" t="s">
        <v>5092</v>
      </c>
    </row>
    <row r="4074" spans="1:3" s="10" customFormat="1" ht="28.5">
      <c r="A4074" s="31" t="s">
        <v>11790</v>
      </c>
      <c r="B4074" s="10" t="s">
        <v>5093</v>
      </c>
      <c r="C4074" s="11" t="s">
        <v>769</v>
      </c>
    </row>
    <row r="4075" spans="1:3" s="10" customFormat="1" ht="28.5">
      <c r="A4075" s="31" t="s">
        <v>11791</v>
      </c>
      <c r="B4075" s="10" t="s">
        <v>5094</v>
      </c>
      <c r="C4075" s="11" t="s">
        <v>4806</v>
      </c>
    </row>
    <row r="4076" spans="1:3" s="10" customFormat="1" ht="57">
      <c r="A4076" s="31" t="s">
        <v>11792</v>
      </c>
      <c r="B4076" s="10" t="s">
        <v>5095</v>
      </c>
      <c r="C4076" s="11" t="s">
        <v>3409</v>
      </c>
    </row>
    <row r="4077" spans="1:3" s="10" customFormat="1" ht="57">
      <c r="A4077" s="31" t="s">
        <v>11793</v>
      </c>
      <c r="B4077" s="10" t="s">
        <v>5096</v>
      </c>
      <c r="C4077" s="11" t="s">
        <v>3409</v>
      </c>
    </row>
    <row r="4078" spans="1:3" s="10" customFormat="1" ht="57">
      <c r="A4078" s="31" t="s">
        <v>11794</v>
      </c>
      <c r="B4078" s="10" t="s">
        <v>5097</v>
      </c>
      <c r="C4078" s="11" t="s">
        <v>5098</v>
      </c>
    </row>
    <row r="4079" spans="1:3" s="10" customFormat="1" ht="28.5">
      <c r="A4079" s="31" t="s">
        <v>11795</v>
      </c>
      <c r="B4079" s="10" t="s">
        <v>5099</v>
      </c>
      <c r="C4079" s="11" t="s">
        <v>799</v>
      </c>
    </row>
    <row r="4080" spans="1:3" s="10" customFormat="1" ht="28.5">
      <c r="A4080" s="31" t="s">
        <v>11796</v>
      </c>
      <c r="B4080" s="10" t="s">
        <v>5100</v>
      </c>
      <c r="C4080" s="11" t="s">
        <v>4211</v>
      </c>
    </row>
    <row r="4081" spans="1:3" s="10" customFormat="1" ht="28.5">
      <c r="A4081" s="31" t="s">
        <v>11797</v>
      </c>
      <c r="B4081" s="10" t="s">
        <v>5101</v>
      </c>
      <c r="C4081" s="11" t="s">
        <v>4400</v>
      </c>
    </row>
    <row r="4082" spans="1:3" s="10" customFormat="1" ht="42.75">
      <c r="A4082" s="31" t="s">
        <v>11798</v>
      </c>
      <c r="B4082" s="10" t="s">
        <v>5102</v>
      </c>
      <c r="C4082" s="11" t="s">
        <v>4681</v>
      </c>
    </row>
    <row r="4083" spans="1:3" s="10" customFormat="1" ht="57">
      <c r="A4083" s="31" t="s">
        <v>11799</v>
      </c>
      <c r="B4083" s="10" t="s">
        <v>5103</v>
      </c>
      <c r="C4083" s="11" t="s">
        <v>5098</v>
      </c>
    </row>
    <row r="4084" spans="1:3" s="10" customFormat="1" ht="42.75">
      <c r="A4084" s="31" t="s">
        <v>11800</v>
      </c>
      <c r="B4084" s="10" t="s">
        <v>5104</v>
      </c>
      <c r="C4084" s="11" t="s">
        <v>5105</v>
      </c>
    </row>
    <row r="4085" spans="1:3" s="10" customFormat="1" ht="42.75">
      <c r="A4085" s="31" t="s">
        <v>11801</v>
      </c>
      <c r="B4085" s="10" t="s">
        <v>5106</v>
      </c>
      <c r="C4085" s="11" t="s">
        <v>4478</v>
      </c>
    </row>
    <row r="4086" spans="1:3" s="10" customFormat="1" ht="28.5">
      <c r="A4086" s="31" t="s">
        <v>11802</v>
      </c>
      <c r="B4086" s="10" t="s">
        <v>5107</v>
      </c>
      <c r="C4086" s="11" t="s">
        <v>5079</v>
      </c>
    </row>
    <row r="4087" spans="1:3" s="10" customFormat="1" ht="28.5">
      <c r="A4087" s="31" t="s">
        <v>11803</v>
      </c>
      <c r="B4087" s="10" t="s">
        <v>5108</v>
      </c>
      <c r="C4087" s="11" t="s">
        <v>1054</v>
      </c>
    </row>
    <row r="4088" spans="1:3" s="10" customFormat="1" ht="57">
      <c r="A4088" s="31" t="s">
        <v>11804</v>
      </c>
      <c r="B4088" s="10" t="s">
        <v>5109</v>
      </c>
      <c r="C4088" s="11" t="s">
        <v>5020</v>
      </c>
    </row>
    <row r="4089" spans="1:3" s="10" customFormat="1" ht="28.5">
      <c r="A4089" s="31" t="s">
        <v>11805</v>
      </c>
      <c r="B4089" s="10" t="s">
        <v>5110</v>
      </c>
      <c r="C4089" s="11" t="s">
        <v>5079</v>
      </c>
    </row>
    <row r="4090" spans="1:3" s="10" customFormat="1" ht="28.5">
      <c r="A4090" s="31" t="s">
        <v>11806</v>
      </c>
      <c r="B4090" s="10" t="s">
        <v>5111</v>
      </c>
      <c r="C4090" s="11" t="s">
        <v>5070</v>
      </c>
    </row>
    <row r="4091" spans="1:3" s="10" customFormat="1" ht="28.5">
      <c r="A4091" s="31" t="s">
        <v>11807</v>
      </c>
      <c r="B4091" s="10" t="s">
        <v>5112</v>
      </c>
      <c r="C4091" s="11" t="s">
        <v>5079</v>
      </c>
    </row>
    <row r="4092" spans="1:3" s="10" customFormat="1" ht="28.5">
      <c r="A4092" s="31" t="s">
        <v>11808</v>
      </c>
      <c r="B4092" s="10" t="s">
        <v>5113</v>
      </c>
      <c r="C4092" s="11" t="s">
        <v>5063</v>
      </c>
    </row>
    <row r="4093" spans="1:3" s="10" customFormat="1" ht="28.5">
      <c r="A4093" s="31" t="s">
        <v>11809</v>
      </c>
      <c r="B4093" s="10" t="s">
        <v>5114</v>
      </c>
      <c r="C4093" s="11" t="s">
        <v>5079</v>
      </c>
    </row>
    <row r="4094" spans="1:3" s="10" customFormat="1" ht="28.5">
      <c r="A4094" s="31" t="s">
        <v>11810</v>
      </c>
      <c r="B4094" s="10" t="s">
        <v>5115</v>
      </c>
      <c r="C4094" s="11" t="s">
        <v>999</v>
      </c>
    </row>
    <row r="4095" spans="1:3" s="10" customFormat="1" ht="28.5">
      <c r="A4095" s="31" t="s">
        <v>11811</v>
      </c>
      <c r="B4095" s="10" t="s">
        <v>5116</v>
      </c>
      <c r="C4095" s="11" t="s">
        <v>864</v>
      </c>
    </row>
    <row r="4096" spans="1:3" s="10" customFormat="1" ht="42.75">
      <c r="A4096" s="31" t="s">
        <v>11812</v>
      </c>
      <c r="B4096" s="10" t="s">
        <v>5117</v>
      </c>
      <c r="C4096" s="11" t="s">
        <v>4544</v>
      </c>
    </row>
    <row r="4097" spans="1:3" s="10" customFormat="1" ht="57">
      <c r="A4097" s="31" t="s">
        <v>11813</v>
      </c>
      <c r="B4097" s="10" t="s">
        <v>5118</v>
      </c>
      <c r="C4097" s="11" t="s">
        <v>5119</v>
      </c>
    </row>
    <row r="4098" spans="1:3" s="10" customFormat="1" ht="28.5">
      <c r="A4098" s="31" t="s">
        <v>11814</v>
      </c>
      <c r="B4098" s="10" t="s">
        <v>5120</v>
      </c>
      <c r="C4098" s="11" t="s">
        <v>1154</v>
      </c>
    </row>
    <row r="4099" spans="1:3" s="10" customFormat="1" ht="28.5">
      <c r="A4099" s="31" t="s">
        <v>11815</v>
      </c>
      <c r="B4099" s="10" t="s">
        <v>5121</v>
      </c>
      <c r="C4099" s="11" t="s">
        <v>864</v>
      </c>
    </row>
    <row r="4100" spans="1:3" s="10" customFormat="1" ht="57">
      <c r="A4100" s="31" t="s">
        <v>11816</v>
      </c>
      <c r="B4100" s="10" t="s">
        <v>5122</v>
      </c>
      <c r="C4100" s="11" t="s">
        <v>5098</v>
      </c>
    </row>
    <row r="4101" spans="1:3" s="10" customFormat="1" ht="28.5">
      <c r="A4101" s="31" t="s">
        <v>8663</v>
      </c>
      <c r="B4101" s="10" t="s">
        <v>5123</v>
      </c>
      <c r="C4101" s="11" t="s">
        <v>864</v>
      </c>
    </row>
    <row r="4102" spans="1:3" s="10" customFormat="1" ht="42.75">
      <c r="A4102" s="31" t="s">
        <v>8317</v>
      </c>
      <c r="B4102" s="10" t="s">
        <v>5124</v>
      </c>
      <c r="C4102" s="11" t="s">
        <v>5066</v>
      </c>
    </row>
    <row r="4103" spans="1:3" s="10" customFormat="1" ht="28.5">
      <c r="A4103" s="31" t="s">
        <v>11817</v>
      </c>
      <c r="B4103" s="10" t="s">
        <v>5125</v>
      </c>
      <c r="C4103" s="11" t="s">
        <v>4333</v>
      </c>
    </row>
    <row r="4104" spans="1:3" s="10" customFormat="1" ht="42.75">
      <c r="A4104" s="31" t="s">
        <v>11818</v>
      </c>
      <c r="B4104" s="10" t="s">
        <v>5126</v>
      </c>
      <c r="C4104" s="11" t="s">
        <v>5127</v>
      </c>
    </row>
    <row r="4105" spans="1:3" s="10" customFormat="1" ht="28.5">
      <c r="A4105" s="31" t="s">
        <v>11819</v>
      </c>
      <c r="B4105" s="10" t="s">
        <v>5128</v>
      </c>
      <c r="C4105" s="11" t="s">
        <v>779</v>
      </c>
    </row>
    <row r="4106" spans="1:3" s="10" customFormat="1" ht="57">
      <c r="A4106" s="31" t="s">
        <v>11820</v>
      </c>
      <c r="B4106" s="10" t="s">
        <v>5129</v>
      </c>
      <c r="C4106" s="11" t="s">
        <v>1061</v>
      </c>
    </row>
    <row r="4107" spans="1:3" s="10" customFormat="1">
      <c r="A4107" s="31" t="s">
        <v>11821</v>
      </c>
      <c r="B4107" s="10" t="s">
        <v>5130</v>
      </c>
      <c r="C4107" s="11" t="s">
        <v>4008</v>
      </c>
    </row>
    <row r="4108" spans="1:3" s="10" customFormat="1" ht="42.75">
      <c r="A4108" s="31" t="s">
        <v>11822</v>
      </c>
      <c r="B4108" s="10" t="s">
        <v>5131</v>
      </c>
      <c r="C4108" s="11" t="s">
        <v>1148</v>
      </c>
    </row>
    <row r="4109" spans="1:3" s="10" customFormat="1" ht="28.5">
      <c r="A4109" s="31" t="s">
        <v>11823</v>
      </c>
      <c r="B4109" s="10" t="s">
        <v>5132</v>
      </c>
      <c r="C4109" s="11" t="s">
        <v>769</v>
      </c>
    </row>
    <row r="4110" spans="1:3" s="10" customFormat="1">
      <c r="A4110" s="31" t="s">
        <v>11824</v>
      </c>
      <c r="B4110" s="10" t="s">
        <v>5133</v>
      </c>
      <c r="C4110" s="11" t="s">
        <v>4644</v>
      </c>
    </row>
    <row r="4111" spans="1:3" s="10" customFormat="1" ht="28.5">
      <c r="A4111" s="31" t="s">
        <v>11825</v>
      </c>
      <c r="B4111" s="10" t="s">
        <v>5134</v>
      </c>
      <c r="C4111" s="11" t="s">
        <v>827</v>
      </c>
    </row>
    <row r="4112" spans="1:3" s="10" customFormat="1" ht="28.5">
      <c r="A4112" s="31" t="s">
        <v>11826</v>
      </c>
      <c r="B4112" s="10" t="s">
        <v>5135</v>
      </c>
      <c r="C4112" s="11" t="s">
        <v>5081</v>
      </c>
    </row>
    <row r="4113" spans="1:3" s="10" customFormat="1">
      <c r="A4113" s="31" t="s">
        <v>11827</v>
      </c>
      <c r="B4113" s="10" t="s">
        <v>5136</v>
      </c>
      <c r="C4113" s="11" t="s">
        <v>774</v>
      </c>
    </row>
    <row r="4114" spans="1:3" s="10" customFormat="1">
      <c r="A4114" s="31" t="s">
        <v>11828</v>
      </c>
      <c r="B4114" s="10" t="s">
        <v>5137</v>
      </c>
      <c r="C4114" s="11" t="s">
        <v>833</v>
      </c>
    </row>
    <row r="4115" spans="1:3" s="10" customFormat="1" ht="28.5">
      <c r="A4115" s="31" t="s">
        <v>11829</v>
      </c>
      <c r="B4115" s="10" t="s">
        <v>5138</v>
      </c>
      <c r="C4115" s="11" t="s">
        <v>4400</v>
      </c>
    </row>
    <row r="4116" spans="1:3" s="10" customFormat="1" ht="28.5">
      <c r="A4116" s="31" t="s">
        <v>11830</v>
      </c>
      <c r="B4116" s="10" t="s">
        <v>5139</v>
      </c>
      <c r="C4116" s="11" t="s">
        <v>4400</v>
      </c>
    </row>
    <row r="4117" spans="1:3" s="10" customFormat="1" ht="42.75">
      <c r="A4117" s="31" t="s">
        <v>11831</v>
      </c>
      <c r="B4117" s="10" t="s">
        <v>5140</v>
      </c>
      <c r="C4117" s="11" t="s">
        <v>1148</v>
      </c>
    </row>
    <row r="4118" spans="1:3" s="10" customFormat="1" ht="28.5">
      <c r="A4118" s="31" t="s">
        <v>11832</v>
      </c>
      <c r="B4118" s="10" t="s">
        <v>5141</v>
      </c>
      <c r="C4118" s="11" t="s">
        <v>4400</v>
      </c>
    </row>
    <row r="4119" spans="1:3" s="10" customFormat="1" ht="28.5">
      <c r="A4119" s="31" t="s">
        <v>11833</v>
      </c>
      <c r="B4119" s="10" t="s">
        <v>5142</v>
      </c>
      <c r="C4119" s="11" t="s">
        <v>827</v>
      </c>
    </row>
    <row r="4120" spans="1:3" s="10" customFormat="1">
      <c r="A4120" s="31" t="s">
        <v>11834</v>
      </c>
      <c r="B4120" s="10" t="s">
        <v>5143</v>
      </c>
      <c r="C4120" s="11" t="s">
        <v>4644</v>
      </c>
    </row>
    <row r="4121" spans="1:3" s="10" customFormat="1" ht="42.75">
      <c r="A4121" s="31" t="s">
        <v>8635</v>
      </c>
      <c r="B4121" s="10" t="s">
        <v>5144</v>
      </c>
      <c r="C4121" s="11" t="s">
        <v>763</v>
      </c>
    </row>
    <row r="4122" spans="1:3" s="10" customFormat="1" ht="28.5">
      <c r="A4122" s="31" t="s">
        <v>11835</v>
      </c>
      <c r="B4122" s="10" t="s">
        <v>5145</v>
      </c>
      <c r="C4122" s="11" t="s">
        <v>5022</v>
      </c>
    </row>
    <row r="4123" spans="1:3" s="10" customFormat="1" ht="28.5">
      <c r="A4123" s="31" t="s">
        <v>11779</v>
      </c>
      <c r="B4123" s="10" t="s">
        <v>5146</v>
      </c>
      <c r="C4123" s="11" t="s">
        <v>5081</v>
      </c>
    </row>
    <row r="4124" spans="1:3" s="10" customFormat="1">
      <c r="A4124" s="31" t="s">
        <v>11836</v>
      </c>
      <c r="B4124" s="10" t="s">
        <v>5147</v>
      </c>
      <c r="C4124" s="11" t="s">
        <v>4644</v>
      </c>
    </row>
    <row r="4125" spans="1:3" s="10" customFormat="1" ht="42.75">
      <c r="A4125" s="31" t="s">
        <v>11837</v>
      </c>
      <c r="B4125" s="10" t="s">
        <v>5148</v>
      </c>
      <c r="C4125" s="11" t="s">
        <v>4544</v>
      </c>
    </row>
    <row r="4126" spans="1:3" s="10" customFormat="1" ht="42.75">
      <c r="A4126" s="31" t="s">
        <v>11838</v>
      </c>
      <c r="B4126" s="10" t="s">
        <v>5149</v>
      </c>
      <c r="C4126" s="11" t="s">
        <v>5092</v>
      </c>
    </row>
    <row r="4127" spans="1:3" s="10" customFormat="1" ht="57">
      <c r="A4127" s="31" t="s">
        <v>11839</v>
      </c>
      <c r="B4127" s="10" t="s">
        <v>5150</v>
      </c>
      <c r="C4127" s="11" t="s">
        <v>971</v>
      </c>
    </row>
    <row r="4128" spans="1:3" s="10" customFormat="1" ht="71.25">
      <c r="A4128" s="31" t="s">
        <v>11840</v>
      </c>
      <c r="B4128" s="10" t="s">
        <v>5151</v>
      </c>
      <c r="C4128" s="11" t="s">
        <v>4765</v>
      </c>
    </row>
    <row r="4129" spans="1:3" s="10" customFormat="1" ht="42.75">
      <c r="A4129" s="31" t="s">
        <v>11841</v>
      </c>
      <c r="B4129" s="10" t="s">
        <v>5152</v>
      </c>
      <c r="C4129" s="11" t="s">
        <v>5092</v>
      </c>
    </row>
    <row r="4130" spans="1:3" s="10" customFormat="1" ht="42.75">
      <c r="A4130" s="31" t="s">
        <v>11842</v>
      </c>
      <c r="B4130" s="10" t="s">
        <v>5153</v>
      </c>
      <c r="C4130" s="11" t="s">
        <v>1148</v>
      </c>
    </row>
    <row r="4131" spans="1:3" s="10" customFormat="1">
      <c r="A4131" s="31" t="s">
        <v>11843</v>
      </c>
      <c r="B4131" s="10" t="s">
        <v>5154</v>
      </c>
      <c r="C4131" s="11" t="s">
        <v>833</v>
      </c>
    </row>
    <row r="4132" spans="1:3" s="10" customFormat="1" ht="28.5">
      <c r="A4132" s="31" t="s">
        <v>11844</v>
      </c>
      <c r="B4132" s="10" t="s">
        <v>5155</v>
      </c>
      <c r="C4132" s="11" t="s">
        <v>4302</v>
      </c>
    </row>
    <row r="4133" spans="1:3" s="10" customFormat="1" ht="28.5">
      <c r="A4133" s="31" t="s">
        <v>11845</v>
      </c>
      <c r="B4133" s="10" t="s">
        <v>5156</v>
      </c>
      <c r="C4133" s="11" t="s">
        <v>769</v>
      </c>
    </row>
    <row r="4134" spans="1:3" s="10" customFormat="1" ht="28.5">
      <c r="A4134" s="31" t="s">
        <v>11846</v>
      </c>
      <c r="B4134" s="10" t="s">
        <v>5157</v>
      </c>
      <c r="C4134" s="11" t="s">
        <v>4333</v>
      </c>
    </row>
    <row r="4135" spans="1:3" s="10" customFormat="1" ht="42.75">
      <c r="A4135" s="31" t="s">
        <v>11847</v>
      </c>
      <c r="B4135" s="10" t="s">
        <v>5158</v>
      </c>
      <c r="C4135" s="11" t="s">
        <v>5159</v>
      </c>
    </row>
    <row r="4136" spans="1:3" s="10" customFormat="1" ht="57">
      <c r="A4136" s="31" t="s">
        <v>11848</v>
      </c>
      <c r="B4136" s="10" t="s">
        <v>5160</v>
      </c>
      <c r="C4136" s="11" t="s">
        <v>825</v>
      </c>
    </row>
    <row r="4137" spans="1:3" s="10" customFormat="1" ht="57">
      <c r="A4137" s="31" t="s">
        <v>11849</v>
      </c>
      <c r="B4137" s="10" t="s">
        <v>5161</v>
      </c>
      <c r="C4137" s="11" t="s">
        <v>5119</v>
      </c>
    </row>
    <row r="4138" spans="1:3" s="10" customFormat="1" ht="57">
      <c r="A4138" s="31" t="s">
        <v>11850</v>
      </c>
      <c r="B4138" s="10" t="s">
        <v>5162</v>
      </c>
      <c r="C4138" s="11" t="s">
        <v>5163</v>
      </c>
    </row>
    <row r="4139" spans="1:3" s="10" customFormat="1" ht="28.5">
      <c r="A4139" s="31" t="s">
        <v>11851</v>
      </c>
      <c r="B4139" s="10" t="s">
        <v>5164</v>
      </c>
      <c r="C4139" s="11" t="s">
        <v>827</v>
      </c>
    </row>
    <row r="4140" spans="1:3" s="10" customFormat="1" ht="28.5">
      <c r="A4140" s="31" t="s">
        <v>11852</v>
      </c>
      <c r="B4140" s="10" t="s">
        <v>5165</v>
      </c>
      <c r="C4140" s="11" t="s">
        <v>5070</v>
      </c>
    </row>
    <row r="4141" spans="1:3" s="10" customFormat="1" ht="42.75">
      <c r="A4141" s="31" t="s">
        <v>11853</v>
      </c>
      <c r="B4141" s="10" t="s">
        <v>5166</v>
      </c>
      <c r="C4141" s="11" t="s">
        <v>5054</v>
      </c>
    </row>
    <row r="4142" spans="1:3" s="10" customFormat="1" ht="42.75">
      <c r="A4142" s="31" t="s">
        <v>11854</v>
      </c>
      <c r="B4142" s="10" t="s">
        <v>5167</v>
      </c>
      <c r="C4142" s="11" t="s">
        <v>5168</v>
      </c>
    </row>
    <row r="4143" spans="1:3" s="10" customFormat="1">
      <c r="A4143" s="31" t="s">
        <v>11855</v>
      </c>
      <c r="B4143" s="10" t="s">
        <v>5169</v>
      </c>
      <c r="C4143" s="11" t="s">
        <v>833</v>
      </c>
    </row>
    <row r="4144" spans="1:3" s="10" customFormat="1">
      <c r="A4144" s="31" t="s">
        <v>11856</v>
      </c>
      <c r="B4144" s="10" t="s">
        <v>5170</v>
      </c>
      <c r="C4144" s="11" t="s">
        <v>4345</v>
      </c>
    </row>
    <row r="4145" spans="1:3" s="10" customFormat="1" ht="28.5">
      <c r="A4145" s="31" t="s">
        <v>11857</v>
      </c>
      <c r="B4145" s="10" t="s">
        <v>5171</v>
      </c>
      <c r="C4145" s="11" t="s">
        <v>5079</v>
      </c>
    </row>
    <row r="4146" spans="1:3" s="10" customFormat="1" ht="28.5">
      <c r="A4146" s="31" t="s">
        <v>11858</v>
      </c>
      <c r="B4146" s="10" t="s">
        <v>5172</v>
      </c>
      <c r="C4146" s="11" t="s">
        <v>864</v>
      </c>
    </row>
    <row r="4147" spans="1:3" s="10" customFormat="1" ht="28.5">
      <c r="A4147" s="31" t="s">
        <v>11346</v>
      </c>
      <c r="B4147" s="10" t="s">
        <v>5173</v>
      </c>
      <c r="C4147" s="11" t="s">
        <v>956</v>
      </c>
    </row>
    <row r="4148" spans="1:3" s="10" customFormat="1" ht="28.5">
      <c r="A4148" s="31" t="s">
        <v>11859</v>
      </c>
      <c r="B4148" s="10" t="s">
        <v>5174</v>
      </c>
      <c r="C4148" s="11" t="s">
        <v>4211</v>
      </c>
    </row>
    <row r="4149" spans="1:3" s="10" customFormat="1" ht="28.5">
      <c r="A4149" s="31" t="s">
        <v>11860</v>
      </c>
      <c r="B4149" s="10" t="s">
        <v>5175</v>
      </c>
      <c r="C4149" s="11" t="s">
        <v>4202</v>
      </c>
    </row>
    <row r="4150" spans="1:3" s="10" customFormat="1" ht="28.5">
      <c r="A4150" s="31" t="s">
        <v>11861</v>
      </c>
      <c r="B4150" s="10" t="s">
        <v>5176</v>
      </c>
      <c r="C4150" s="11" t="s">
        <v>4202</v>
      </c>
    </row>
    <row r="4151" spans="1:3" s="10" customFormat="1">
      <c r="A4151" s="31" t="s">
        <v>11862</v>
      </c>
      <c r="B4151" s="10" t="s">
        <v>5177</v>
      </c>
      <c r="C4151" s="11" t="s">
        <v>4008</v>
      </c>
    </row>
    <row r="4152" spans="1:3" s="10" customFormat="1" ht="28.5">
      <c r="A4152" s="31" t="s">
        <v>11863</v>
      </c>
      <c r="B4152" s="10" t="s">
        <v>5178</v>
      </c>
      <c r="C4152" s="11" t="s">
        <v>4327</v>
      </c>
    </row>
    <row r="4153" spans="1:3" s="10" customFormat="1">
      <c r="A4153" s="31" t="s">
        <v>11864</v>
      </c>
      <c r="B4153" s="10" t="s">
        <v>5179</v>
      </c>
      <c r="C4153" s="11" t="s">
        <v>3477</v>
      </c>
    </row>
    <row r="4154" spans="1:3" s="10" customFormat="1">
      <c r="A4154" s="31" t="s">
        <v>11865</v>
      </c>
      <c r="B4154" s="10" t="s">
        <v>5180</v>
      </c>
      <c r="C4154" s="11" t="s">
        <v>833</v>
      </c>
    </row>
    <row r="4155" spans="1:3" s="10" customFormat="1" ht="28.5">
      <c r="A4155" s="31" t="s">
        <v>11866</v>
      </c>
      <c r="B4155" s="10" t="s">
        <v>5181</v>
      </c>
      <c r="C4155" s="11" t="s">
        <v>5182</v>
      </c>
    </row>
    <row r="4156" spans="1:3" s="10" customFormat="1">
      <c r="A4156" s="31" t="s">
        <v>11867</v>
      </c>
      <c r="B4156" s="10" t="s">
        <v>5183</v>
      </c>
      <c r="C4156" s="11" t="s">
        <v>833</v>
      </c>
    </row>
    <row r="4157" spans="1:3" s="10" customFormat="1" ht="28.5">
      <c r="A4157" s="31" t="s">
        <v>11868</v>
      </c>
      <c r="B4157" s="10" t="s">
        <v>5184</v>
      </c>
      <c r="C4157" s="11" t="s">
        <v>4327</v>
      </c>
    </row>
    <row r="4158" spans="1:3" s="10" customFormat="1">
      <c r="A4158" s="31" t="s">
        <v>11869</v>
      </c>
      <c r="B4158" s="10" t="s">
        <v>5185</v>
      </c>
      <c r="C4158" s="11" t="s">
        <v>833</v>
      </c>
    </row>
    <row r="4159" spans="1:3" s="10" customFormat="1" ht="28.5">
      <c r="A4159" s="31" t="s">
        <v>8761</v>
      </c>
      <c r="B4159" s="10" t="s">
        <v>5186</v>
      </c>
      <c r="C4159" s="11" t="s">
        <v>999</v>
      </c>
    </row>
    <row r="4160" spans="1:3" s="10" customFormat="1" ht="28.5">
      <c r="A4160" s="31" t="s">
        <v>10264</v>
      </c>
      <c r="B4160" s="10" t="s">
        <v>5187</v>
      </c>
      <c r="C4160" s="11" t="s">
        <v>999</v>
      </c>
    </row>
    <row r="4161" spans="1:3" s="10" customFormat="1" ht="28.5">
      <c r="A4161" s="31" t="s">
        <v>11870</v>
      </c>
      <c r="B4161" s="10" t="s">
        <v>5188</v>
      </c>
      <c r="C4161" s="11" t="s">
        <v>999</v>
      </c>
    </row>
    <row r="4162" spans="1:3" s="10" customFormat="1">
      <c r="A4162" s="31" t="s">
        <v>11871</v>
      </c>
      <c r="B4162" s="10" t="s">
        <v>5189</v>
      </c>
      <c r="C4162" s="11" t="s">
        <v>4345</v>
      </c>
    </row>
    <row r="4163" spans="1:3" s="10" customFormat="1" ht="57">
      <c r="A4163" s="31" t="s">
        <v>11872</v>
      </c>
      <c r="B4163" s="10" t="s">
        <v>5190</v>
      </c>
      <c r="C4163" s="11" t="s">
        <v>1213</v>
      </c>
    </row>
    <row r="4164" spans="1:3" s="10" customFormat="1" ht="28.5">
      <c r="A4164" s="31" t="s">
        <v>11771</v>
      </c>
      <c r="B4164" s="10" t="s">
        <v>5191</v>
      </c>
      <c r="C4164" s="11" t="s">
        <v>5070</v>
      </c>
    </row>
    <row r="4165" spans="1:3" s="10" customFormat="1" ht="42.75">
      <c r="A4165" s="31" t="s">
        <v>11873</v>
      </c>
      <c r="B4165" s="10" t="s">
        <v>5192</v>
      </c>
      <c r="C4165" s="11" t="s">
        <v>802</v>
      </c>
    </row>
    <row r="4166" spans="1:3" s="10" customFormat="1" ht="42.75">
      <c r="A4166" s="31" t="s">
        <v>11874</v>
      </c>
      <c r="B4166" s="10" t="s">
        <v>5193</v>
      </c>
      <c r="C4166" s="11" t="s">
        <v>5168</v>
      </c>
    </row>
    <row r="4167" spans="1:3" s="10" customFormat="1">
      <c r="A4167" s="31" t="s">
        <v>11875</v>
      </c>
      <c r="B4167" s="10" t="s">
        <v>5194</v>
      </c>
      <c r="C4167" s="11" t="s">
        <v>833</v>
      </c>
    </row>
    <row r="4168" spans="1:3" s="10" customFormat="1">
      <c r="A4168" s="31" t="s">
        <v>11876</v>
      </c>
      <c r="B4168" s="10" t="s">
        <v>5195</v>
      </c>
      <c r="C4168" s="11" t="s">
        <v>4345</v>
      </c>
    </row>
    <row r="4169" spans="1:3" s="10" customFormat="1">
      <c r="A4169" s="31" t="s">
        <v>11877</v>
      </c>
      <c r="B4169" s="10" t="s">
        <v>5196</v>
      </c>
      <c r="C4169" s="11" t="s">
        <v>833</v>
      </c>
    </row>
    <row r="4170" spans="1:3" s="10" customFormat="1" ht="42.75">
      <c r="A4170" s="31" t="s">
        <v>11878</v>
      </c>
      <c r="B4170" s="10" t="s">
        <v>5197</v>
      </c>
      <c r="C4170" s="11" t="s">
        <v>5198</v>
      </c>
    </row>
    <row r="4171" spans="1:3" s="10" customFormat="1" ht="57">
      <c r="A4171" s="31" t="s">
        <v>11879</v>
      </c>
      <c r="B4171" s="10" t="s">
        <v>5199</v>
      </c>
      <c r="C4171" s="11" t="s">
        <v>3409</v>
      </c>
    </row>
    <row r="4172" spans="1:3" s="10" customFormat="1" ht="57">
      <c r="A4172" s="31" t="s">
        <v>11880</v>
      </c>
      <c r="B4172" s="10" t="s">
        <v>5200</v>
      </c>
      <c r="C4172" s="11" t="s">
        <v>3409</v>
      </c>
    </row>
    <row r="4173" spans="1:3" s="10" customFormat="1" ht="28.5">
      <c r="A4173" s="31" t="s">
        <v>11384</v>
      </c>
      <c r="B4173" s="10" t="s">
        <v>5201</v>
      </c>
      <c r="C4173" s="11" t="s">
        <v>769</v>
      </c>
    </row>
    <row r="4174" spans="1:3" s="10" customFormat="1" ht="28.5">
      <c r="A4174" s="31" t="s">
        <v>11881</v>
      </c>
      <c r="B4174" s="10" t="s">
        <v>5202</v>
      </c>
      <c r="C4174" s="11" t="s">
        <v>5081</v>
      </c>
    </row>
    <row r="4175" spans="1:3" s="10" customFormat="1" ht="28.5">
      <c r="A4175" s="31" t="s">
        <v>11882</v>
      </c>
      <c r="B4175" s="10" t="s">
        <v>5203</v>
      </c>
      <c r="C4175" s="11" t="s">
        <v>4241</v>
      </c>
    </row>
    <row r="4176" spans="1:3" s="10" customFormat="1" ht="28.5">
      <c r="A4176" s="31" t="s">
        <v>11883</v>
      </c>
      <c r="B4176" s="10" t="s">
        <v>5204</v>
      </c>
      <c r="C4176" s="11" t="s">
        <v>864</v>
      </c>
    </row>
    <row r="4177" spans="1:3" s="10" customFormat="1" ht="42.75">
      <c r="A4177" s="31" t="s">
        <v>11884</v>
      </c>
      <c r="B4177" s="10" t="s">
        <v>5205</v>
      </c>
      <c r="C4177" s="11" t="s">
        <v>802</v>
      </c>
    </row>
    <row r="4178" spans="1:3" s="10" customFormat="1" ht="28.5">
      <c r="A4178" s="31" t="s">
        <v>11885</v>
      </c>
      <c r="B4178" s="10" t="s">
        <v>5206</v>
      </c>
      <c r="C4178" s="11" t="s">
        <v>5041</v>
      </c>
    </row>
    <row r="4179" spans="1:3" s="10" customFormat="1" ht="28.5">
      <c r="A4179" s="31" t="s">
        <v>11886</v>
      </c>
      <c r="B4179" s="10" t="s">
        <v>5207</v>
      </c>
      <c r="C4179" s="11" t="s">
        <v>4241</v>
      </c>
    </row>
    <row r="4180" spans="1:3" s="10" customFormat="1" ht="28.5">
      <c r="A4180" s="31" t="s">
        <v>11887</v>
      </c>
      <c r="B4180" s="10" t="s">
        <v>5208</v>
      </c>
      <c r="C4180" s="11" t="s">
        <v>5022</v>
      </c>
    </row>
    <row r="4181" spans="1:3" s="10" customFormat="1">
      <c r="A4181" s="31" t="s">
        <v>11888</v>
      </c>
      <c r="B4181" s="10" t="s">
        <v>5209</v>
      </c>
      <c r="C4181" s="11" t="s">
        <v>4345</v>
      </c>
    </row>
    <row r="4182" spans="1:3" s="10" customFormat="1">
      <c r="A4182" s="31" t="s">
        <v>11889</v>
      </c>
      <c r="B4182" s="10" t="s">
        <v>5210</v>
      </c>
      <c r="C4182" s="11" t="s">
        <v>4345</v>
      </c>
    </row>
    <row r="4183" spans="1:3" s="10" customFormat="1" ht="28.5">
      <c r="A4183" s="31" t="s">
        <v>11890</v>
      </c>
      <c r="B4183" s="10" t="s">
        <v>5211</v>
      </c>
      <c r="C4183" s="11" t="s">
        <v>999</v>
      </c>
    </row>
    <row r="4184" spans="1:3" s="10" customFormat="1" ht="71.25">
      <c r="A4184" s="31" t="s">
        <v>11891</v>
      </c>
      <c r="B4184" s="10" t="s">
        <v>5212</v>
      </c>
      <c r="C4184" s="11" t="s">
        <v>4765</v>
      </c>
    </row>
    <row r="4185" spans="1:3" s="10" customFormat="1">
      <c r="A4185" s="31" t="s">
        <v>11892</v>
      </c>
      <c r="B4185" s="10" t="s">
        <v>5213</v>
      </c>
      <c r="C4185" s="11" t="s">
        <v>1046</v>
      </c>
    </row>
    <row r="4186" spans="1:3" s="10" customFormat="1" ht="57">
      <c r="A4186" s="31" t="s">
        <v>11893</v>
      </c>
      <c r="B4186" s="10" t="s">
        <v>5214</v>
      </c>
      <c r="C4186" s="11" t="s">
        <v>1213</v>
      </c>
    </row>
    <row r="4187" spans="1:3" s="10" customFormat="1" ht="28.5">
      <c r="A4187" s="31" t="s">
        <v>11894</v>
      </c>
      <c r="B4187" s="10" t="s">
        <v>5215</v>
      </c>
      <c r="C4187" s="11" t="s">
        <v>999</v>
      </c>
    </row>
    <row r="4188" spans="1:3" s="10" customFormat="1">
      <c r="A4188" s="31" t="s">
        <v>11895</v>
      </c>
      <c r="B4188" s="10" t="s">
        <v>5216</v>
      </c>
      <c r="C4188" s="11" t="s">
        <v>4345</v>
      </c>
    </row>
    <row r="4189" spans="1:3" s="10" customFormat="1" ht="57">
      <c r="A4189" s="31" t="s">
        <v>11896</v>
      </c>
      <c r="B4189" s="10" t="s">
        <v>5217</v>
      </c>
      <c r="C4189" s="11" t="s">
        <v>5098</v>
      </c>
    </row>
    <row r="4190" spans="1:3" s="10" customFormat="1" ht="42.75">
      <c r="A4190" s="31" t="s">
        <v>11897</v>
      </c>
      <c r="B4190" s="10" t="s">
        <v>5218</v>
      </c>
      <c r="C4190" s="11" t="s">
        <v>4478</v>
      </c>
    </row>
    <row r="4191" spans="1:3" s="10" customFormat="1" ht="28.5">
      <c r="A4191" s="31" t="s">
        <v>11898</v>
      </c>
      <c r="B4191" s="10" t="s">
        <v>5219</v>
      </c>
      <c r="C4191" s="11" t="s">
        <v>4241</v>
      </c>
    </row>
    <row r="4192" spans="1:3" s="10" customFormat="1">
      <c r="A4192" s="31" t="s">
        <v>11899</v>
      </c>
      <c r="B4192" s="10" t="s">
        <v>5220</v>
      </c>
      <c r="C4192" s="11" t="s">
        <v>4345</v>
      </c>
    </row>
    <row r="4193" spans="1:3" s="10" customFormat="1" ht="28.5">
      <c r="A4193" s="31" t="s">
        <v>11900</v>
      </c>
      <c r="B4193" s="10" t="s">
        <v>5221</v>
      </c>
      <c r="C4193" s="11" t="s">
        <v>4241</v>
      </c>
    </row>
    <row r="4194" spans="1:3" s="10" customFormat="1" ht="28.5">
      <c r="A4194" s="31" t="s">
        <v>11901</v>
      </c>
      <c r="B4194" s="10" t="s">
        <v>5222</v>
      </c>
      <c r="C4194" s="11" t="s">
        <v>769</v>
      </c>
    </row>
    <row r="4195" spans="1:3" s="10" customFormat="1">
      <c r="A4195" s="31" t="s">
        <v>11902</v>
      </c>
      <c r="B4195" s="10" t="s">
        <v>5223</v>
      </c>
      <c r="C4195" s="11" t="s">
        <v>4345</v>
      </c>
    </row>
    <row r="4196" spans="1:3" s="10" customFormat="1" ht="57">
      <c r="A4196" s="31" t="s">
        <v>11903</v>
      </c>
      <c r="B4196" s="10" t="s">
        <v>5224</v>
      </c>
      <c r="C4196" s="11" t="s">
        <v>5098</v>
      </c>
    </row>
    <row r="4197" spans="1:3" s="10" customFormat="1" ht="28.5">
      <c r="A4197" s="31" t="s">
        <v>11904</v>
      </c>
      <c r="B4197" s="10" t="s">
        <v>5225</v>
      </c>
      <c r="C4197" s="11" t="s">
        <v>4400</v>
      </c>
    </row>
    <row r="4198" spans="1:3" s="10" customFormat="1" ht="42.75">
      <c r="A4198" s="31" t="s">
        <v>11905</v>
      </c>
      <c r="B4198" s="10" t="s">
        <v>5226</v>
      </c>
      <c r="C4198" s="11" t="s">
        <v>5105</v>
      </c>
    </row>
    <row r="4199" spans="1:3" s="10" customFormat="1" ht="42.75">
      <c r="A4199" s="31" t="s">
        <v>11906</v>
      </c>
      <c r="B4199" s="10" t="s">
        <v>5227</v>
      </c>
      <c r="C4199" s="11" t="s">
        <v>802</v>
      </c>
    </row>
    <row r="4200" spans="1:3" s="10" customFormat="1">
      <c r="A4200" s="31" t="s">
        <v>11907</v>
      </c>
      <c r="B4200" s="10" t="s">
        <v>5228</v>
      </c>
      <c r="C4200" s="11" t="s">
        <v>4933</v>
      </c>
    </row>
    <row r="4201" spans="1:3" s="10" customFormat="1" ht="57">
      <c r="A4201" s="31" t="s">
        <v>11908</v>
      </c>
      <c r="B4201" s="10" t="s">
        <v>5229</v>
      </c>
      <c r="C4201" s="11" t="s">
        <v>825</v>
      </c>
    </row>
    <row r="4202" spans="1:3" s="10" customFormat="1" ht="42.75">
      <c r="A4202" s="31" t="s">
        <v>11909</v>
      </c>
      <c r="B4202" s="10" t="s">
        <v>5230</v>
      </c>
      <c r="C4202" s="11" t="s">
        <v>4459</v>
      </c>
    </row>
    <row r="4203" spans="1:3" s="10" customFormat="1" ht="28.5">
      <c r="A4203" s="31" t="s">
        <v>11910</v>
      </c>
      <c r="B4203" s="10" t="s">
        <v>5231</v>
      </c>
      <c r="C4203" s="11" t="s">
        <v>999</v>
      </c>
    </row>
    <row r="4204" spans="1:3" s="10" customFormat="1" ht="28.5">
      <c r="A4204" s="31" t="s">
        <v>11911</v>
      </c>
      <c r="B4204" s="10" t="s">
        <v>5232</v>
      </c>
      <c r="C4204" s="11" t="s">
        <v>5070</v>
      </c>
    </row>
    <row r="4205" spans="1:3" s="10" customFormat="1" ht="42.75">
      <c r="A4205" s="31" t="s">
        <v>11912</v>
      </c>
      <c r="B4205" s="10" t="s">
        <v>5233</v>
      </c>
      <c r="C4205" s="11" t="s">
        <v>802</v>
      </c>
    </row>
    <row r="4206" spans="1:3" s="10" customFormat="1">
      <c r="A4206" s="31" t="s">
        <v>11913</v>
      </c>
      <c r="B4206" s="10" t="s">
        <v>5234</v>
      </c>
      <c r="C4206" s="11" t="s">
        <v>4525</v>
      </c>
    </row>
    <row r="4207" spans="1:3" s="10" customFormat="1">
      <c r="A4207" s="31" t="s">
        <v>11914</v>
      </c>
      <c r="B4207" s="10" t="s">
        <v>5235</v>
      </c>
      <c r="C4207" s="11" t="s">
        <v>4465</v>
      </c>
    </row>
    <row r="4208" spans="1:3" s="10" customFormat="1" ht="42.75">
      <c r="A4208" s="31" t="s">
        <v>11915</v>
      </c>
      <c r="B4208" s="10" t="s">
        <v>5236</v>
      </c>
      <c r="C4208" s="11" t="s">
        <v>5237</v>
      </c>
    </row>
    <row r="4209" spans="1:3" s="10" customFormat="1" ht="28.5">
      <c r="A4209" s="31" t="s">
        <v>11916</v>
      </c>
      <c r="B4209" s="10" t="s">
        <v>5238</v>
      </c>
      <c r="C4209" s="11" t="s">
        <v>4333</v>
      </c>
    </row>
    <row r="4210" spans="1:3" s="10" customFormat="1" ht="28.5">
      <c r="A4210" s="31" t="s">
        <v>11917</v>
      </c>
      <c r="B4210" s="10" t="s">
        <v>5239</v>
      </c>
      <c r="C4210" s="11" t="s">
        <v>999</v>
      </c>
    </row>
    <row r="4211" spans="1:3" s="10" customFormat="1">
      <c r="A4211" s="31" t="s">
        <v>11918</v>
      </c>
      <c r="B4211" s="10" t="s">
        <v>5240</v>
      </c>
      <c r="C4211" s="11" t="s">
        <v>833</v>
      </c>
    </row>
    <row r="4212" spans="1:3" s="10" customFormat="1" ht="42.75">
      <c r="A4212" s="31" t="s">
        <v>11919</v>
      </c>
      <c r="B4212" s="10" t="s">
        <v>5241</v>
      </c>
      <c r="C4212" s="11" t="s">
        <v>4478</v>
      </c>
    </row>
    <row r="4213" spans="1:3" s="10" customFormat="1" ht="42.75">
      <c r="A4213" s="31" t="s">
        <v>11920</v>
      </c>
      <c r="B4213" s="10" t="s">
        <v>5242</v>
      </c>
      <c r="C4213" s="11" t="s">
        <v>5243</v>
      </c>
    </row>
    <row r="4214" spans="1:3" s="10" customFormat="1" ht="57">
      <c r="A4214" s="31" t="s">
        <v>11921</v>
      </c>
      <c r="B4214" s="10" t="s">
        <v>5244</v>
      </c>
      <c r="C4214" s="11" t="s">
        <v>1213</v>
      </c>
    </row>
    <row r="4215" spans="1:3" s="10" customFormat="1" ht="28.5">
      <c r="A4215" s="31" t="s">
        <v>11922</v>
      </c>
      <c r="B4215" s="10" t="s">
        <v>5245</v>
      </c>
      <c r="C4215" s="11" t="s">
        <v>5070</v>
      </c>
    </row>
    <row r="4216" spans="1:3" s="10" customFormat="1" ht="42.75">
      <c r="A4216" s="31" t="s">
        <v>11923</v>
      </c>
      <c r="B4216" s="10" t="s">
        <v>5246</v>
      </c>
      <c r="C4216" s="11" t="s">
        <v>5237</v>
      </c>
    </row>
    <row r="4217" spans="1:3" s="10" customFormat="1" ht="42.75">
      <c r="A4217" s="31" t="s">
        <v>11924</v>
      </c>
      <c r="B4217" s="10" t="s">
        <v>5247</v>
      </c>
      <c r="C4217" s="11" t="s">
        <v>3889</v>
      </c>
    </row>
    <row r="4218" spans="1:3" s="10" customFormat="1" ht="28.5">
      <c r="A4218" s="31" t="s">
        <v>11925</v>
      </c>
      <c r="B4218" s="10" t="s">
        <v>5248</v>
      </c>
      <c r="C4218" s="11" t="s">
        <v>4241</v>
      </c>
    </row>
    <row r="4219" spans="1:3" s="10" customFormat="1" ht="42.75">
      <c r="A4219" s="31" t="s">
        <v>11926</v>
      </c>
      <c r="B4219" s="10" t="s">
        <v>5249</v>
      </c>
      <c r="C4219" s="11" t="s">
        <v>5250</v>
      </c>
    </row>
    <row r="4220" spans="1:3" s="10" customFormat="1" ht="28.5">
      <c r="A4220" s="31" t="s">
        <v>11927</v>
      </c>
      <c r="B4220" s="10" t="s">
        <v>5251</v>
      </c>
      <c r="C4220" s="11" t="s">
        <v>4302</v>
      </c>
    </row>
    <row r="4221" spans="1:3" s="10" customFormat="1" ht="28.5">
      <c r="A4221" s="31" t="s">
        <v>11928</v>
      </c>
      <c r="B4221" s="10" t="s">
        <v>5252</v>
      </c>
      <c r="C4221" s="11" t="s">
        <v>4500</v>
      </c>
    </row>
    <row r="4222" spans="1:3" s="10" customFormat="1">
      <c r="A4222" s="31" t="s">
        <v>11929</v>
      </c>
      <c r="B4222" s="10" t="s">
        <v>5253</v>
      </c>
      <c r="C4222" s="11" t="s">
        <v>4933</v>
      </c>
    </row>
    <row r="4223" spans="1:3" s="10" customFormat="1">
      <c r="A4223" s="31" t="s">
        <v>11930</v>
      </c>
      <c r="B4223" s="10" t="s">
        <v>5254</v>
      </c>
      <c r="C4223" s="11" t="s">
        <v>4933</v>
      </c>
    </row>
    <row r="4224" spans="1:3" s="10" customFormat="1">
      <c r="A4224" s="31" t="s">
        <v>11931</v>
      </c>
      <c r="B4224" s="10" t="s">
        <v>5255</v>
      </c>
      <c r="C4224" s="11" t="s">
        <v>4345</v>
      </c>
    </row>
    <row r="4225" spans="1:3" s="10" customFormat="1">
      <c r="A4225" s="31" t="s">
        <v>11932</v>
      </c>
      <c r="B4225" s="10" t="s">
        <v>5256</v>
      </c>
      <c r="C4225" s="11" t="s">
        <v>4933</v>
      </c>
    </row>
    <row r="4226" spans="1:3" s="10" customFormat="1" ht="28.5">
      <c r="A4226" s="31" t="s">
        <v>11933</v>
      </c>
      <c r="B4226" s="10" t="s">
        <v>5257</v>
      </c>
      <c r="C4226" s="11" t="s">
        <v>5182</v>
      </c>
    </row>
    <row r="4227" spans="1:3" s="10" customFormat="1" ht="28.5">
      <c r="A4227" s="31" t="s">
        <v>11934</v>
      </c>
      <c r="B4227" s="10" t="s">
        <v>5258</v>
      </c>
      <c r="C4227" s="11" t="s">
        <v>4241</v>
      </c>
    </row>
    <row r="4228" spans="1:3" s="10" customFormat="1" ht="28.5">
      <c r="A4228" s="31" t="s">
        <v>11935</v>
      </c>
      <c r="B4228" s="10" t="s">
        <v>5259</v>
      </c>
      <c r="C4228" s="11" t="s">
        <v>5182</v>
      </c>
    </row>
    <row r="4229" spans="1:3" s="10" customFormat="1" ht="42.75">
      <c r="A4229" s="31" t="s">
        <v>11936</v>
      </c>
      <c r="B4229" s="10" t="s">
        <v>5260</v>
      </c>
      <c r="C4229" s="11" t="s">
        <v>5159</v>
      </c>
    </row>
    <row r="4230" spans="1:3" s="10" customFormat="1" ht="28.5">
      <c r="A4230" s="31" t="s">
        <v>8380</v>
      </c>
      <c r="B4230" s="10" t="s">
        <v>5261</v>
      </c>
      <c r="C4230" s="11" t="s">
        <v>5262</v>
      </c>
    </row>
    <row r="4231" spans="1:3" s="10" customFormat="1" ht="42.75">
      <c r="A4231" s="31" t="s">
        <v>11937</v>
      </c>
      <c r="B4231" s="10" t="s">
        <v>5263</v>
      </c>
      <c r="C4231" s="11" t="s">
        <v>5198</v>
      </c>
    </row>
    <row r="4232" spans="1:3" s="10" customFormat="1" ht="42.75">
      <c r="A4232" s="31" t="s">
        <v>11938</v>
      </c>
      <c r="B4232" s="10" t="s">
        <v>5264</v>
      </c>
      <c r="C4232" s="11" t="s">
        <v>3889</v>
      </c>
    </row>
    <row r="4233" spans="1:3" s="10" customFormat="1" ht="42.75">
      <c r="A4233" s="31" t="s">
        <v>11939</v>
      </c>
      <c r="B4233" s="10" t="s">
        <v>5265</v>
      </c>
      <c r="C4233" s="11" t="s">
        <v>3889</v>
      </c>
    </row>
    <row r="4234" spans="1:3" s="10" customFormat="1" ht="57">
      <c r="A4234" s="31" t="s">
        <v>11940</v>
      </c>
      <c r="B4234" s="10" t="s">
        <v>5266</v>
      </c>
      <c r="C4234" s="11" t="s">
        <v>5267</v>
      </c>
    </row>
    <row r="4235" spans="1:3" s="10" customFormat="1" ht="42.75">
      <c r="A4235" s="31" t="s">
        <v>11941</v>
      </c>
      <c r="B4235" s="10" t="s">
        <v>5268</v>
      </c>
      <c r="C4235" s="11" t="s">
        <v>1036</v>
      </c>
    </row>
    <row r="4236" spans="1:3" s="10" customFormat="1">
      <c r="A4236" s="31" t="s">
        <v>11942</v>
      </c>
      <c r="B4236" s="10" t="s">
        <v>5269</v>
      </c>
      <c r="C4236" s="11" t="s">
        <v>4933</v>
      </c>
    </row>
    <row r="4237" spans="1:3" s="10" customFormat="1" ht="28.5">
      <c r="A4237" s="31" t="s">
        <v>11346</v>
      </c>
      <c r="B4237" s="10" t="s">
        <v>5270</v>
      </c>
      <c r="C4237" s="11" t="s">
        <v>956</v>
      </c>
    </row>
    <row r="4238" spans="1:3" s="10" customFormat="1" ht="57">
      <c r="A4238" s="31" t="s">
        <v>8637</v>
      </c>
      <c r="B4238" s="10" t="s">
        <v>5271</v>
      </c>
      <c r="C4238" s="11" t="s">
        <v>825</v>
      </c>
    </row>
    <row r="4239" spans="1:3" s="10" customFormat="1" ht="28.5">
      <c r="A4239" s="31" t="s">
        <v>11943</v>
      </c>
      <c r="B4239" s="10" t="s">
        <v>5272</v>
      </c>
      <c r="C4239" s="11" t="s">
        <v>4333</v>
      </c>
    </row>
    <row r="4240" spans="1:3" s="10" customFormat="1" ht="42.75">
      <c r="A4240" s="31" t="s">
        <v>11944</v>
      </c>
      <c r="B4240" s="10" t="s">
        <v>5273</v>
      </c>
      <c r="C4240" s="11" t="s">
        <v>4459</v>
      </c>
    </row>
    <row r="4241" spans="1:3" s="10" customFormat="1" ht="42.75">
      <c r="A4241" s="31" t="s">
        <v>11945</v>
      </c>
      <c r="B4241" s="10" t="s">
        <v>5274</v>
      </c>
      <c r="C4241" s="11" t="s">
        <v>5198</v>
      </c>
    </row>
    <row r="4242" spans="1:3" s="10" customFormat="1" ht="42.75">
      <c r="A4242" s="31" t="s">
        <v>11946</v>
      </c>
      <c r="B4242" s="10" t="s">
        <v>5275</v>
      </c>
      <c r="C4242" s="11" t="s">
        <v>4478</v>
      </c>
    </row>
    <row r="4243" spans="1:3" s="10" customFormat="1" ht="42.75">
      <c r="A4243" s="31" t="s">
        <v>11947</v>
      </c>
      <c r="B4243" s="10" t="s">
        <v>5276</v>
      </c>
      <c r="C4243" s="11" t="s">
        <v>4459</v>
      </c>
    </row>
    <row r="4244" spans="1:3" s="10" customFormat="1" ht="42.75">
      <c r="A4244" s="31" t="s">
        <v>11948</v>
      </c>
      <c r="B4244" s="10" t="s">
        <v>5277</v>
      </c>
      <c r="C4244" s="11" t="s">
        <v>4459</v>
      </c>
    </row>
    <row r="4245" spans="1:3" s="10" customFormat="1" ht="57">
      <c r="A4245" s="31" t="s">
        <v>11949</v>
      </c>
      <c r="B4245" s="10" t="s">
        <v>5278</v>
      </c>
      <c r="C4245" s="11" t="s">
        <v>825</v>
      </c>
    </row>
    <row r="4246" spans="1:3" s="10" customFormat="1" ht="42.75">
      <c r="A4246" s="31" t="s">
        <v>11094</v>
      </c>
      <c r="B4246" s="10" t="s">
        <v>5279</v>
      </c>
      <c r="C4246" s="11" t="s">
        <v>802</v>
      </c>
    </row>
    <row r="4247" spans="1:3" s="10" customFormat="1" ht="42.75">
      <c r="A4247" s="31" t="s">
        <v>11950</v>
      </c>
      <c r="B4247" s="10" t="s">
        <v>5280</v>
      </c>
      <c r="C4247" s="11" t="s">
        <v>5198</v>
      </c>
    </row>
    <row r="4248" spans="1:3" s="10" customFormat="1">
      <c r="A4248" s="31" t="s">
        <v>11951</v>
      </c>
      <c r="B4248" s="10" t="s">
        <v>5281</v>
      </c>
      <c r="C4248" s="11" t="s">
        <v>4465</v>
      </c>
    </row>
    <row r="4249" spans="1:3" s="10" customFormat="1">
      <c r="A4249" s="31" t="s">
        <v>11952</v>
      </c>
      <c r="B4249" s="10" t="s">
        <v>5282</v>
      </c>
      <c r="C4249" s="11" t="s">
        <v>4933</v>
      </c>
    </row>
    <row r="4250" spans="1:3" s="10" customFormat="1" ht="42.75">
      <c r="A4250" s="31" t="s">
        <v>11953</v>
      </c>
      <c r="B4250" s="10" t="s">
        <v>5283</v>
      </c>
      <c r="C4250" s="11" t="s">
        <v>4478</v>
      </c>
    </row>
    <row r="4251" spans="1:3" s="10" customFormat="1" ht="42.75">
      <c r="A4251" s="31" t="s">
        <v>11954</v>
      </c>
      <c r="B4251" s="10" t="s">
        <v>5284</v>
      </c>
      <c r="C4251" s="11" t="s">
        <v>5285</v>
      </c>
    </row>
    <row r="4252" spans="1:3" s="10" customFormat="1" ht="42.75">
      <c r="A4252" s="31" t="s">
        <v>11955</v>
      </c>
      <c r="B4252" s="10" t="s">
        <v>5286</v>
      </c>
      <c r="C4252" s="11" t="s">
        <v>4459</v>
      </c>
    </row>
    <row r="4253" spans="1:3" s="10" customFormat="1" ht="42.75">
      <c r="A4253" s="31" t="s">
        <v>11956</v>
      </c>
      <c r="B4253" s="10" t="s">
        <v>5287</v>
      </c>
      <c r="C4253" s="11" t="s">
        <v>5198</v>
      </c>
    </row>
    <row r="4254" spans="1:3" s="10" customFormat="1" ht="57">
      <c r="A4254" s="31" t="s">
        <v>8286</v>
      </c>
      <c r="B4254" s="10" t="s">
        <v>5288</v>
      </c>
      <c r="C4254" s="11" t="s">
        <v>5289</v>
      </c>
    </row>
    <row r="4255" spans="1:3" s="10" customFormat="1" ht="42.75">
      <c r="A4255" s="31" t="s">
        <v>11957</v>
      </c>
      <c r="B4255" s="10" t="s">
        <v>5290</v>
      </c>
      <c r="C4255" s="11" t="s">
        <v>5198</v>
      </c>
    </row>
    <row r="4256" spans="1:3" s="10" customFormat="1" ht="28.5">
      <c r="A4256" s="31" t="s">
        <v>11958</v>
      </c>
      <c r="B4256" s="10" t="s">
        <v>5291</v>
      </c>
      <c r="C4256" s="11" t="s">
        <v>5081</v>
      </c>
    </row>
    <row r="4257" spans="1:3" s="10" customFormat="1" ht="28.5">
      <c r="A4257" s="31" t="s">
        <v>11959</v>
      </c>
      <c r="B4257" s="10" t="s">
        <v>5292</v>
      </c>
      <c r="C4257" s="11" t="s">
        <v>765</v>
      </c>
    </row>
    <row r="4258" spans="1:3" s="10" customFormat="1" ht="42.75">
      <c r="A4258" s="31" t="s">
        <v>11960</v>
      </c>
      <c r="B4258" s="10" t="s">
        <v>5293</v>
      </c>
      <c r="C4258" s="11" t="s">
        <v>4459</v>
      </c>
    </row>
    <row r="4259" spans="1:3" s="10" customFormat="1" ht="28.5">
      <c r="A4259" s="31" t="s">
        <v>11961</v>
      </c>
      <c r="B4259" s="10" t="s">
        <v>5294</v>
      </c>
      <c r="C4259" s="11" t="s">
        <v>5295</v>
      </c>
    </row>
    <row r="4260" spans="1:3" s="10" customFormat="1" ht="42.75">
      <c r="A4260" s="31" t="s">
        <v>11962</v>
      </c>
      <c r="B4260" s="10" t="s">
        <v>5296</v>
      </c>
      <c r="C4260" s="11" t="s">
        <v>1036</v>
      </c>
    </row>
    <row r="4261" spans="1:3" s="10" customFormat="1" ht="57">
      <c r="A4261" s="31" t="s">
        <v>11963</v>
      </c>
      <c r="B4261" s="10" t="s">
        <v>5297</v>
      </c>
      <c r="C4261" s="11" t="s">
        <v>5298</v>
      </c>
    </row>
    <row r="4262" spans="1:3" s="10" customFormat="1" ht="42.75">
      <c r="A4262" s="31" t="s">
        <v>11964</v>
      </c>
      <c r="B4262" s="10" t="s">
        <v>5299</v>
      </c>
      <c r="C4262" s="11" t="s">
        <v>5198</v>
      </c>
    </row>
    <row r="4263" spans="1:3" s="10" customFormat="1" ht="57">
      <c r="A4263" s="31" t="s">
        <v>11965</v>
      </c>
      <c r="B4263" s="10" t="s">
        <v>5300</v>
      </c>
      <c r="C4263" s="11" t="s">
        <v>5298</v>
      </c>
    </row>
    <row r="4264" spans="1:3" s="10" customFormat="1" ht="28.5">
      <c r="A4264" s="31" t="s">
        <v>11966</v>
      </c>
      <c r="B4264" s="10" t="s">
        <v>5301</v>
      </c>
      <c r="C4264" s="11" t="s">
        <v>4327</v>
      </c>
    </row>
    <row r="4265" spans="1:3" s="10" customFormat="1" ht="28.5">
      <c r="A4265" s="31" t="s">
        <v>11967</v>
      </c>
      <c r="B4265" s="10" t="s">
        <v>5302</v>
      </c>
      <c r="C4265" s="11" t="s">
        <v>4327</v>
      </c>
    </row>
    <row r="4266" spans="1:3" s="10" customFormat="1" ht="42.75">
      <c r="A4266" s="31" t="s">
        <v>11968</v>
      </c>
      <c r="B4266" s="10" t="s">
        <v>5303</v>
      </c>
      <c r="C4266" s="11" t="s">
        <v>802</v>
      </c>
    </row>
    <row r="4267" spans="1:3" s="10" customFormat="1" ht="42.75">
      <c r="A4267" s="31" t="s">
        <v>11969</v>
      </c>
      <c r="B4267" s="10" t="s">
        <v>5304</v>
      </c>
      <c r="C4267" s="11" t="s">
        <v>5198</v>
      </c>
    </row>
    <row r="4268" spans="1:3" s="10" customFormat="1" ht="42.75">
      <c r="A4268" s="31" t="s">
        <v>11970</v>
      </c>
      <c r="B4268" s="10" t="s">
        <v>5305</v>
      </c>
      <c r="C4268" s="11" t="s">
        <v>5198</v>
      </c>
    </row>
    <row r="4269" spans="1:3" s="10" customFormat="1" ht="42.75">
      <c r="A4269" s="31" t="s">
        <v>11971</v>
      </c>
      <c r="B4269" s="10" t="s">
        <v>5306</v>
      </c>
      <c r="C4269" s="11" t="s">
        <v>802</v>
      </c>
    </row>
    <row r="4270" spans="1:3" s="10" customFormat="1" ht="28.5">
      <c r="A4270" s="31" t="s">
        <v>11972</v>
      </c>
      <c r="B4270" s="10" t="s">
        <v>5307</v>
      </c>
      <c r="C4270" s="11" t="s">
        <v>999</v>
      </c>
    </row>
    <row r="4271" spans="1:3" s="10" customFormat="1" ht="42.75">
      <c r="A4271" s="31" t="s">
        <v>11973</v>
      </c>
      <c r="B4271" s="10" t="s">
        <v>5308</v>
      </c>
      <c r="C4271" s="11" t="s">
        <v>1025</v>
      </c>
    </row>
    <row r="4272" spans="1:3" s="10" customFormat="1" ht="28.5">
      <c r="A4272" s="31" t="s">
        <v>11974</v>
      </c>
      <c r="B4272" s="10" t="s">
        <v>5309</v>
      </c>
      <c r="C4272" s="11" t="s">
        <v>999</v>
      </c>
    </row>
    <row r="4273" spans="1:3" s="10" customFormat="1" ht="42.75">
      <c r="A4273" s="31" t="s">
        <v>11975</v>
      </c>
      <c r="B4273" s="10" t="s">
        <v>5310</v>
      </c>
      <c r="C4273" s="11" t="s">
        <v>3889</v>
      </c>
    </row>
    <row r="4274" spans="1:3" s="10" customFormat="1" ht="42.75">
      <c r="A4274" s="31" t="s">
        <v>11976</v>
      </c>
      <c r="B4274" s="10" t="s">
        <v>5311</v>
      </c>
      <c r="C4274" s="11" t="s">
        <v>3889</v>
      </c>
    </row>
    <row r="4275" spans="1:3" s="10" customFormat="1" ht="28.5">
      <c r="A4275" s="31" t="s">
        <v>11977</v>
      </c>
      <c r="B4275" s="10" t="s">
        <v>5312</v>
      </c>
      <c r="C4275" s="11" t="s">
        <v>999</v>
      </c>
    </row>
    <row r="4276" spans="1:3" s="10" customFormat="1" ht="28.5">
      <c r="A4276" s="31" t="s">
        <v>11978</v>
      </c>
      <c r="B4276" s="10" t="s">
        <v>5313</v>
      </c>
      <c r="C4276" s="11" t="s">
        <v>4500</v>
      </c>
    </row>
    <row r="4277" spans="1:3" s="10" customFormat="1" ht="42.75">
      <c r="A4277" s="31" t="s">
        <v>11979</v>
      </c>
      <c r="B4277" s="10" t="s">
        <v>5314</v>
      </c>
      <c r="C4277" s="11" t="s">
        <v>1036</v>
      </c>
    </row>
    <row r="4278" spans="1:3" s="10" customFormat="1" ht="28.5">
      <c r="A4278" s="31" t="s">
        <v>11980</v>
      </c>
      <c r="B4278" s="10" t="s">
        <v>5315</v>
      </c>
      <c r="C4278" s="11" t="s">
        <v>4500</v>
      </c>
    </row>
    <row r="4279" spans="1:3" s="10" customFormat="1" ht="57">
      <c r="A4279" s="31" t="s">
        <v>11981</v>
      </c>
      <c r="B4279" s="10" t="s">
        <v>5316</v>
      </c>
      <c r="C4279" s="11" t="s">
        <v>5317</v>
      </c>
    </row>
    <row r="4280" spans="1:3" s="10" customFormat="1" ht="42.75">
      <c r="A4280" s="31" t="s">
        <v>11982</v>
      </c>
      <c r="B4280" s="10" t="s">
        <v>5318</v>
      </c>
      <c r="C4280" s="11" t="s">
        <v>5127</v>
      </c>
    </row>
    <row r="4281" spans="1:3" s="10" customFormat="1" ht="42.75">
      <c r="A4281" s="31" t="s">
        <v>8624</v>
      </c>
      <c r="B4281" s="10" t="s">
        <v>5319</v>
      </c>
      <c r="C4281" s="11" t="s">
        <v>802</v>
      </c>
    </row>
    <row r="4282" spans="1:3" s="10" customFormat="1">
      <c r="A4282" s="31" t="s">
        <v>11983</v>
      </c>
      <c r="B4282" s="10" t="s">
        <v>5320</v>
      </c>
      <c r="C4282" s="11" t="s">
        <v>4345</v>
      </c>
    </row>
    <row r="4283" spans="1:3" s="10" customFormat="1">
      <c r="A4283" s="31" t="s">
        <v>11984</v>
      </c>
      <c r="B4283" s="10" t="s">
        <v>5321</v>
      </c>
      <c r="C4283" s="11" t="s">
        <v>4465</v>
      </c>
    </row>
    <row r="4284" spans="1:3" s="10" customFormat="1">
      <c r="A4284" s="31" t="s">
        <v>11985</v>
      </c>
      <c r="B4284" s="10" t="s">
        <v>5322</v>
      </c>
      <c r="C4284" s="11" t="s">
        <v>4465</v>
      </c>
    </row>
    <row r="4285" spans="1:3" s="10" customFormat="1" ht="42.75">
      <c r="A4285" s="31" t="s">
        <v>11986</v>
      </c>
      <c r="B4285" s="10" t="s">
        <v>5323</v>
      </c>
      <c r="C4285" s="11" t="s">
        <v>4459</v>
      </c>
    </row>
    <row r="4286" spans="1:3" s="10" customFormat="1" ht="57">
      <c r="A4286" s="31" t="s">
        <v>11987</v>
      </c>
      <c r="B4286" s="10" t="s">
        <v>5324</v>
      </c>
      <c r="C4286" s="11" t="s">
        <v>5098</v>
      </c>
    </row>
    <row r="4287" spans="1:3" s="10" customFormat="1" ht="42.75">
      <c r="A4287" s="31" t="s">
        <v>11946</v>
      </c>
      <c r="B4287" s="10" t="s">
        <v>5325</v>
      </c>
      <c r="C4287" s="11" t="s">
        <v>4478</v>
      </c>
    </row>
    <row r="4288" spans="1:3" s="10" customFormat="1" ht="42.75">
      <c r="A4288" s="31" t="s">
        <v>11988</v>
      </c>
      <c r="B4288" s="10" t="s">
        <v>5326</v>
      </c>
      <c r="C4288" s="11" t="s">
        <v>4166</v>
      </c>
    </row>
    <row r="4289" spans="1:3" s="10" customFormat="1" ht="42.75">
      <c r="A4289" s="31" t="s">
        <v>11989</v>
      </c>
      <c r="B4289" s="10" t="s">
        <v>5327</v>
      </c>
      <c r="C4289" s="11" t="s">
        <v>4782</v>
      </c>
    </row>
    <row r="4290" spans="1:3" s="10" customFormat="1" ht="28.5">
      <c r="A4290" s="31" t="s">
        <v>8733</v>
      </c>
      <c r="B4290" s="10" t="s">
        <v>5328</v>
      </c>
      <c r="C4290" s="11" t="s">
        <v>956</v>
      </c>
    </row>
    <row r="4291" spans="1:3" s="10" customFormat="1" ht="28.5">
      <c r="A4291" s="31" t="s">
        <v>11990</v>
      </c>
      <c r="B4291" s="10" t="s">
        <v>5329</v>
      </c>
      <c r="C4291" s="11" t="s">
        <v>1054</v>
      </c>
    </row>
    <row r="4292" spans="1:3" s="10" customFormat="1" ht="28.5">
      <c r="A4292" s="31" t="s">
        <v>11991</v>
      </c>
      <c r="B4292" s="10" t="s">
        <v>5330</v>
      </c>
      <c r="C4292" s="11" t="s">
        <v>5070</v>
      </c>
    </row>
    <row r="4293" spans="1:3" s="10" customFormat="1" ht="57">
      <c r="A4293" s="31" t="s">
        <v>11992</v>
      </c>
      <c r="B4293" s="10" t="s">
        <v>5331</v>
      </c>
      <c r="C4293" s="11" t="s">
        <v>1213</v>
      </c>
    </row>
    <row r="4294" spans="1:3" s="10" customFormat="1" ht="57">
      <c r="A4294" s="31" t="s">
        <v>11993</v>
      </c>
      <c r="B4294" s="10" t="s">
        <v>5332</v>
      </c>
      <c r="C4294" s="11" t="s">
        <v>5267</v>
      </c>
    </row>
    <row r="4295" spans="1:3" s="10" customFormat="1" ht="42.75">
      <c r="A4295" s="31" t="s">
        <v>11994</v>
      </c>
      <c r="B4295" s="10" t="s">
        <v>5333</v>
      </c>
      <c r="C4295" s="11" t="s">
        <v>3889</v>
      </c>
    </row>
    <row r="4296" spans="1:3" s="10" customFormat="1" ht="42.75">
      <c r="A4296" s="31" t="s">
        <v>11995</v>
      </c>
      <c r="B4296" s="10" t="s">
        <v>5334</v>
      </c>
      <c r="C4296" s="11" t="s">
        <v>5198</v>
      </c>
    </row>
    <row r="4297" spans="1:3" s="10" customFormat="1" ht="57">
      <c r="A4297" s="31" t="s">
        <v>11996</v>
      </c>
      <c r="B4297" s="10" t="s">
        <v>5335</v>
      </c>
      <c r="C4297" s="11" t="s">
        <v>5317</v>
      </c>
    </row>
    <row r="4298" spans="1:3" s="10" customFormat="1" ht="42.75">
      <c r="A4298" s="31" t="s">
        <v>8757</v>
      </c>
      <c r="B4298" s="10" t="s">
        <v>5336</v>
      </c>
      <c r="C4298" s="11" t="s">
        <v>1036</v>
      </c>
    </row>
    <row r="4299" spans="1:3" s="10" customFormat="1" ht="42.75">
      <c r="A4299" s="31" t="s">
        <v>11997</v>
      </c>
      <c r="B4299" s="10" t="s">
        <v>5337</v>
      </c>
      <c r="C4299" s="11" t="s">
        <v>5198</v>
      </c>
    </row>
    <row r="4300" spans="1:3" s="10" customFormat="1" ht="57">
      <c r="A4300" s="31" t="s">
        <v>11998</v>
      </c>
      <c r="B4300" s="10" t="s">
        <v>5338</v>
      </c>
      <c r="C4300" s="11" t="s">
        <v>5317</v>
      </c>
    </row>
    <row r="4301" spans="1:3" s="10" customFormat="1" ht="42.75">
      <c r="A4301" s="31" t="s">
        <v>11999</v>
      </c>
      <c r="B4301" s="10" t="s">
        <v>5339</v>
      </c>
      <c r="C4301" s="11" t="s">
        <v>4544</v>
      </c>
    </row>
    <row r="4302" spans="1:3" s="10" customFormat="1">
      <c r="A4302" s="31" t="s">
        <v>12000</v>
      </c>
      <c r="B4302" s="10" t="s">
        <v>5340</v>
      </c>
      <c r="C4302" s="11" t="s">
        <v>4345</v>
      </c>
    </row>
    <row r="4303" spans="1:3" s="10" customFormat="1" ht="42.75">
      <c r="A4303" s="31" t="s">
        <v>10836</v>
      </c>
      <c r="B4303" s="10" t="s">
        <v>5341</v>
      </c>
      <c r="C4303" s="11" t="s">
        <v>3889</v>
      </c>
    </row>
    <row r="4304" spans="1:3" s="10" customFormat="1" ht="28.5">
      <c r="A4304" s="31" t="s">
        <v>12001</v>
      </c>
      <c r="B4304" s="10" t="s">
        <v>5342</v>
      </c>
      <c r="C4304" s="11" t="s">
        <v>5343</v>
      </c>
    </row>
    <row r="4305" spans="1:3" s="10" customFormat="1">
      <c r="A4305" s="31" t="s">
        <v>12002</v>
      </c>
      <c r="B4305" s="10" t="s">
        <v>5344</v>
      </c>
      <c r="C4305" s="11" t="s">
        <v>4465</v>
      </c>
    </row>
    <row r="4306" spans="1:3" s="10" customFormat="1" ht="28.5">
      <c r="A4306" s="31" t="s">
        <v>12003</v>
      </c>
      <c r="B4306" s="10" t="s">
        <v>5345</v>
      </c>
      <c r="C4306" s="11" t="s">
        <v>999</v>
      </c>
    </row>
    <row r="4307" spans="1:3" s="10" customFormat="1" ht="28.5">
      <c r="A4307" s="31" t="s">
        <v>12004</v>
      </c>
      <c r="B4307" s="10" t="s">
        <v>5346</v>
      </c>
      <c r="C4307" s="11" t="s">
        <v>5343</v>
      </c>
    </row>
    <row r="4308" spans="1:3" s="10" customFormat="1" ht="28.5">
      <c r="A4308" s="31" t="s">
        <v>12005</v>
      </c>
      <c r="B4308" s="10" t="s">
        <v>5347</v>
      </c>
      <c r="C4308" s="11" t="s">
        <v>5348</v>
      </c>
    </row>
    <row r="4309" spans="1:3" s="10" customFormat="1" ht="28.5">
      <c r="A4309" s="31" t="s">
        <v>12006</v>
      </c>
      <c r="B4309" s="10" t="s">
        <v>5349</v>
      </c>
      <c r="C4309" s="11" t="s">
        <v>5343</v>
      </c>
    </row>
    <row r="4310" spans="1:3" s="10" customFormat="1" ht="42.75">
      <c r="A4310" s="31" t="s">
        <v>12007</v>
      </c>
      <c r="B4310" s="10" t="s">
        <v>5350</v>
      </c>
      <c r="C4310" s="11" t="s">
        <v>5198</v>
      </c>
    </row>
    <row r="4311" spans="1:3" s="10" customFormat="1" ht="28.5">
      <c r="A4311" s="31" t="s">
        <v>12008</v>
      </c>
      <c r="B4311" s="10" t="s">
        <v>5351</v>
      </c>
      <c r="C4311" s="11" t="s">
        <v>4241</v>
      </c>
    </row>
    <row r="4312" spans="1:3" s="10" customFormat="1" ht="42.75">
      <c r="A4312" s="31" t="s">
        <v>12009</v>
      </c>
      <c r="B4312" s="10" t="s">
        <v>5352</v>
      </c>
      <c r="C4312" s="11" t="s">
        <v>4459</v>
      </c>
    </row>
    <row r="4313" spans="1:3" s="10" customFormat="1">
      <c r="A4313" s="31" t="s">
        <v>12010</v>
      </c>
      <c r="B4313" s="10" t="s">
        <v>5353</v>
      </c>
      <c r="C4313" s="11" t="s">
        <v>831</v>
      </c>
    </row>
    <row r="4314" spans="1:3" s="10" customFormat="1" ht="42.75">
      <c r="A4314" s="31" t="s">
        <v>12011</v>
      </c>
      <c r="B4314" s="10" t="s">
        <v>5354</v>
      </c>
      <c r="C4314" s="11" t="s">
        <v>5198</v>
      </c>
    </row>
    <row r="4315" spans="1:3" s="10" customFormat="1" ht="28.5">
      <c r="A4315" s="31" t="s">
        <v>12012</v>
      </c>
      <c r="B4315" s="10" t="s">
        <v>5355</v>
      </c>
      <c r="C4315" s="11" t="s">
        <v>5343</v>
      </c>
    </row>
    <row r="4316" spans="1:3" s="10" customFormat="1" ht="57">
      <c r="A4316" s="31" t="s">
        <v>12013</v>
      </c>
      <c r="B4316" s="10" t="s">
        <v>5356</v>
      </c>
      <c r="C4316" s="11" t="s">
        <v>5317</v>
      </c>
    </row>
    <row r="4317" spans="1:3" s="10" customFormat="1">
      <c r="A4317" s="31" t="s">
        <v>12014</v>
      </c>
      <c r="B4317" s="10" t="s">
        <v>5357</v>
      </c>
      <c r="C4317" s="11" t="s">
        <v>4345</v>
      </c>
    </row>
    <row r="4318" spans="1:3" s="10" customFormat="1" ht="42.75">
      <c r="A4318" s="31" t="s">
        <v>12015</v>
      </c>
      <c r="B4318" s="10" t="s">
        <v>5358</v>
      </c>
      <c r="C4318" s="11" t="s">
        <v>5198</v>
      </c>
    </row>
    <row r="4319" spans="1:3" s="10" customFormat="1" ht="42.75">
      <c r="A4319" s="31" t="s">
        <v>12016</v>
      </c>
      <c r="B4319" s="10" t="s">
        <v>5359</v>
      </c>
      <c r="C4319" s="11" t="s">
        <v>5198</v>
      </c>
    </row>
    <row r="4320" spans="1:3" s="10" customFormat="1" ht="42.75">
      <c r="A4320" s="31" t="s">
        <v>12017</v>
      </c>
      <c r="B4320" s="10" t="s">
        <v>5360</v>
      </c>
      <c r="C4320" s="11" t="s">
        <v>802</v>
      </c>
    </row>
    <row r="4321" spans="1:3" s="10" customFormat="1" ht="28.5">
      <c r="A4321" s="31" t="s">
        <v>12018</v>
      </c>
      <c r="B4321" s="10" t="s">
        <v>5361</v>
      </c>
      <c r="C4321" s="11" t="s">
        <v>5362</v>
      </c>
    </row>
    <row r="4322" spans="1:3" s="10" customFormat="1">
      <c r="A4322" s="31" t="s">
        <v>12019</v>
      </c>
      <c r="B4322" s="10" t="s">
        <v>5363</v>
      </c>
      <c r="C4322" s="11" t="s">
        <v>4668</v>
      </c>
    </row>
    <row r="4323" spans="1:3" s="10" customFormat="1" ht="42.75">
      <c r="A4323" s="31" t="s">
        <v>12020</v>
      </c>
      <c r="B4323" s="10" t="s">
        <v>5364</v>
      </c>
      <c r="C4323" s="11" t="s">
        <v>1148</v>
      </c>
    </row>
    <row r="4324" spans="1:3" s="10" customFormat="1" ht="42.75">
      <c r="A4324" s="31" t="s">
        <v>12021</v>
      </c>
      <c r="B4324" s="10" t="s">
        <v>5365</v>
      </c>
      <c r="C4324" s="11" t="s">
        <v>4782</v>
      </c>
    </row>
    <row r="4325" spans="1:3" s="10" customFormat="1" ht="42.75">
      <c r="A4325" s="31" t="s">
        <v>12022</v>
      </c>
      <c r="B4325" s="10" t="s">
        <v>5366</v>
      </c>
      <c r="C4325" s="11" t="s">
        <v>4459</v>
      </c>
    </row>
    <row r="4326" spans="1:3" s="10" customFormat="1" ht="42.75">
      <c r="A4326" s="31" t="s">
        <v>12023</v>
      </c>
      <c r="B4326" s="10" t="s">
        <v>5367</v>
      </c>
      <c r="C4326" s="11" t="s">
        <v>5368</v>
      </c>
    </row>
    <row r="4327" spans="1:3" s="10" customFormat="1" ht="42.75">
      <c r="A4327" s="31" t="s">
        <v>12024</v>
      </c>
      <c r="B4327" s="10" t="s">
        <v>5369</v>
      </c>
      <c r="C4327" s="11" t="s">
        <v>5198</v>
      </c>
    </row>
    <row r="4328" spans="1:3" s="10" customFormat="1" ht="42.75">
      <c r="A4328" s="31" t="s">
        <v>12025</v>
      </c>
      <c r="B4328" s="10" t="s">
        <v>5370</v>
      </c>
      <c r="C4328" s="11" t="s">
        <v>5237</v>
      </c>
    </row>
    <row r="4329" spans="1:3" s="10" customFormat="1" ht="42.75">
      <c r="A4329" s="31" t="s">
        <v>10943</v>
      </c>
      <c r="B4329" s="10" t="s">
        <v>5371</v>
      </c>
      <c r="C4329" s="11" t="s">
        <v>3889</v>
      </c>
    </row>
    <row r="4330" spans="1:3" s="10" customFormat="1" ht="42.75">
      <c r="A4330" s="31" t="s">
        <v>11260</v>
      </c>
      <c r="B4330" s="10" t="s">
        <v>5372</v>
      </c>
      <c r="C4330" s="11" t="s">
        <v>3889</v>
      </c>
    </row>
    <row r="4331" spans="1:3" s="10" customFormat="1" ht="28.5">
      <c r="A4331" s="31" t="s">
        <v>12026</v>
      </c>
      <c r="B4331" s="10" t="s">
        <v>5373</v>
      </c>
      <c r="C4331" s="11" t="s">
        <v>4327</v>
      </c>
    </row>
    <row r="4332" spans="1:3" s="10" customFormat="1" ht="42.75">
      <c r="A4332" s="31" t="s">
        <v>12027</v>
      </c>
      <c r="B4332" s="10" t="s">
        <v>5374</v>
      </c>
      <c r="C4332" s="11" t="s">
        <v>3889</v>
      </c>
    </row>
    <row r="4333" spans="1:3" s="10" customFormat="1" ht="28.5">
      <c r="A4333" s="31" t="s">
        <v>12028</v>
      </c>
      <c r="B4333" s="10" t="s">
        <v>5375</v>
      </c>
      <c r="C4333" s="11" t="s">
        <v>5182</v>
      </c>
    </row>
    <row r="4334" spans="1:3" s="10" customFormat="1">
      <c r="A4334" s="31" t="s">
        <v>12029</v>
      </c>
      <c r="B4334" s="10" t="s">
        <v>5376</v>
      </c>
      <c r="C4334" s="11" t="s">
        <v>4525</v>
      </c>
    </row>
    <row r="4335" spans="1:3" s="10" customFormat="1" ht="57">
      <c r="A4335" s="31" t="s">
        <v>12030</v>
      </c>
      <c r="B4335" s="10" t="s">
        <v>5377</v>
      </c>
      <c r="C4335" s="11" t="s">
        <v>1213</v>
      </c>
    </row>
    <row r="4336" spans="1:3" s="10" customFormat="1" ht="42.75">
      <c r="A4336" s="31" t="s">
        <v>12031</v>
      </c>
      <c r="B4336" s="10" t="s">
        <v>5378</v>
      </c>
      <c r="C4336" s="11" t="s">
        <v>4478</v>
      </c>
    </row>
    <row r="4337" spans="1:3" s="10" customFormat="1" ht="28.5">
      <c r="A4337" s="31" t="s">
        <v>12032</v>
      </c>
      <c r="B4337" s="10" t="s">
        <v>5379</v>
      </c>
      <c r="C4337" s="11" t="s">
        <v>767</v>
      </c>
    </row>
    <row r="4338" spans="1:3" s="10" customFormat="1">
      <c r="A4338" s="31" t="s">
        <v>8641</v>
      </c>
      <c r="B4338" s="10" t="s">
        <v>5380</v>
      </c>
      <c r="C4338" s="11" t="s">
        <v>831</v>
      </c>
    </row>
    <row r="4339" spans="1:3" s="10" customFormat="1">
      <c r="A4339" s="31" t="s">
        <v>12033</v>
      </c>
      <c r="B4339" s="10" t="s">
        <v>5381</v>
      </c>
      <c r="C4339" s="11" t="s">
        <v>831</v>
      </c>
    </row>
    <row r="4340" spans="1:3" s="10" customFormat="1" ht="42.75">
      <c r="A4340" s="31" t="s">
        <v>12034</v>
      </c>
      <c r="B4340" s="10" t="s">
        <v>5382</v>
      </c>
      <c r="C4340" s="11" t="s">
        <v>1025</v>
      </c>
    </row>
    <row r="4341" spans="1:3" s="10" customFormat="1" ht="42.75">
      <c r="A4341" s="31" t="s">
        <v>12035</v>
      </c>
      <c r="B4341" s="10" t="s">
        <v>5383</v>
      </c>
      <c r="C4341" s="11" t="s">
        <v>5198</v>
      </c>
    </row>
    <row r="4342" spans="1:3" s="10" customFormat="1" ht="42.75">
      <c r="A4342" s="31" t="s">
        <v>12036</v>
      </c>
      <c r="B4342" s="10" t="s">
        <v>5384</v>
      </c>
      <c r="C4342" s="11" t="s">
        <v>5198</v>
      </c>
    </row>
    <row r="4343" spans="1:3" s="10" customFormat="1" ht="42.75">
      <c r="A4343" s="31" t="s">
        <v>12037</v>
      </c>
      <c r="B4343" s="10" t="s">
        <v>5385</v>
      </c>
      <c r="C4343" s="11" t="s">
        <v>5250</v>
      </c>
    </row>
    <row r="4344" spans="1:3" s="10" customFormat="1">
      <c r="A4344" s="31" t="s">
        <v>12038</v>
      </c>
      <c r="B4344" s="10" t="s">
        <v>5386</v>
      </c>
      <c r="C4344" s="11" t="s">
        <v>4668</v>
      </c>
    </row>
    <row r="4345" spans="1:3" s="10" customFormat="1" ht="42.75">
      <c r="A4345" s="31" t="s">
        <v>12039</v>
      </c>
      <c r="B4345" s="10" t="s">
        <v>5387</v>
      </c>
      <c r="C4345" s="11" t="s">
        <v>5198</v>
      </c>
    </row>
    <row r="4346" spans="1:3" s="10" customFormat="1" ht="28.5">
      <c r="A4346" s="31" t="s">
        <v>12040</v>
      </c>
      <c r="B4346" s="10" t="s">
        <v>5388</v>
      </c>
      <c r="C4346" s="11" t="s">
        <v>888</v>
      </c>
    </row>
    <row r="4347" spans="1:3" s="10" customFormat="1" ht="57">
      <c r="A4347" s="31" t="s">
        <v>12041</v>
      </c>
      <c r="B4347" s="10" t="s">
        <v>5389</v>
      </c>
      <c r="C4347" s="11" t="s">
        <v>825</v>
      </c>
    </row>
    <row r="4348" spans="1:3" s="10" customFormat="1" ht="57">
      <c r="A4348" s="31" t="s">
        <v>12042</v>
      </c>
      <c r="B4348" s="10" t="s">
        <v>5390</v>
      </c>
      <c r="C4348" s="11" t="s">
        <v>5298</v>
      </c>
    </row>
    <row r="4349" spans="1:3" s="10" customFormat="1" ht="57">
      <c r="A4349" s="31" t="s">
        <v>12043</v>
      </c>
      <c r="B4349" s="10" t="s">
        <v>5391</v>
      </c>
      <c r="C4349" s="11" t="s">
        <v>5289</v>
      </c>
    </row>
    <row r="4350" spans="1:3" s="10" customFormat="1" ht="42.75">
      <c r="A4350" s="31" t="s">
        <v>12044</v>
      </c>
      <c r="B4350" s="10" t="s">
        <v>5392</v>
      </c>
      <c r="C4350" s="11" t="s">
        <v>5198</v>
      </c>
    </row>
    <row r="4351" spans="1:3" s="10" customFormat="1" ht="28.5">
      <c r="A4351" s="31" t="s">
        <v>12045</v>
      </c>
      <c r="B4351" s="10" t="s">
        <v>5393</v>
      </c>
      <c r="C4351" s="11" t="s">
        <v>5362</v>
      </c>
    </row>
    <row r="4352" spans="1:3" s="10" customFormat="1" ht="42.75">
      <c r="A4352" s="31" t="s">
        <v>12046</v>
      </c>
      <c r="B4352" s="10" t="s">
        <v>5394</v>
      </c>
      <c r="C4352" s="11" t="s">
        <v>5198</v>
      </c>
    </row>
    <row r="4353" spans="1:3" s="10" customFormat="1" ht="28.5">
      <c r="A4353" s="31" t="s">
        <v>12047</v>
      </c>
      <c r="B4353" s="10" t="s">
        <v>5395</v>
      </c>
      <c r="C4353" s="11" t="s">
        <v>5182</v>
      </c>
    </row>
    <row r="4354" spans="1:3" s="10" customFormat="1" ht="28.5">
      <c r="A4354" s="31" t="s">
        <v>8342</v>
      </c>
      <c r="B4354" s="10" t="s">
        <v>5396</v>
      </c>
      <c r="C4354" s="11" t="s">
        <v>769</v>
      </c>
    </row>
    <row r="4355" spans="1:3" s="10" customFormat="1" ht="28.5">
      <c r="A4355" s="31" t="s">
        <v>12048</v>
      </c>
      <c r="B4355" s="10" t="s">
        <v>5397</v>
      </c>
      <c r="C4355" s="11" t="s">
        <v>5398</v>
      </c>
    </row>
    <row r="4356" spans="1:3" s="10" customFormat="1" ht="42.75">
      <c r="A4356" s="31" t="s">
        <v>12049</v>
      </c>
      <c r="B4356" s="10" t="s">
        <v>5399</v>
      </c>
      <c r="C4356" s="11" t="s">
        <v>802</v>
      </c>
    </row>
    <row r="4357" spans="1:3" s="10" customFormat="1" ht="42.75">
      <c r="A4357" s="31" t="s">
        <v>12050</v>
      </c>
      <c r="B4357" s="10" t="s">
        <v>5400</v>
      </c>
      <c r="C4357" s="11" t="s">
        <v>3889</v>
      </c>
    </row>
    <row r="4358" spans="1:3" s="10" customFormat="1" ht="42.75">
      <c r="A4358" s="31" t="s">
        <v>12051</v>
      </c>
      <c r="B4358" s="10" t="s">
        <v>5401</v>
      </c>
      <c r="C4358" s="11" t="s">
        <v>4459</v>
      </c>
    </row>
    <row r="4359" spans="1:3" s="10" customFormat="1" ht="28.5">
      <c r="A4359" s="31" t="s">
        <v>12052</v>
      </c>
      <c r="B4359" s="10" t="s">
        <v>5402</v>
      </c>
      <c r="C4359" s="11" t="s">
        <v>767</v>
      </c>
    </row>
    <row r="4360" spans="1:3" s="10" customFormat="1" ht="42.75">
      <c r="A4360" s="31" t="s">
        <v>12053</v>
      </c>
      <c r="B4360" s="10" t="s">
        <v>5403</v>
      </c>
      <c r="C4360" s="11" t="s">
        <v>2588</v>
      </c>
    </row>
    <row r="4361" spans="1:3" s="10" customFormat="1">
      <c r="A4361" s="31" t="s">
        <v>12054</v>
      </c>
      <c r="B4361" s="10" t="s">
        <v>5404</v>
      </c>
      <c r="C4361" s="11" t="s">
        <v>4525</v>
      </c>
    </row>
    <row r="4362" spans="1:3" s="10" customFormat="1" ht="28.5">
      <c r="A4362" s="31" t="s">
        <v>12055</v>
      </c>
      <c r="B4362" s="10" t="s">
        <v>5405</v>
      </c>
      <c r="C4362" s="11" t="s">
        <v>767</v>
      </c>
    </row>
    <row r="4363" spans="1:3" s="10" customFormat="1" ht="42.75">
      <c r="A4363" s="31" t="s">
        <v>8624</v>
      </c>
      <c r="B4363" s="10" t="s">
        <v>5406</v>
      </c>
      <c r="C4363" s="11" t="s">
        <v>802</v>
      </c>
    </row>
    <row r="4364" spans="1:3" s="10" customFormat="1" ht="42.75">
      <c r="A4364" s="31" t="s">
        <v>12056</v>
      </c>
      <c r="B4364" s="10" t="s">
        <v>5407</v>
      </c>
      <c r="C4364" s="11" t="s">
        <v>5368</v>
      </c>
    </row>
    <row r="4365" spans="1:3" s="10" customFormat="1" ht="42.75">
      <c r="A4365" s="31" t="s">
        <v>12057</v>
      </c>
      <c r="B4365" s="10" t="s">
        <v>5408</v>
      </c>
      <c r="C4365" s="11" t="s">
        <v>5368</v>
      </c>
    </row>
    <row r="4366" spans="1:3" s="10" customFormat="1" ht="28.5">
      <c r="A4366" s="31" t="s">
        <v>12058</v>
      </c>
      <c r="B4366" s="10" t="s">
        <v>5409</v>
      </c>
      <c r="C4366" s="11" t="s">
        <v>5362</v>
      </c>
    </row>
    <row r="4367" spans="1:3" s="10" customFormat="1" ht="28.5">
      <c r="A4367" s="31" t="s">
        <v>12059</v>
      </c>
      <c r="B4367" s="10" t="s">
        <v>5410</v>
      </c>
      <c r="C4367" s="11" t="s">
        <v>5411</v>
      </c>
    </row>
    <row r="4368" spans="1:3" s="10" customFormat="1" ht="28.5">
      <c r="A4368" s="31" t="s">
        <v>12060</v>
      </c>
      <c r="B4368" s="10" t="s">
        <v>5412</v>
      </c>
      <c r="C4368" s="11" t="s">
        <v>1054</v>
      </c>
    </row>
    <row r="4369" spans="1:3" s="10" customFormat="1" ht="57">
      <c r="A4369" s="31" t="s">
        <v>12061</v>
      </c>
      <c r="B4369" s="10" t="s">
        <v>5413</v>
      </c>
      <c r="C4369" s="11" t="s">
        <v>971</v>
      </c>
    </row>
    <row r="4370" spans="1:3" s="10" customFormat="1" ht="42.75">
      <c r="A4370" s="31" t="s">
        <v>12062</v>
      </c>
      <c r="B4370" s="10" t="s">
        <v>5414</v>
      </c>
      <c r="C4370" s="11" t="s">
        <v>1036</v>
      </c>
    </row>
    <row r="4371" spans="1:3" s="10" customFormat="1" ht="28.5">
      <c r="A4371" s="31" t="s">
        <v>12063</v>
      </c>
      <c r="B4371" s="10" t="s">
        <v>5415</v>
      </c>
      <c r="C4371" s="11" t="s">
        <v>767</v>
      </c>
    </row>
    <row r="4372" spans="1:3" s="10" customFormat="1">
      <c r="A4372" s="31" t="s">
        <v>12064</v>
      </c>
      <c r="B4372" s="10" t="s">
        <v>5416</v>
      </c>
      <c r="C4372" s="11" t="s">
        <v>831</v>
      </c>
    </row>
    <row r="4373" spans="1:3" s="10" customFormat="1" ht="57">
      <c r="A4373" s="31" t="s">
        <v>12065</v>
      </c>
      <c r="B4373" s="10" t="s">
        <v>5417</v>
      </c>
      <c r="C4373" s="11" t="s">
        <v>971</v>
      </c>
    </row>
    <row r="4374" spans="1:3" s="10" customFormat="1">
      <c r="A4374" s="31" t="s">
        <v>12066</v>
      </c>
      <c r="B4374" s="10" t="s">
        <v>5418</v>
      </c>
      <c r="C4374" s="11" t="s">
        <v>4525</v>
      </c>
    </row>
    <row r="4375" spans="1:3" s="10" customFormat="1" ht="57">
      <c r="A4375" s="31" t="s">
        <v>12067</v>
      </c>
      <c r="B4375" s="10" t="s">
        <v>5419</v>
      </c>
      <c r="C4375" s="11" t="s">
        <v>5317</v>
      </c>
    </row>
    <row r="4376" spans="1:3" s="10" customFormat="1" ht="42.75">
      <c r="A4376" s="31" t="s">
        <v>12068</v>
      </c>
      <c r="B4376" s="10" t="s">
        <v>5420</v>
      </c>
      <c r="C4376" s="11" t="s">
        <v>1036</v>
      </c>
    </row>
    <row r="4377" spans="1:3" s="10" customFormat="1" ht="42.75">
      <c r="A4377" s="31" t="s">
        <v>12069</v>
      </c>
      <c r="B4377" s="10" t="s">
        <v>5421</v>
      </c>
      <c r="C4377" s="11" t="s">
        <v>5198</v>
      </c>
    </row>
    <row r="4378" spans="1:3" s="10" customFormat="1" ht="57">
      <c r="A4378" s="31" t="s">
        <v>12070</v>
      </c>
      <c r="B4378" s="10" t="s">
        <v>5422</v>
      </c>
      <c r="C4378" s="11" t="s">
        <v>971</v>
      </c>
    </row>
    <row r="4379" spans="1:3" s="10" customFormat="1" ht="28.5">
      <c r="A4379" s="31" t="s">
        <v>12071</v>
      </c>
      <c r="B4379" s="10" t="s">
        <v>5423</v>
      </c>
      <c r="C4379" s="11" t="s">
        <v>4928</v>
      </c>
    </row>
    <row r="4380" spans="1:3" s="10" customFormat="1">
      <c r="A4380" s="31" t="s">
        <v>12072</v>
      </c>
      <c r="B4380" s="10" t="s">
        <v>5424</v>
      </c>
      <c r="C4380" s="11" t="s">
        <v>4525</v>
      </c>
    </row>
    <row r="4381" spans="1:3" s="10" customFormat="1" ht="42.75">
      <c r="A4381" s="31" t="s">
        <v>12073</v>
      </c>
      <c r="B4381" s="10" t="s">
        <v>5425</v>
      </c>
      <c r="C4381" s="11" t="s">
        <v>5198</v>
      </c>
    </row>
    <row r="4382" spans="1:3" s="10" customFormat="1" ht="28.5">
      <c r="A4382" s="31" t="s">
        <v>12074</v>
      </c>
      <c r="B4382" s="10" t="s">
        <v>5426</v>
      </c>
      <c r="C4382" s="11" t="s">
        <v>4327</v>
      </c>
    </row>
    <row r="4383" spans="1:3" s="10" customFormat="1">
      <c r="A4383" s="31" t="s">
        <v>12075</v>
      </c>
      <c r="B4383" s="10" t="s">
        <v>5427</v>
      </c>
      <c r="C4383" s="11" t="s">
        <v>4465</v>
      </c>
    </row>
    <row r="4384" spans="1:3" s="10" customFormat="1" ht="42.75">
      <c r="A4384" s="31" t="s">
        <v>12076</v>
      </c>
      <c r="B4384" s="10" t="s">
        <v>5428</v>
      </c>
      <c r="C4384" s="11" t="s">
        <v>5429</v>
      </c>
    </row>
    <row r="4385" spans="1:3" s="10" customFormat="1" ht="28.5">
      <c r="A4385" s="31" t="s">
        <v>12077</v>
      </c>
      <c r="B4385" s="10" t="s">
        <v>5430</v>
      </c>
      <c r="C4385" s="11" t="s">
        <v>767</v>
      </c>
    </row>
    <row r="4386" spans="1:3" s="10" customFormat="1" ht="57">
      <c r="A4386" s="31" t="s">
        <v>12078</v>
      </c>
      <c r="B4386" s="10" t="s">
        <v>5431</v>
      </c>
      <c r="C4386" s="11" t="s">
        <v>971</v>
      </c>
    </row>
    <row r="4387" spans="1:3" s="10" customFormat="1" ht="28.5">
      <c r="A4387" s="31" t="s">
        <v>8608</v>
      </c>
      <c r="B4387" s="10" t="s">
        <v>5432</v>
      </c>
      <c r="C4387" s="11" t="s">
        <v>769</v>
      </c>
    </row>
    <row r="4388" spans="1:3" s="10" customFormat="1">
      <c r="A4388" s="31" t="s">
        <v>12079</v>
      </c>
      <c r="B4388" s="10" t="s">
        <v>5433</v>
      </c>
      <c r="C4388" s="11" t="s">
        <v>4525</v>
      </c>
    </row>
    <row r="4389" spans="1:3" s="10" customFormat="1" ht="28.5">
      <c r="A4389" s="31" t="s">
        <v>12080</v>
      </c>
      <c r="B4389" s="10" t="s">
        <v>5434</v>
      </c>
      <c r="C4389" s="11" t="s">
        <v>956</v>
      </c>
    </row>
    <row r="4390" spans="1:3" s="10" customFormat="1" ht="28.5">
      <c r="A4390" s="31" t="s">
        <v>12081</v>
      </c>
      <c r="B4390" s="10" t="s">
        <v>5435</v>
      </c>
      <c r="C4390" s="11" t="s">
        <v>5436</v>
      </c>
    </row>
    <row r="4391" spans="1:3" s="10" customFormat="1">
      <c r="A4391" s="31" t="s">
        <v>12082</v>
      </c>
      <c r="B4391" s="10" t="s">
        <v>5437</v>
      </c>
      <c r="C4391" s="11" t="s">
        <v>4525</v>
      </c>
    </row>
    <row r="4392" spans="1:3" s="10" customFormat="1">
      <c r="A4392" s="31" t="s">
        <v>12083</v>
      </c>
      <c r="B4392" s="10" t="s">
        <v>5438</v>
      </c>
      <c r="C4392" s="11" t="s">
        <v>4525</v>
      </c>
    </row>
    <row r="4393" spans="1:3" s="10" customFormat="1" ht="42.75">
      <c r="A4393" s="31" t="s">
        <v>12084</v>
      </c>
      <c r="B4393" s="10" t="s">
        <v>5439</v>
      </c>
      <c r="C4393" s="11" t="s">
        <v>5198</v>
      </c>
    </row>
    <row r="4394" spans="1:3" s="10" customFormat="1">
      <c r="A4394" s="31" t="s">
        <v>12085</v>
      </c>
      <c r="B4394" s="10" t="s">
        <v>5440</v>
      </c>
      <c r="C4394" s="11" t="s">
        <v>831</v>
      </c>
    </row>
    <row r="4395" spans="1:3" s="10" customFormat="1">
      <c r="A4395" s="31" t="s">
        <v>12086</v>
      </c>
      <c r="B4395" s="10" t="s">
        <v>5441</v>
      </c>
      <c r="C4395" s="11" t="s">
        <v>4525</v>
      </c>
    </row>
    <row r="4396" spans="1:3" s="10" customFormat="1">
      <c r="A4396" s="31" t="s">
        <v>12087</v>
      </c>
      <c r="B4396" s="10" t="s">
        <v>5442</v>
      </c>
      <c r="C4396" s="11" t="s">
        <v>4525</v>
      </c>
    </row>
    <row r="4397" spans="1:3" s="10" customFormat="1" ht="28.5">
      <c r="A4397" s="31" t="s">
        <v>12088</v>
      </c>
      <c r="B4397" s="10" t="s">
        <v>5443</v>
      </c>
      <c r="C4397" s="11" t="s">
        <v>767</v>
      </c>
    </row>
    <row r="4398" spans="1:3" s="10" customFormat="1" ht="28.5">
      <c r="A4398" s="31" t="s">
        <v>12089</v>
      </c>
      <c r="B4398" s="10" t="s">
        <v>5444</v>
      </c>
      <c r="C4398" s="11" t="s">
        <v>767</v>
      </c>
    </row>
    <row r="4399" spans="1:3" s="10" customFormat="1" ht="57">
      <c r="A4399" s="31" t="s">
        <v>12090</v>
      </c>
      <c r="B4399" s="10" t="s">
        <v>5445</v>
      </c>
      <c r="C4399" s="11" t="s">
        <v>971</v>
      </c>
    </row>
    <row r="4400" spans="1:3" s="10" customFormat="1" ht="57">
      <c r="A4400" s="31" t="s">
        <v>12091</v>
      </c>
      <c r="B4400" s="10" t="s">
        <v>5446</v>
      </c>
      <c r="C4400" s="11" t="s">
        <v>971</v>
      </c>
    </row>
    <row r="4401" spans="1:3" s="10" customFormat="1" ht="28.5">
      <c r="A4401" s="31" t="s">
        <v>12092</v>
      </c>
      <c r="B4401" s="10" t="s">
        <v>5447</v>
      </c>
      <c r="C4401" s="11" t="s">
        <v>5362</v>
      </c>
    </row>
    <row r="4402" spans="1:3" s="10" customFormat="1" ht="28.5">
      <c r="A4402" s="31" t="s">
        <v>12093</v>
      </c>
      <c r="B4402" s="10" t="s">
        <v>5448</v>
      </c>
      <c r="C4402" s="11" t="s">
        <v>5362</v>
      </c>
    </row>
    <row r="4403" spans="1:3" s="10" customFormat="1" ht="57">
      <c r="A4403" s="31" t="s">
        <v>12094</v>
      </c>
      <c r="B4403" s="10" t="s">
        <v>5449</v>
      </c>
      <c r="C4403" s="11" t="s">
        <v>846</v>
      </c>
    </row>
    <row r="4404" spans="1:3" s="10" customFormat="1">
      <c r="A4404" s="31" t="s">
        <v>12095</v>
      </c>
      <c r="B4404" s="10" t="s">
        <v>5450</v>
      </c>
      <c r="C4404" s="11" t="s">
        <v>4525</v>
      </c>
    </row>
    <row r="4405" spans="1:3" s="10" customFormat="1" ht="57">
      <c r="A4405" s="31" t="s">
        <v>12096</v>
      </c>
      <c r="B4405" s="10" t="s">
        <v>5451</v>
      </c>
      <c r="C4405" s="11" t="s">
        <v>846</v>
      </c>
    </row>
    <row r="4406" spans="1:3" s="10" customFormat="1">
      <c r="A4406" s="31" t="s">
        <v>12097</v>
      </c>
      <c r="B4406" s="10" t="s">
        <v>5452</v>
      </c>
      <c r="C4406" s="11" t="s">
        <v>4525</v>
      </c>
    </row>
    <row r="4407" spans="1:3" s="10" customFormat="1">
      <c r="A4407" s="31" t="s">
        <v>12098</v>
      </c>
      <c r="B4407" s="10" t="s">
        <v>5453</v>
      </c>
      <c r="C4407" s="11" t="s">
        <v>4525</v>
      </c>
    </row>
    <row r="4408" spans="1:3" s="10" customFormat="1" ht="28.5">
      <c r="A4408" s="31" t="s">
        <v>11261</v>
      </c>
      <c r="B4408" s="10" t="s">
        <v>5454</v>
      </c>
      <c r="C4408" s="11" t="s">
        <v>4423</v>
      </c>
    </row>
    <row r="4409" spans="1:3" s="10" customFormat="1" ht="28.5">
      <c r="A4409" s="31" t="s">
        <v>12099</v>
      </c>
      <c r="B4409" s="10" t="s">
        <v>5455</v>
      </c>
      <c r="C4409" s="11" t="s">
        <v>999</v>
      </c>
    </row>
    <row r="4410" spans="1:3" s="10" customFormat="1" ht="28.5">
      <c r="A4410" s="31" t="s">
        <v>8606</v>
      </c>
      <c r="B4410" s="10" t="s">
        <v>5456</v>
      </c>
      <c r="C4410" s="11" t="s">
        <v>765</v>
      </c>
    </row>
    <row r="4411" spans="1:3" s="10" customFormat="1" ht="28.5">
      <c r="A4411" s="31" t="s">
        <v>8380</v>
      </c>
      <c r="B4411" s="10" t="s">
        <v>5457</v>
      </c>
      <c r="C4411" s="11" t="s">
        <v>5262</v>
      </c>
    </row>
    <row r="4412" spans="1:3" s="10" customFormat="1" ht="28.5">
      <c r="A4412" s="31" t="s">
        <v>12100</v>
      </c>
      <c r="B4412" s="10" t="s">
        <v>5458</v>
      </c>
      <c r="C4412" s="11" t="s">
        <v>767</v>
      </c>
    </row>
    <row r="4413" spans="1:3" s="10" customFormat="1" ht="57">
      <c r="A4413" s="31" t="s">
        <v>12101</v>
      </c>
      <c r="B4413" s="10" t="s">
        <v>5459</v>
      </c>
      <c r="C4413" s="11" t="s">
        <v>846</v>
      </c>
    </row>
    <row r="4414" spans="1:3" s="10" customFormat="1" ht="42.75">
      <c r="A4414" s="31" t="s">
        <v>12102</v>
      </c>
      <c r="B4414" s="10" t="s">
        <v>5460</v>
      </c>
      <c r="C4414" s="11" t="s">
        <v>5250</v>
      </c>
    </row>
    <row r="4415" spans="1:3" s="10" customFormat="1" ht="57">
      <c r="A4415" s="31" t="s">
        <v>12103</v>
      </c>
      <c r="B4415" s="10" t="s">
        <v>5461</v>
      </c>
      <c r="C4415" s="11" t="s">
        <v>846</v>
      </c>
    </row>
    <row r="4416" spans="1:3" s="10" customFormat="1" ht="28.5">
      <c r="A4416" s="31" t="s">
        <v>12104</v>
      </c>
      <c r="B4416" s="10" t="s">
        <v>5462</v>
      </c>
      <c r="C4416" s="11" t="s">
        <v>1154</v>
      </c>
    </row>
    <row r="4417" spans="1:3" s="10" customFormat="1" ht="42.75">
      <c r="A4417" s="31" t="s">
        <v>12105</v>
      </c>
      <c r="B4417" s="10" t="s">
        <v>5463</v>
      </c>
      <c r="C4417" s="11" t="s">
        <v>5429</v>
      </c>
    </row>
    <row r="4418" spans="1:3" s="10" customFormat="1" ht="42.75">
      <c r="A4418" s="31" t="s">
        <v>12106</v>
      </c>
      <c r="B4418" s="10" t="s">
        <v>5464</v>
      </c>
      <c r="C4418" s="11" t="s">
        <v>5465</v>
      </c>
    </row>
    <row r="4419" spans="1:3" s="10" customFormat="1" ht="42.75">
      <c r="A4419" s="31" t="s">
        <v>12107</v>
      </c>
      <c r="B4419" s="10" t="s">
        <v>5466</v>
      </c>
      <c r="C4419" s="11" t="s">
        <v>5243</v>
      </c>
    </row>
    <row r="4420" spans="1:3" s="10" customFormat="1" ht="28.5">
      <c r="A4420" s="31" t="s">
        <v>12108</v>
      </c>
      <c r="B4420" s="10" t="s">
        <v>5467</v>
      </c>
      <c r="C4420" s="11" t="s">
        <v>799</v>
      </c>
    </row>
    <row r="4421" spans="1:3" s="10" customFormat="1" ht="28.5">
      <c r="A4421" s="31" t="s">
        <v>12109</v>
      </c>
      <c r="B4421" s="10" t="s">
        <v>5468</v>
      </c>
      <c r="C4421" s="11" t="s">
        <v>767</v>
      </c>
    </row>
    <row r="4422" spans="1:3" s="10" customFormat="1" ht="57">
      <c r="A4422" s="31" t="s">
        <v>12110</v>
      </c>
      <c r="B4422" s="10" t="s">
        <v>5469</v>
      </c>
      <c r="C4422" s="11" t="s">
        <v>846</v>
      </c>
    </row>
    <row r="4423" spans="1:3" s="10" customFormat="1" ht="42.75">
      <c r="A4423" s="31" t="s">
        <v>12111</v>
      </c>
      <c r="B4423" s="10" t="s">
        <v>5470</v>
      </c>
      <c r="C4423" s="11" t="s">
        <v>5368</v>
      </c>
    </row>
    <row r="4424" spans="1:3" s="10" customFormat="1" ht="42.75">
      <c r="A4424" s="31" t="s">
        <v>12112</v>
      </c>
      <c r="B4424" s="10" t="s">
        <v>5471</v>
      </c>
      <c r="C4424" s="11" t="s">
        <v>5368</v>
      </c>
    </row>
    <row r="4425" spans="1:3" s="10" customFormat="1" ht="28.5">
      <c r="A4425" s="31" t="s">
        <v>8607</v>
      </c>
      <c r="B4425" s="10" t="s">
        <v>5472</v>
      </c>
      <c r="C4425" s="11" t="s">
        <v>765</v>
      </c>
    </row>
    <row r="4426" spans="1:3" s="10" customFormat="1" ht="42.75">
      <c r="A4426" s="31" t="s">
        <v>12113</v>
      </c>
      <c r="B4426" s="10" t="s">
        <v>5473</v>
      </c>
      <c r="C4426" s="11" t="s">
        <v>5429</v>
      </c>
    </row>
    <row r="4427" spans="1:3" s="10" customFormat="1" ht="42.75">
      <c r="A4427" s="31" t="s">
        <v>12114</v>
      </c>
      <c r="B4427" s="10" t="s">
        <v>5474</v>
      </c>
      <c r="C4427" s="11" t="s">
        <v>4459</v>
      </c>
    </row>
    <row r="4428" spans="1:3" s="10" customFormat="1" ht="42.75">
      <c r="A4428" s="31" t="s">
        <v>12115</v>
      </c>
      <c r="B4428" s="10" t="s">
        <v>5475</v>
      </c>
      <c r="C4428" s="11" t="s">
        <v>5476</v>
      </c>
    </row>
    <row r="4429" spans="1:3" s="10" customFormat="1" ht="28.5">
      <c r="A4429" s="31" t="s">
        <v>12116</v>
      </c>
      <c r="B4429" s="10" t="s">
        <v>5477</v>
      </c>
      <c r="C4429" s="11" t="s">
        <v>799</v>
      </c>
    </row>
    <row r="4430" spans="1:3" s="10" customFormat="1" ht="28.5">
      <c r="A4430" s="31" t="s">
        <v>12117</v>
      </c>
      <c r="B4430" s="10" t="s">
        <v>5478</v>
      </c>
      <c r="C4430" s="11" t="s">
        <v>5479</v>
      </c>
    </row>
    <row r="4431" spans="1:3" s="10" customFormat="1" ht="57">
      <c r="A4431" s="31" t="s">
        <v>12118</v>
      </c>
      <c r="B4431" s="10" t="s">
        <v>5480</v>
      </c>
      <c r="C4431" s="11" t="s">
        <v>846</v>
      </c>
    </row>
    <row r="4432" spans="1:3" s="10" customFormat="1" ht="28.5">
      <c r="A4432" s="31" t="s">
        <v>12119</v>
      </c>
      <c r="B4432" s="10" t="s">
        <v>5481</v>
      </c>
      <c r="C4432" s="11" t="s">
        <v>5479</v>
      </c>
    </row>
    <row r="4433" spans="1:3" s="10" customFormat="1" ht="42.75">
      <c r="A4433" s="31" t="s">
        <v>12120</v>
      </c>
      <c r="B4433" s="10" t="s">
        <v>5482</v>
      </c>
      <c r="C4433" s="11" t="s">
        <v>5476</v>
      </c>
    </row>
    <row r="4434" spans="1:3" s="10" customFormat="1" ht="28.5">
      <c r="A4434" s="31" t="s">
        <v>11459</v>
      </c>
      <c r="B4434" s="10" t="s">
        <v>5483</v>
      </c>
      <c r="C4434" s="11" t="s">
        <v>799</v>
      </c>
    </row>
    <row r="4435" spans="1:3" s="10" customFormat="1" ht="42.75">
      <c r="A4435" s="31" t="s">
        <v>12121</v>
      </c>
      <c r="B4435" s="10" t="s">
        <v>5484</v>
      </c>
      <c r="C4435" s="11" t="s">
        <v>4459</v>
      </c>
    </row>
    <row r="4436" spans="1:3" s="10" customFormat="1" ht="28.5">
      <c r="A4436" s="31" t="s">
        <v>12122</v>
      </c>
      <c r="B4436" s="10" t="s">
        <v>5485</v>
      </c>
      <c r="C4436" s="11" t="s">
        <v>799</v>
      </c>
    </row>
    <row r="4437" spans="1:3" s="10" customFormat="1" ht="57">
      <c r="A4437" s="31" t="s">
        <v>12123</v>
      </c>
      <c r="B4437" s="10" t="s">
        <v>5486</v>
      </c>
      <c r="C4437" s="11" t="s">
        <v>5487</v>
      </c>
    </row>
    <row r="4438" spans="1:3" s="10" customFormat="1" ht="42.75">
      <c r="A4438" s="31" t="s">
        <v>12124</v>
      </c>
      <c r="B4438" s="10" t="s">
        <v>5488</v>
      </c>
      <c r="C4438" s="11" t="s">
        <v>5429</v>
      </c>
    </row>
    <row r="4439" spans="1:3" s="10" customFormat="1">
      <c r="A4439" s="31" t="s">
        <v>12125</v>
      </c>
      <c r="B4439" s="10" t="s">
        <v>5489</v>
      </c>
      <c r="C4439" s="11" t="s">
        <v>4525</v>
      </c>
    </row>
    <row r="4440" spans="1:3" s="10" customFormat="1" ht="42.75">
      <c r="A4440" s="31" t="s">
        <v>12126</v>
      </c>
      <c r="B4440" s="10" t="s">
        <v>5490</v>
      </c>
      <c r="C4440" s="11" t="s">
        <v>5429</v>
      </c>
    </row>
    <row r="4441" spans="1:3" s="10" customFormat="1" ht="28.5">
      <c r="A4441" s="31" t="s">
        <v>12127</v>
      </c>
      <c r="B4441" s="10" t="s">
        <v>5491</v>
      </c>
      <c r="C4441" s="11" t="s">
        <v>767</v>
      </c>
    </row>
    <row r="4442" spans="1:3" s="10" customFormat="1" ht="42.75">
      <c r="A4442" s="31" t="s">
        <v>12128</v>
      </c>
      <c r="B4442" s="10" t="s">
        <v>5492</v>
      </c>
      <c r="C4442" s="11" t="s">
        <v>5476</v>
      </c>
    </row>
    <row r="4443" spans="1:3" s="10" customFormat="1" ht="28.5">
      <c r="A4443" s="31" t="s">
        <v>12129</v>
      </c>
      <c r="B4443" s="10" t="s">
        <v>5493</v>
      </c>
      <c r="C4443" s="11" t="s">
        <v>5494</v>
      </c>
    </row>
    <row r="4444" spans="1:3" s="10" customFormat="1" ht="42.75">
      <c r="A4444" s="31" t="s">
        <v>12130</v>
      </c>
      <c r="B4444" s="10" t="s">
        <v>5495</v>
      </c>
      <c r="C4444" s="11" t="s">
        <v>4459</v>
      </c>
    </row>
    <row r="4445" spans="1:3" s="10" customFormat="1">
      <c r="A4445" s="31" t="s">
        <v>12131</v>
      </c>
      <c r="B4445" s="10" t="s">
        <v>5496</v>
      </c>
      <c r="C4445" s="11" t="s">
        <v>4525</v>
      </c>
    </row>
    <row r="4446" spans="1:3" s="10" customFormat="1" ht="57">
      <c r="A4446" s="31" t="s">
        <v>12132</v>
      </c>
      <c r="B4446" s="10" t="s">
        <v>5497</v>
      </c>
      <c r="C4446" s="11" t="s">
        <v>971</v>
      </c>
    </row>
    <row r="4447" spans="1:3" s="10" customFormat="1" ht="28.5">
      <c r="A4447" s="31" t="s">
        <v>12133</v>
      </c>
      <c r="B4447" s="10" t="s">
        <v>5498</v>
      </c>
      <c r="C4447" s="11" t="s">
        <v>5499</v>
      </c>
    </row>
    <row r="4448" spans="1:3" s="10" customFormat="1" ht="28.5">
      <c r="A4448" s="31" t="s">
        <v>12134</v>
      </c>
      <c r="B4448" s="10" t="s">
        <v>5500</v>
      </c>
      <c r="C4448" s="11" t="s">
        <v>4928</v>
      </c>
    </row>
    <row r="4449" spans="1:3" s="10" customFormat="1" ht="28.5">
      <c r="A4449" s="31" t="s">
        <v>11459</v>
      </c>
      <c r="B4449" s="10" t="s">
        <v>5501</v>
      </c>
      <c r="C4449" s="11" t="s">
        <v>799</v>
      </c>
    </row>
    <row r="4450" spans="1:3" s="10" customFormat="1" ht="28.5">
      <c r="A4450" s="31" t="s">
        <v>12135</v>
      </c>
      <c r="B4450" s="10" t="s">
        <v>5502</v>
      </c>
      <c r="C4450" s="11" t="s">
        <v>5479</v>
      </c>
    </row>
    <row r="4451" spans="1:3" s="10" customFormat="1" ht="57">
      <c r="A4451" s="31" t="s">
        <v>12136</v>
      </c>
      <c r="B4451" s="10" t="s">
        <v>5503</v>
      </c>
      <c r="C4451" s="11" t="s">
        <v>5487</v>
      </c>
    </row>
    <row r="4452" spans="1:3" s="10" customFormat="1" ht="42.75">
      <c r="A4452" s="31" t="s">
        <v>12137</v>
      </c>
      <c r="B4452" s="10" t="s">
        <v>5504</v>
      </c>
      <c r="C4452" s="11" t="s">
        <v>5476</v>
      </c>
    </row>
    <row r="4453" spans="1:3" s="10" customFormat="1" ht="42.75">
      <c r="A4453" s="31" t="s">
        <v>12138</v>
      </c>
      <c r="B4453" s="10" t="s">
        <v>5505</v>
      </c>
      <c r="C4453" s="11" t="s">
        <v>5476</v>
      </c>
    </row>
    <row r="4454" spans="1:3" s="10" customFormat="1" ht="28.5">
      <c r="A4454" s="31" t="s">
        <v>8622</v>
      </c>
      <c r="B4454" s="10" t="s">
        <v>5506</v>
      </c>
      <c r="C4454" s="11" t="s">
        <v>799</v>
      </c>
    </row>
    <row r="4455" spans="1:3" s="10" customFormat="1" ht="57">
      <c r="A4455" s="31" t="s">
        <v>12139</v>
      </c>
      <c r="B4455" s="10" t="s">
        <v>5507</v>
      </c>
      <c r="C4455" s="11" t="s">
        <v>846</v>
      </c>
    </row>
    <row r="4456" spans="1:3" s="10" customFormat="1" ht="28.5">
      <c r="A4456" s="31" t="s">
        <v>12140</v>
      </c>
      <c r="B4456" s="10" t="s">
        <v>5508</v>
      </c>
      <c r="C4456" s="11" t="s">
        <v>767</v>
      </c>
    </row>
    <row r="4457" spans="1:3" s="10" customFormat="1" ht="57">
      <c r="A4457" s="31" t="s">
        <v>12141</v>
      </c>
      <c r="B4457" s="10" t="s">
        <v>5509</v>
      </c>
      <c r="C4457" s="11" t="s">
        <v>971</v>
      </c>
    </row>
    <row r="4458" spans="1:3" s="10" customFormat="1" ht="42.75">
      <c r="A4458" s="31" t="s">
        <v>12142</v>
      </c>
      <c r="B4458" s="10" t="s">
        <v>5510</v>
      </c>
      <c r="C4458" s="11" t="s">
        <v>5429</v>
      </c>
    </row>
    <row r="4459" spans="1:3" s="10" customFormat="1" ht="28.5">
      <c r="A4459" s="31" t="s">
        <v>12143</v>
      </c>
      <c r="B4459" s="10" t="s">
        <v>5511</v>
      </c>
      <c r="C4459" s="11" t="s">
        <v>5479</v>
      </c>
    </row>
    <row r="4460" spans="1:3" s="10" customFormat="1" ht="28.5">
      <c r="A4460" s="31" t="s">
        <v>12144</v>
      </c>
      <c r="B4460" s="10" t="s">
        <v>5512</v>
      </c>
      <c r="C4460" s="11" t="s">
        <v>799</v>
      </c>
    </row>
    <row r="4461" spans="1:3" s="10" customFormat="1" ht="28.5">
      <c r="A4461" s="31" t="s">
        <v>12145</v>
      </c>
      <c r="B4461" s="10" t="s">
        <v>5513</v>
      </c>
      <c r="C4461" s="11" t="s">
        <v>5479</v>
      </c>
    </row>
    <row r="4462" spans="1:3" s="10" customFormat="1" ht="28.5">
      <c r="A4462" s="31" t="s">
        <v>12146</v>
      </c>
      <c r="B4462" s="10" t="s">
        <v>5514</v>
      </c>
      <c r="C4462" s="11" t="s">
        <v>767</v>
      </c>
    </row>
    <row r="4463" spans="1:3" s="10" customFormat="1" ht="28.5">
      <c r="A4463" s="31" t="s">
        <v>11330</v>
      </c>
      <c r="B4463" s="10" t="s">
        <v>5515</v>
      </c>
      <c r="C4463" s="11" t="s">
        <v>4423</v>
      </c>
    </row>
    <row r="4464" spans="1:3" s="10" customFormat="1" ht="28.5">
      <c r="A4464" s="31" t="s">
        <v>12147</v>
      </c>
      <c r="B4464" s="10" t="s">
        <v>5516</v>
      </c>
      <c r="C4464" s="11" t="s">
        <v>799</v>
      </c>
    </row>
    <row r="4465" spans="1:3" s="10" customFormat="1" ht="42.75">
      <c r="A4465" s="31" t="s">
        <v>12148</v>
      </c>
      <c r="B4465" s="10" t="s">
        <v>5517</v>
      </c>
      <c r="C4465" s="11" t="s">
        <v>5429</v>
      </c>
    </row>
    <row r="4466" spans="1:3" s="10" customFormat="1" ht="28.5">
      <c r="A4466" s="31" t="s">
        <v>11374</v>
      </c>
      <c r="B4466" s="10" t="s">
        <v>5518</v>
      </c>
      <c r="C4466" s="11" t="s">
        <v>4423</v>
      </c>
    </row>
    <row r="4467" spans="1:3" s="10" customFormat="1" ht="28.5">
      <c r="A4467" s="31" t="s">
        <v>12149</v>
      </c>
      <c r="B4467" s="10" t="s">
        <v>5519</v>
      </c>
      <c r="C4467" s="11" t="s">
        <v>4928</v>
      </c>
    </row>
    <row r="4468" spans="1:3" s="10" customFormat="1" ht="28.5">
      <c r="A4468" s="31" t="s">
        <v>12150</v>
      </c>
      <c r="B4468" s="10" t="s">
        <v>5520</v>
      </c>
      <c r="C4468" s="11" t="s">
        <v>4928</v>
      </c>
    </row>
    <row r="4469" spans="1:3" s="10" customFormat="1" ht="28.5">
      <c r="A4469" s="31" t="s">
        <v>12151</v>
      </c>
      <c r="B4469" s="10" t="s">
        <v>5521</v>
      </c>
      <c r="C4469" s="11" t="s">
        <v>4928</v>
      </c>
    </row>
    <row r="4470" spans="1:3" s="10" customFormat="1">
      <c r="A4470" s="31" t="s">
        <v>12152</v>
      </c>
      <c r="B4470" s="10" t="s">
        <v>5522</v>
      </c>
      <c r="C4470" s="11" t="s">
        <v>4644</v>
      </c>
    </row>
    <row r="4471" spans="1:3" s="10" customFormat="1" ht="42.75">
      <c r="A4471" s="31" t="s">
        <v>12153</v>
      </c>
      <c r="B4471" s="10" t="s">
        <v>5523</v>
      </c>
      <c r="C4471" s="11" t="s">
        <v>5429</v>
      </c>
    </row>
    <row r="4472" spans="1:3" s="10" customFormat="1" ht="42.75">
      <c r="A4472" s="31" t="s">
        <v>12154</v>
      </c>
      <c r="B4472" s="10" t="s">
        <v>5524</v>
      </c>
      <c r="C4472" s="11" t="s">
        <v>5429</v>
      </c>
    </row>
    <row r="4473" spans="1:3" s="10" customFormat="1" ht="28.5">
      <c r="A4473" s="31" t="s">
        <v>12155</v>
      </c>
      <c r="B4473" s="10" t="s">
        <v>5525</v>
      </c>
      <c r="C4473" s="11" t="s">
        <v>4928</v>
      </c>
    </row>
    <row r="4474" spans="1:3" s="10" customFormat="1" ht="28.5">
      <c r="A4474" s="31" t="s">
        <v>12145</v>
      </c>
      <c r="B4474" s="10" t="s">
        <v>5526</v>
      </c>
      <c r="C4474" s="11" t="s">
        <v>5479</v>
      </c>
    </row>
    <row r="4475" spans="1:3" s="10" customFormat="1" ht="57">
      <c r="A4475" s="31" t="s">
        <v>12156</v>
      </c>
      <c r="B4475" s="10" t="s">
        <v>5527</v>
      </c>
      <c r="C4475" s="11" t="s">
        <v>846</v>
      </c>
    </row>
    <row r="4476" spans="1:3" s="10" customFormat="1" ht="28.5">
      <c r="A4476" s="31" t="s">
        <v>12157</v>
      </c>
      <c r="B4476" s="10" t="s">
        <v>5528</v>
      </c>
      <c r="C4476" s="11" t="s">
        <v>5479</v>
      </c>
    </row>
    <row r="4477" spans="1:3" s="10" customFormat="1" ht="42.75">
      <c r="A4477" s="31" t="s">
        <v>12158</v>
      </c>
      <c r="B4477" s="10" t="s">
        <v>5529</v>
      </c>
      <c r="C4477" s="11" t="s">
        <v>5429</v>
      </c>
    </row>
    <row r="4478" spans="1:3" s="10" customFormat="1">
      <c r="A4478" s="31" t="s">
        <v>12159</v>
      </c>
      <c r="B4478" s="10" t="s">
        <v>5530</v>
      </c>
      <c r="C4478" s="11" t="s">
        <v>5531</v>
      </c>
    </row>
    <row r="4479" spans="1:3" s="10" customFormat="1" ht="42.75">
      <c r="A4479" s="31" t="s">
        <v>12160</v>
      </c>
      <c r="B4479" s="10" t="s">
        <v>5532</v>
      </c>
      <c r="C4479" s="11" t="s">
        <v>5429</v>
      </c>
    </row>
    <row r="4480" spans="1:3" s="10" customFormat="1" ht="28.5">
      <c r="A4480" s="31" t="s">
        <v>12161</v>
      </c>
      <c r="B4480" s="10" t="s">
        <v>5533</v>
      </c>
      <c r="C4480" s="11" t="s">
        <v>4928</v>
      </c>
    </row>
    <row r="4481" spans="1:3" s="10" customFormat="1" ht="28.5">
      <c r="A4481" s="31" t="s">
        <v>12162</v>
      </c>
      <c r="B4481" s="10" t="s">
        <v>5534</v>
      </c>
      <c r="C4481" s="11" t="s">
        <v>5479</v>
      </c>
    </row>
    <row r="4482" spans="1:3" s="10" customFormat="1" ht="28.5">
      <c r="A4482" s="31" t="s">
        <v>12163</v>
      </c>
      <c r="B4482" s="10" t="s">
        <v>5535</v>
      </c>
      <c r="C4482" s="11" t="s">
        <v>799</v>
      </c>
    </row>
    <row r="4483" spans="1:3" s="10" customFormat="1" ht="28.5">
      <c r="A4483" s="31" t="s">
        <v>12164</v>
      </c>
      <c r="B4483" s="10" t="s">
        <v>5536</v>
      </c>
      <c r="C4483" s="11" t="s">
        <v>767</v>
      </c>
    </row>
    <row r="4484" spans="1:3" s="10" customFormat="1" ht="28.5">
      <c r="A4484" s="31" t="s">
        <v>12165</v>
      </c>
      <c r="B4484" s="10" t="s">
        <v>5537</v>
      </c>
      <c r="C4484" s="11" t="s">
        <v>4928</v>
      </c>
    </row>
    <row r="4485" spans="1:3" s="10" customFormat="1" ht="42.75">
      <c r="A4485" s="31" t="s">
        <v>12166</v>
      </c>
      <c r="B4485" s="10" t="s">
        <v>5538</v>
      </c>
      <c r="C4485" s="11" t="s">
        <v>5429</v>
      </c>
    </row>
    <row r="4486" spans="1:3" s="10" customFormat="1" ht="42.75">
      <c r="A4486" s="31" t="s">
        <v>12120</v>
      </c>
      <c r="B4486" s="10" t="s">
        <v>5539</v>
      </c>
      <c r="C4486" s="11" t="s">
        <v>5476</v>
      </c>
    </row>
    <row r="4487" spans="1:3" s="10" customFormat="1" ht="42.75">
      <c r="A4487" s="31" t="s">
        <v>12167</v>
      </c>
      <c r="B4487" s="10" t="s">
        <v>5540</v>
      </c>
      <c r="C4487" s="11" t="s">
        <v>5429</v>
      </c>
    </row>
    <row r="4488" spans="1:3" s="10" customFormat="1">
      <c r="A4488" s="31" t="s">
        <v>12168</v>
      </c>
      <c r="B4488" s="10" t="s">
        <v>5541</v>
      </c>
      <c r="C4488" s="11" t="s">
        <v>4644</v>
      </c>
    </row>
    <row r="4489" spans="1:3" s="10" customFormat="1" ht="42.75">
      <c r="A4489" s="31" t="s">
        <v>12169</v>
      </c>
      <c r="B4489" s="10" t="s">
        <v>5542</v>
      </c>
      <c r="C4489" s="11" t="s">
        <v>5429</v>
      </c>
    </row>
    <row r="4490" spans="1:3" s="10" customFormat="1" ht="42.75">
      <c r="A4490" s="31" t="s">
        <v>12170</v>
      </c>
      <c r="B4490" s="10" t="s">
        <v>5543</v>
      </c>
      <c r="C4490" s="11" t="s">
        <v>5465</v>
      </c>
    </row>
    <row r="4491" spans="1:3" s="10" customFormat="1" ht="28.5">
      <c r="A4491" s="31" t="s">
        <v>12171</v>
      </c>
      <c r="B4491" s="10" t="s">
        <v>5544</v>
      </c>
      <c r="C4491" s="11" t="s">
        <v>5545</v>
      </c>
    </row>
    <row r="4492" spans="1:3" s="10" customFormat="1">
      <c r="A4492" s="31" t="s">
        <v>12172</v>
      </c>
      <c r="B4492" s="10" t="s">
        <v>5546</v>
      </c>
      <c r="C4492" s="11" t="s">
        <v>5547</v>
      </c>
    </row>
    <row r="4493" spans="1:3" s="10" customFormat="1" ht="28.5">
      <c r="A4493" s="31" t="s">
        <v>12173</v>
      </c>
      <c r="B4493" s="10" t="s">
        <v>5548</v>
      </c>
      <c r="C4493" s="11" t="s">
        <v>5545</v>
      </c>
    </row>
    <row r="4494" spans="1:3" s="10" customFormat="1" ht="28.5">
      <c r="A4494" s="31" t="s">
        <v>12174</v>
      </c>
      <c r="B4494" s="10" t="s">
        <v>5549</v>
      </c>
      <c r="C4494" s="11" t="s">
        <v>1154</v>
      </c>
    </row>
    <row r="4495" spans="1:3" s="10" customFormat="1" ht="57">
      <c r="A4495" s="31" t="s">
        <v>12175</v>
      </c>
      <c r="B4495" s="10" t="s">
        <v>5550</v>
      </c>
      <c r="C4495" s="11" t="s">
        <v>3744</v>
      </c>
    </row>
    <row r="4496" spans="1:3" s="10" customFormat="1" ht="28.5">
      <c r="A4496" s="31" t="s">
        <v>12176</v>
      </c>
      <c r="B4496" s="10" t="s">
        <v>5551</v>
      </c>
      <c r="C4496" s="11" t="s">
        <v>1154</v>
      </c>
    </row>
    <row r="4497" spans="1:3" s="10" customFormat="1" ht="28.5">
      <c r="A4497" s="31" t="s">
        <v>11795</v>
      </c>
      <c r="B4497" s="10" t="s">
        <v>5552</v>
      </c>
      <c r="C4497" s="11" t="s">
        <v>799</v>
      </c>
    </row>
    <row r="4498" spans="1:3" s="10" customFormat="1">
      <c r="A4498" s="31" t="s">
        <v>12172</v>
      </c>
      <c r="B4498" s="10" t="s">
        <v>5553</v>
      </c>
      <c r="C4498" s="11" t="s">
        <v>5547</v>
      </c>
    </row>
    <row r="4499" spans="1:3" s="10" customFormat="1" ht="42.75">
      <c r="A4499" s="31" t="s">
        <v>12177</v>
      </c>
      <c r="B4499" s="10" t="s">
        <v>5554</v>
      </c>
      <c r="C4499" s="11" t="s">
        <v>5476</v>
      </c>
    </row>
    <row r="4500" spans="1:3" s="10" customFormat="1" ht="42.75">
      <c r="A4500" s="31" t="s">
        <v>12178</v>
      </c>
      <c r="B4500" s="10" t="s">
        <v>5555</v>
      </c>
      <c r="C4500" s="11" t="s">
        <v>5429</v>
      </c>
    </row>
    <row r="4501" spans="1:3" s="10" customFormat="1" ht="42.75">
      <c r="A4501" s="31" t="s">
        <v>12179</v>
      </c>
      <c r="B4501" s="10" t="s">
        <v>5556</v>
      </c>
      <c r="C4501" s="11" t="s">
        <v>5557</v>
      </c>
    </row>
    <row r="4502" spans="1:3" s="10" customFormat="1">
      <c r="A4502" s="31" t="s">
        <v>12180</v>
      </c>
      <c r="B4502" s="10" t="s">
        <v>5558</v>
      </c>
      <c r="C4502" s="11" t="s">
        <v>4644</v>
      </c>
    </row>
    <row r="4503" spans="1:3" s="10" customFormat="1">
      <c r="A4503" s="31" t="s">
        <v>12181</v>
      </c>
      <c r="B4503" s="10" t="s">
        <v>5559</v>
      </c>
      <c r="C4503" s="11" t="s">
        <v>5547</v>
      </c>
    </row>
    <row r="4504" spans="1:3" s="10" customFormat="1" ht="28.5">
      <c r="A4504" s="31" t="s">
        <v>12182</v>
      </c>
      <c r="B4504" s="10" t="s">
        <v>5560</v>
      </c>
      <c r="C4504" s="11" t="s">
        <v>5545</v>
      </c>
    </row>
    <row r="4505" spans="1:3" s="10" customFormat="1" ht="57">
      <c r="A4505" s="31" t="s">
        <v>12183</v>
      </c>
      <c r="B4505" s="10" t="s">
        <v>5561</v>
      </c>
      <c r="C4505" s="11" t="s">
        <v>3744</v>
      </c>
    </row>
    <row r="4506" spans="1:3" s="10" customFormat="1" ht="57">
      <c r="A4506" s="31" t="s">
        <v>12184</v>
      </c>
      <c r="B4506" s="10" t="s">
        <v>5562</v>
      </c>
      <c r="C4506" s="11" t="s">
        <v>971</v>
      </c>
    </row>
    <row r="4507" spans="1:3" s="10" customFormat="1" ht="57">
      <c r="A4507" s="31" t="s">
        <v>12185</v>
      </c>
      <c r="B4507" s="10" t="s">
        <v>5563</v>
      </c>
      <c r="C4507" s="11" t="s">
        <v>3744</v>
      </c>
    </row>
    <row r="4508" spans="1:3" s="10" customFormat="1" ht="42.75">
      <c r="A4508" s="31" t="s">
        <v>12186</v>
      </c>
      <c r="B4508" s="10" t="s">
        <v>5564</v>
      </c>
      <c r="C4508" s="11" t="s">
        <v>5476</v>
      </c>
    </row>
    <row r="4509" spans="1:3" s="10" customFormat="1" ht="28.5">
      <c r="A4509" s="31" t="s">
        <v>12187</v>
      </c>
      <c r="B4509" s="10" t="s">
        <v>5565</v>
      </c>
      <c r="C4509" s="11" t="s">
        <v>5566</v>
      </c>
    </row>
    <row r="4510" spans="1:3" s="10" customFormat="1" ht="28.5">
      <c r="A4510" s="31" t="s">
        <v>12188</v>
      </c>
      <c r="B4510" s="10" t="s">
        <v>5567</v>
      </c>
      <c r="C4510" s="11" t="s">
        <v>5479</v>
      </c>
    </row>
    <row r="4511" spans="1:3" s="10" customFormat="1" ht="28.5">
      <c r="A4511" s="31" t="s">
        <v>12189</v>
      </c>
      <c r="B4511" s="10" t="s">
        <v>5568</v>
      </c>
      <c r="C4511" s="11" t="s">
        <v>5479</v>
      </c>
    </row>
    <row r="4512" spans="1:3" s="10" customFormat="1" ht="28.5">
      <c r="A4512" s="31" t="s">
        <v>12190</v>
      </c>
      <c r="B4512" s="10" t="s">
        <v>5569</v>
      </c>
      <c r="C4512" s="11" t="s">
        <v>5479</v>
      </c>
    </row>
    <row r="4513" spans="1:3" s="10" customFormat="1" ht="42.75">
      <c r="A4513" s="31" t="s">
        <v>12191</v>
      </c>
      <c r="B4513" s="10" t="s">
        <v>5570</v>
      </c>
      <c r="C4513" s="11" t="s">
        <v>1260</v>
      </c>
    </row>
    <row r="4514" spans="1:3" s="10" customFormat="1" ht="42.75">
      <c r="A4514" s="31" t="s">
        <v>12192</v>
      </c>
      <c r="B4514" s="10" t="s">
        <v>5571</v>
      </c>
      <c r="C4514" s="11" t="s">
        <v>1260</v>
      </c>
    </row>
    <row r="4515" spans="1:3" s="10" customFormat="1" ht="28.5">
      <c r="A4515" s="31" t="s">
        <v>12193</v>
      </c>
      <c r="B4515" s="10" t="s">
        <v>5572</v>
      </c>
      <c r="C4515" s="11" t="s">
        <v>5573</v>
      </c>
    </row>
    <row r="4516" spans="1:3" s="10" customFormat="1" ht="28.5">
      <c r="A4516" s="31" t="s">
        <v>12194</v>
      </c>
      <c r="B4516" s="10" t="s">
        <v>5574</v>
      </c>
      <c r="C4516" s="11" t="s">
        <v>5573</v>
      </c>
    </row>
    <row r="4517" spans="1:3" s="10" customFormat="1" ht="28.5">
      <c r="A4517" s="31" t="s">
        <v>12195</v>
      </c>
      <c r="B4517" s="10" t="s">
        <v>5575</v>
      </c>
      <c r="C4517" s="11" t="s">
        <v>5573</v>
      </c>
    </row>
    <row r="4518" spans="1:3" s="10" customFormat="1" ht="42.75">
      <c r="A4518" s="31" t="s">
        <v>12196</v>
      </c>
      <c r="B4518" s="10" t="s">
        <v>5576</v>
      </c>
      <c r="C4518" s="11" t="s">
        <v>5243</v>
      </c>
    </row>
    <row r="4519" spans="1:3" s="10" customFormat="1" ht="42.75">
      <c r="A4519" s="31" t="s">
        <v>12197</v>
      </c>
      <c r="B4519" s="10" t="s">
        <v>5577</v>
      </c>
      <c r="C4519" s="11" t="s">
        <v>5243</v>
      </c>
    </row>
    <row r="4520" spans="1:3" s="10" customFormat="1" ht="42.75">
      <c r="A4520" s="31" t="s">
        <v>12198</v>
      </c>
      <c r="B4520" s="10" t="s">
        <v>5578</v>
      </c>
      <c r="C4520" s="11" t="s">
        <v>5579</v>
      </c>
    </row>
    <row r="4521" spans="1:3" s="10" customFormat="1" ht="57">
      <c r="A4521" s="31" t="s">
        <v>12199</v>
      </c>
      <c r="B4521" s="10" t="s">
        <v>5580</v>
      </c>
      <c r="C4521" s="11" t="s">
        <v>3744</v>
      </c>
    </row>
    <row r="4522" spans="1:3" s="10" customFormat="1" ht="28.5">
      <c r="A4522" s="31" t="s">
        <v>12200</v>
      </c>
      <c r="B4522" s="10" t="s">
        <v>5581</v>
      </c>
      <c r="C4522" s="11" t="s">
        <v>4211</v>
      </c>
    </row>
    <row r="4523" spans="1:3" s="10" customFormat="1" ht="28.5">
      <c r="A4523" s="31" t="s">
        <v>12201</v>
      </c>
      <c r="B4523" s="10" t="s">
        <v>5582</v>
      </c>
      <c r="C4523" s="11" t="s">
        <v>799</v>
      </c>
    </row>
    <row r="4524" spans="1:3" s="10" customFormat="1" ht="28.5">
      <c r="A4524" s="31" t="s">
        <v>8622</v>
      </c>
      <c r="B4524" s="10" t="s">
        <v>5583</v>
      </c>
      <c r="C4524" s="11" t="s">
        <v>799</v>
      </c>
    </row>
    <row r="4525" spans="1:3" s="10" customFormat="1" ht="28.5">
      <c r="A4525" s="31" t="s">
        <v>12202</v>
      </c>
      <c r="B4525" s="10" t="s">
        <v>5584</v>
      </c>
      <c r="C4525" s="11" t="s">
        <v>5585</v>
      </c>
    </row>
    <row r="4526" spans="1:3" s="10" customFormat="1" ht="28.5">
      <c r="A4526" s="31" t="s">
        <v>12203</v>
      </c>
      <c r="B4526" s="10" t="s">
        <v>5586</v>
      </c>
      <c r="C4526" s="11" t="s">
        <v>5545</v>
      </c>
    </row>
    <row r="4527" spans="1:3" s="10" customFormat="1" ht="28.5">
      <c r="A4527" s="31" t="s">
        <v>12104</v>
      </c>
      <c r="B4527" s="10" t="s">
        <v>5587</v>
      </c>
      <c r="C4527" s="11" t="s">
        <v>1154</v>
      </c>
    </row>
    <row r="4528" spans="1:3" s="10" customFormat="1" ht="42.75">
      <c r="A4528" s="31" t="s">
        <v>12204</v>
      </c>
      <c r="B4528" s="10" t="s">
        <v>5588</v>
      </c>
      <c r="C4528" s="11" t="s">
        <v>5589</v>
      </c>
    </row>
    <row r="4529" spans="1:3" s="10" customFormat="1">
      <c r="A4529" s="31" t="s">
        <v>12205</v>
      </c>
      <c r="B4529" s="10" t="s">
        <v>5590</v>
      </c>
      <c r="C4529" s="11" t="s">
        <v>4644</v>
      </c>
    </row>
    <row r="4530" spans="1:3" s="10" customFormat="1" ht="42.75">
      <c r="A4530" s="31" t="s">
        <v>12206</v>
      </c>
      <c r="B4530" s="10" t="s">
        <v>5591</v>
      </c>
      <c r="C4530" s="11" t="s">
        <v>5429</v>
      </c>
    </row>
    <row r="4531" spans="1:3" s="10" customFormat="1" ht="42.75">
      <c r="A4531" s="31" t="s">
        <v>12207</v>
      </c>
      <c r="B4531" s="10" t="s">
        <v>5592</v>
      </c>
      <c r="C4531" s="11" t="s">
        <v>5579</v>
      </c>
    </row>
    <row r="4532" spans="1:3" s="10" customFormat="1" ht="28.5">
      <c r="A4532" s="31" t="s">
        <v>8855</v>
      </c>
      <c r="B4532" s="10" t="s">
        <v>5593</v>
      </c>
      <c r="C4532" s="11" t="s">
        <v>1154</v>
      </c>
    </row>
    <row r="4533" spans="1:3" s="10" customFormat="1" ht="28.5">
      <c r="A4533" s="31" t="s">
        <v>12208</v>
      </c>
      <c r="B4533" s="10" t="s">
        <v>5594</v>
      </c>
      <c r="C4533" s="11" t="s">
        <v>1154</v>
      </c>
    </row>
    <row r="4534" spans="1:3" s="10" customFormat="1" ht="42.75">
      <c r="A4534" s="31" t="s">
        <v>12209</v>
      </c>
      <c r="B4534" s="10" t="s">
        <v>5595</v>
      </c>
      <c r="C4534" s="11" t="s">
        <v>5429</v>
      </c>
    </row>
    <row r="4535" spans="1:3" s="10" customFormat="1" ht="28.5">
      <c r="A4535" s="31" t="s">
        <v>12210</v>
      </c>
      <c r="B4535" s="10" t="s">
        <v>5596</v>
      </c>
      <c r="C4535" s="11" t="s">
        <v>4928</v>
      </c>
    </row>
    <row r="4536" spans="1:3" s="10" customFormat="1" ht="42.75">
      <c r="A4536" s="31" t="s">
        <v>12211</v>
      </c>
      <c r="B4536" s="10" t="s">
        <v>5597</v>
      </c>
      <c r="C4536" s="11" t="s">
        <v>1260</v>
      </c>
    </row>
    <row r="4537" spans="1:3" s="10" customFormat="1">
      <c r="A4537" s="31" t="s">
        <v>12212</v>
      </c>
      <c r="B4537" s="10" t="s">
        <v>5598</v>
      </c>
      <c r="C4537" s="11" t="s">
        <v>4644</v>
      </c>
    </row>
    <row r="4538" spans="1:3" s="10" customFormat="1" ht="57">
      <c r="A4538" s="31" t="s">
        <v>12213</v>
      </c>
      <c r="B4538" s="10" t="s">
        <v>5599</v>
      </c>
      <c r="C4538" s="11" t="s">
        <v>3744</v>
      </c>
    </row>
    <row r="4539" spans="1:3" s="10" customFormat="1" ht="28.5">
      <c r="A4539" s="31" t="s">
        <v>12214</v>
      </c>
      <c r="B4539" s="10" t="s">
        <v>5600</v>
      </c>
      <c r="C4539" s="11" t="s">
        <v>5601</v>
      </c>
    </row>
    <row r="4540" spans="1:3" s="10" customFormat="1" ht="28.5">
      <c r="A4540" s="31" t="s">
        <v>12215</v>
      </c>
      <c r="B4540" s="10" t="s">
        <v>5602</v>
      </c>
      <c r="C4540" s="11" t="s">
        <v>4928</v>
      </c>
    </row>
    <row r="4541" spans="1:3" s="10" customFormat="1">
      <c r="A4541" s="31" t="s">
        <v>8847</v>
      </c>
      <c r="B4541" s="10" t="s">
        <v>5603</v>
      </c>
      <c r="C4541" s="11" t="s">
        <v>1158</v>
      </c>
    </row>
    <row r="4542" spans="1:3" s="10" customFormat="1" ht="42.75">
      <c r="A4542" s="31" t="s">
        <v>12216</v>
      </c>
      <c r="B4542" s="10" t="s">
        <v>5604</v>
      </c>
      <c r="C4542" s="11" t="s">
        <v>1260</v>
      </c>
    </row>
    <row r="4543" spans="1:3" s="10" customFormat="1" ht="57">
      <c r="A4543" s="31" t="s">
        <v>12217</v>
      </c>
      <c r="B4543" s="10" t="s">
        <v>5605</v>
      </c>
      <c r="C4543" s="11" t="s">
        <v>3744</v>
      </c>
    </row>
    <row r="4544" spans="1:3" s="10" customFormat="1">
      <c r="A4544" s="31" t="s">
        <v>12218</v>
      </c>
      <c r="B4544" s="10" t="s">
        <v>5606</v>
      </c>
      <c r="C4544" s="11" t="s">
        <v>4644</v>
      </c>
    </row>
    <row r="4545" spans="1:3" s="10" customFormat="1" ht="42.75">
      <c r="A4545" s="31" t="s">
        <v>12219</v>
      </c>
      <c r="B4545" s="10" t="s">
        <v>5607</v>
      </c>
      <c r="C4545" s="11" t="s">
        <v>1260</v>
      </c>
    </row>
    <row r="4546" spans="1:3" s="10" customFormat="1" ht="57">
      <c r="A4546" s="31" t="s">
        <v>12220</v>
      </c>
      <c r="B4546" s="10" t="s">
        <v>5608</v>
      </c>
      <c r="C4546" s="11" t="s">
        <v>971</v>
      </c>
    </row>
    <row r="4547" spans="1:3" s="10" customFormat="1" ht="28.5">
      <c r="A4547" s="31" t="s">
        <v>12221</v>
      </c>
      <c r="B4547" s="10" t="s">
        <v>5609</v>
      </c>
      <c r="C4547" s="11" t="s">
        <v>1154</v>
      </c>
    </row>
    <row r="4548" spans="1:3" s="10" customFormat="1" ht="28.5">
      <c r="A4548" s="31" t="s">
        <v>12222</v>
      </c>
      <c r="B4548" s="10" t="s">
        <v>5610</v>
      </c>
      <c r="C4548" s="11" t="s">
        <v>5479</v>
      </c>
    </row>
    <row r="4549" spans="1:3" s="10" customFormat="1" ht="28.5">
      <c r="A4549" s="31" t="s">
        <v>12223</v>
      </c>
      <c r="B4549" s="10" t="s">
        <v>5611</v>
      </c>
      <c r="C4549" s="11" t="s">
        <v>5585</v>
      </c>
    </row>
    <row r="4550" spans="1:3" s="10" customFormat="1" ht="28.5">
      <c r="A4550" s="31" t="s">
        <v>12224</v>
      </c>
      <c r="B4550" s="10" t="s">
        <v>5612</v>
      </c>
      <c r="C4550" s="11" t="s">
        <v>5479</v>
      </c>
    </row>
    <row r="4551" spans="1:3" s="10" customFormat="1" ht="28.5">
      <c r="A4551" s="31" t="s">
        <v>12225</v>
      </c>
      <c r="B4551" s="10" t="s">
        <v>5613</v>
      </c>
      <c r="C4551" s="11" t="s">
        <v>5585</v>
      </c>
    </row>
    <row r="4552" spans="1:3" s="10" customFormat="1" ht="57">
      <c r="A4552" s="31" t="s">
        <v>12226</v>
      </c>
      <c r="B4552" s="10" t="s">
        <v>5614</v>
      </c>
      <c r="C4552" s="11" t="s">
        <v>971</v>
      </c>
    </row>
    <row r="4553" spans="1:3" s="10" customFormat="1" ht="42.75">
      <c r="A4553" s="31" t="s">
        <v>12227</v>
      </c>
      <c r="B4553" s="10" t="s">
        <v>5615</v>
      </c>
      <c r="C4553" s="11" t="s">
        <v>5429</v>
      </c>
    </row>
    <row r="4554" spans="1:3" s="10" customFormat="1" ht="42.75">
      <c r="A4554" s="31" t="s">
        <v>12228</v>
      </c>
      <c r="B4554" s="10" t="s">
        <v>5616</v>
      </c>
      <c r="C4554" s="11" t="s">
        <v>5429</v>
      </c>
    </row>
    <row r="4555" spans="1:3" s="10" customFormat="1" ht="28.5">
      <c r="A4555" s="31" t="s">
        <v>11346</v>
      </c>
      <c r="B4555" s="10" t="s">
        <v>5617</v>
      </c>
      <c r="C4555" s="11" t="s">
        <v>956</v>
      </c>
    </row>
    <row r="4556" spans="1:3" s="10" customFormat="1" ht="28.5">
      <c r="A4556" s="31" t="s">
        <v>12229</v>
      </c>
      <c r="B4556" s="10" t="s">
        <v>5618</v>
      </c>
      <c r="C4556" s="11" t="s">
        <v>5070</v>
      </c>
    </row>
    <row r="4557" spans="1:3" s="10" customFormat="1" ht="42.75">
      <c r="A4557" s="31" t="s">
        <v>12230</v>
      </c>
      <c r="B4557" s="10" t="s">
        <v>5619</v>
      </c>
      <c r="C4557" s="11" t="s">
        <v>5620</v>
      </c>
    </row>
    <row r="4558" spans="1:3" s="10" customFormat="1" ht="42.75">
      <c r="A4558" s="31" t="s">
        <v>8923</v>
      </c>
      <c r="B4558" s="10" t="s">
        <v>5621</v>
      </c>
      <c r="C4558" s="11" t="s">
        <v>1260</v>
      </c>
    </row>
    <row r="4559" spans="1:3" s="10" customFormat="1" ht="42.75">
      <c r="A4559" s="31" t="s">
        <v>11601</v>
      </c>
      <c r="B4559" s="10" t="s">
        <v>5622</v>
      </c>
      <c r="C4559" s="11" t="s">
        <v>1260</v>
      </c>
    </row>
    <row r="4560" spans="1:3" s="10" customFormat="1" ht="28.5">
      <c r="A4560" s="31" t="s">
        <v>12231</v>
      </c>
      <c r="B4560" s="10" t="s">
        <v>5623</v>
      </c>
      <c r="C4560" s="11" t="s">
        <v>5545</v>
      </c>
    </row>
    <row r="4561" spans="1:3" s="10" customFormat="1" ht="28.5">
      <c r="A4561" s="31" t="s">
        <v>12232</v>
      </c>
      <c r="B4561" s="10" t="s">
        <v>5624</v>
      </c>
      <c r="C4561" s="11" t="s">
        <v>5585</v>
      </c>
    </row>
    <row r="4562" spans="1:3" s="10" customFormat="1" ht="28.5">
      <c r="A4562" s="31" t="s">
        <v>12233</v>
      </c>
      <c r="B4562" s="10" t="s">
        <v>5625</v>
      </c>
      <c r="C4562" s="11" t="s">
        <v>1154</v>
      </c>
    </row>
    <row r="4563" spans="1:3" s="10" customFormat="1" ht="57">
      <c r="A4563" s="31" t="s">
        <v>12234</v>
      </c>
      <c r="B4563" s="10" t="s">
        <v>5626</v>
      </c>
      <c r="C4563" s="11" t="s">
        <v>3744</v>
      </c>
    </row>
    <row r="4564" spans="1:3" s="10" customFormat="1" ht="28.5">
      <c r="A4564" s="31" t="s">
        <v>12235</v>
      </c>
      <c r="B4564" s="10" t="s">
        <v>5627</v>
      </c>
      <c r="C4564" s="11" t="s">
        <v>5585</v>
      </c>
    </row>
    <row r="4565" spans="1:3" s="10" customFormat="1" ht="28.5">
      <c r="A4565" s="31" t="s">
        <v>12236</v>
      </c>
      <c r="B4565" s="10" t="s">
        <v>5628</v>
      </c>
      <c r="C4565" s="11" t="s">
        <v>5629</v>
      </c>
    </row>
    <row r="4566" spans="1:3" s="10" customFormat="1" ht="42.75">
      <c r="A4566" s="31" t="s">
        <v>12237</v>
      </c>
      <c r="B4566" s="10" t="s">
        <v>5630</v>
      </c>
      <c r="C4566" s="11" t="s">
        <v>1260</v>
      </c>
    </row>
    <row r="4567" spans="1:3" s="10" customFormat="1" ht="57">
      <c r="A4567" s="31" t="s">
        <v>12238</v>
      </c>
      <c r="B4567" s="10" t="s">
        <v>5631</v>
      </c>
      <c r="C4567" s="11" t="s">
        <v>5632</v>
      </c>
    </row>
    <row r="4568" spans="1:3" s="10" customFormat="1" ht="42.75">
      <c r="A4568" s="31" t="s">
        <v>12239</v>
      </c>
      <c r="B4568" s="10" t="s">
        <v>5633</v>
      </c>
      <c r="C4568" s="11" t="s">
        <v>5620</v>
      </c>
    </row>
    <row r="4569" spans="1:3" s="10" customFormat="1" ht="42.75">
      <c r="A4569" s="31" t="s">
        <v>8317</v>
      </c>
      <c r="B4569" s="10" t="s">
        <v>5634</v>
      </c>
      <c r="C4569" s="11" t="s">
        <v>810</v>
      </c>
    </row>
    <row r="4570" spans="1:3" s="10" customFormat="1">
      <c r="A4570" s="31" t="s">
        <v>12240</v>
      </c>
      <c r="B4570" s="10" t="s">
        <v>5635</v>
      </c>
      <c r="C4570" s="11" t="s">
        <v>1277</v>
      </c>
    </row>
    <row r="4571" spans="1:3" s="10" customFormat="1" ht="57">
      <c r="A4571" s="31" t="s">
        <v>12241</v>
      </c>
      <c r="B4571" s="10" t="s">
        <v>5636</v>
      </c>
      <c r="C4571" s="11" t="s">
        <v>3744</v>
      </c>
    </row>
    <row r="4572" spans="1:3" s="10" customFormat="1" ht="57">
      <c r="A4572" s="31" t="s">
        <v>12242</v>
      </c>
      <c r="B4572" s="10" t="s">
        <v>5637</v>
      </c>
      <c r="C4572" s="11" t="s">
        <v>971</v>
      </c>
    </row>
    <row r="4573" spans="1:3" s="10" customFormat="1" ht="28.5">
      <c r="A4573" s="31" t="s">
        <v>12243</v>
      </c>
      <c r="B4573" s="10" t="s">
        <v>5638</v>
      </c>
      <c r="C4573" s="11" t="s">
        <v>5585</v>
      </c>
    </row>
    <row r="4574" spans="1:3" s="10" customFormat="1" ht="28.5">
      <c r="A4574" s="31" t="s">
        <v>12244</v>
      </c>
      <c r="B4574" s="10" t="s">
        <v>5639</v>
      </c>
      <c r="C4574" s="11" t="s">
        <v>5640</v>
      </c>
    </row>
    <row r="4575" spans="1:3" s="10" customFormat="1" ht="28.5">
      <c r="A4575" s="31" t="s">
        <v>12245</v>
      </c>
      <c r="B4575" s="10" t="s">
        <v>5641</v>
      </c>
      <c r="C4575" s="11" t="s">
        <v>5070</v>
      </c>
    </row>
    <row r="4576" spans="1:3" s="10" customFormat="1" ht="57">
      <c r="A4576" s="31" t="s">
        <v>12246</v>
      </c>
      <c r="B4576" s="10" t="s">
        <v>5642</v>
      </c>
      <c r="C4576" s="11" t="s">
        <v>971</v>
      </c>
    </row>
    <row r="4577" spans="1:3" s="10" customFormat="1" ht="28.5">
      <c r="A4577" s="31" t="s">
        <v>12247</v>
      </c>
      <c r="B4577" s="10" t="s">
        <v>5643</v>
      </c>
      <c r="C4577" s="11" t="s">
        <v>5070</v>
      </c>
    </row>
    <row r="4578" spans="1:3" s="10" customFormat="1" ht="28.5">
      <c r="A4578" s="31" t="s">
        <v>12248</v>
      </c>
      <c r="B4578" s="10" t="s">
        <v>5644</v>
      </c>
      <c r="C4578" s="11" t="s">
        <v>5640</v>
      </c>
    </row>
    <row r="4579" spans="1:3" s="10" customFormat="1" ht="28.5">
      <c r="A4579" s="31" t="s">
        <v>12249</v>
      </c>
      <c r="B4579" s="10" t="s">
        <v>5645</v>
      </c>
      <c r="C4579" s="11" t="s">
        <v>5262</v>
      </c>
    </row>
    <row r="4580" spans="1:3" s="10" customFormat="1" ht="28.5">
      <c r="A4580" s="31" t="s">
        <v>12250</v>
      </c>
      <c r="B4580" s="10" t="s">
        <v>5646</v>
      </c>
      <c r="C4580" s="11" t="s">
        <v>5647</v>
      </c>
    </row>
    <row r="4581" spans="1:3" s="10" customFormat="1" ht="28.5">
      <c r="A4581" s="31" t="s">
        <v>12251</v>
      </c>
      <c r="B4581" s="10" t="s">
        <v>5648</v>
      </c>
      <c r="C4581" s="11" t="s">
        <v>956</v>
      </c>
    </row>
    <row r="4582" spans="1:3" s="10" customFormat="1" ht="28.5">
      <c r="A4582" s="31" t="s">
        <v>12252</v>
      </c>
      <c r="B4582" s="10" t="s">
        <v>5649</v>
      </c>
      <c r="C4582" s="11" t="s">
        <v>5499</v>
      </c>
    </row>
    <row r="4583" spans="1:3" s="10" customFormat="1" ht="28.5">
      <c r="A4583" s="31" t="s">
        <v>12253</v>
      </c>
      <c r="B4583" s="10" t="s">
        <v>5650</v>
      </c>
      <c r="C4583" s="11" t="s">
        <v>5070</v>
      </c>
    </row>
    <row r="4584" spans="1:3" s="10" customFormat="1">
      <c r="A4584" s="31" t="s">
        <v>8931</v>
      </c>
      <c r="B4584" s="10" t="s">
        <v>5651</v>
      </c>
      <c r="C4584" s="11" t="s">
        <v>1277</v>
      </c>
    </row>
    <row r="4585" spans="1:3" s="10" customFormat="1" ht="28.5">
      <c r="A4585" s="31" t="s">
        <v>12127</v>
      </c>
      <c r="B4585" s="10" t="s">
        <v>5652</v>
      </c>
      <c r="C4585" s="11" t="s">
        <v>767</v>
      </c>
    </row>
    <row r="4586" spans="1:3" s="10" customFormat="1" ht="28.5">
      <c r="A4586" s="31" t="s">
        <v>12254</v>
      </c>
      <c r="B4586" s="10" t="s">
        <v>5653</v>
      </c>
      <c r="C4586" s="11" t="s">
        <v>5070</v>
      </c>
    </row>
    <row r="4587" spans="1:3" s="10" customFormat="1" ht="28.5">
      <c r="A4587" s="31" t="s">
        <v>12255</v>
      </c>
      <c r="B4587" s="10" t="s">
        <v>5654</v>
      </c>
      <c r="C4587" s="11" t="s">
        <v>5655</v>
      </c>
    </row>
    <row r="4588" spans="1:3" s="10" customFormat="1" ht="28.5">
      <c r="A4588" s="31" t="s">
        <v>12256</v>
      </c>
      <c r="B4588" s="10" t="s">
        <v>5656</v>
      </c>
      <c r="C4588" s="11" t="s">
        <v>5262</v>
      </c>
    </row>
    <row r="4589" spans="1:3" s="10" customFormat="1" ht="57">
      <c r="A4589" s="31" t="s">
        <v>12257</v>
      </c>
      <c r="B4589" s="10" t="s">
        <v>5657</v>
      </c>
      <c r="C4589" s="11" t="s">
        <v>5119</v>
      </c>
    </row>
    <row r="4590" spans="1:3" s="10" customFormat="1" ht="28.5">
      <c r="A4590" s="31" t="s">
        <v>12258</v>
      </c>
      <c r="B4590" s="10" t="s">
        <v>5658</v>
      </c>
      <c r="C4590" s="11" t="s">
        <v>956</v>
      </c>
    </row>
    <row r="4591" spans="1:3" s="10" customFormat="1" ht="42.75">
      <c r="A4591" s="31" t="s">
        <v>12259</v>
      </c>
      <c r="B4591" s="10" t="s">
        <v>5659</v>
      </c>
      <c r="C4591" s="11" t="s">
        <v>5579</v>
      </c>
    </row>
    <row r="4592" spans="1:3" s="10" customFormat="1" ht="42.75">
      <c r="A4592" s="31" t="s">
        <v>12260</v>
      </c>
      <c r="B4592" s="10" t="s">
        <v>5660</v>
      </c>
      <c r="C4592" s="11" t="s">
        <v>5579</v>
      </c>
    </row>
    <row r="4593" spans="1:3" s="10" customFormat="1" ht="28.5">
      <c r="A4593" s="31" t="s">
        <v>12261</v>
      </c>
      <c r="B4593" s="10" t="s">
        <v>5661</v>
      </c>
      <c r="C4593" s="11" t="s">
        <v>5499</v>
      </c>
    </row>
    <row r="4594" spans="1:3" s="10" customFormat="1" ht="28.5">
      <c r="A4594" s="31" t="s">
        <v>12262</v>
      </c>
      <c r="B4594" s="10" t="s">
        <v>5662</v>
      </c>
      <c r="C4594" s="11" t="s">
        <v>5499</v>
      </c>
    </row>
    <row r="4595" spans="1:3" s="10" customFormat="1" ht="28.5">
      <c r="A4595" s="31" t="s">
        <v>12263</v>
      </c>
      <c r="B4595" s="10" t="s">
        <v>5663</v>
      </c>
      <c r="C4595" s="11" t="s">
        <v>5499</v>
      </c>
    </row>
    <row r="4596" spans="1:3" s="10" customFormat="1" ht="28.5">
      <c r="A4596" s="31" t="s">
        <v>12229</v>
      </c>
      <c r="B4596" s="10" t="s">
        <v>5664</v>
      </c>
      <c r="C4596" s="11" t="s">
        <v>5070</v>
      </c>
    </row>
    <row r="4597" spans="1:3" s="10" customFormat="1" ht="28.5">
      <c r="A4597" s="31" t="s">
        <v>12264</v>
      </c>
      <c r="B4597" s="10" t="s">
        <v>5665</v>
      </c>
      <c r="C4597" s="11" t="s">
        <v>956</v>
      </c>
    </row>
    <row r="4598" spans="1:3" s="10" customFormat="1" ht="28.5">
      <c r="A4598" s="31" t="s">
        <v>12265</v>
      </c>
      <c r="B4598" s="10" t="s">
        <v>5666</v>
      </c>
      <c r="C4598" s="11" t="s">
        <v>956</v>
      </c>
    </row>
    <row r="4599" spans="1:3" s="10" customFormat="1" ht="28.5">
      <c r="A4599" s="31" t="s">
        <v>12266</v>
      </c>
      <c r="B4599" s="10" t="s">
        <v>5667</v>
      </c>
      <c r="C4599" s="11" t="s">
        <v>956</v>
      </c>
    </row>
    <row r="4600" spans="1:3" s="10" customFormat="1" ht="28.5">
      <c r="A4600" s="31" t="s">
        <v>12267</v>
      </c>
      <c r="B4600" s="10" t="s">
        <v>5668</v>
      </c>
      <c r="C4600" s="11" t="s">
        <v>5262</v>
      </c>
    </row>
    <row r="4601" spans="1:3" s="10" customFormat="1" ht="28.5">
      <c r="A4601" s="31" t="s">
        <v>12268</v>
      </c>
      <c r="B4601" s="10" t="s">
        <v>5669</v>
      </c>
      <c r="C4601" s="11" t="s">
        <v>956</v>
      </c>
    </row>
    <row r="4602" spans="1:3" s="10" customFormat="1" ht="57">
      <c r="A4602" s="31" t="s">
        <v>12269</v>
      </c>
      <c r="B4602" s="10" t="s">
        <v>5670</v>
      </c>
      <c r="C4602" s="11" t="s">
        <v>3744</v>
      </c>
    </row>
    <row r="4603" spans="1:3" s="10" customFormat="1" ht="42.75">
      <c r="A4603" s="31" t="s">
        <v>12270</v>
      </c>
      <c r="B4603" s="10" t="s">
        <v>5671</v>
      </c>
      <c r="C4603" s="11" t="s">
        <v>5285</v>
      </c>
    </row>
    <row r="4604" spans="1:3" s="10" customFormat="1" ht="42.75">
      <c r="A4604" s="31" t="s">
        <v>12271</v>
      </c>
      <c r="B4604" s="10" t="s">
        <v>5672</v>
      </c>
      <c r="C4604" s="11" t="s">
        <v>5285</v>
      </c>
    </row>
    <row r="4605" spans="1:3" s="10" customFormat="1" ht="28.5">
      <c r="A4605" s="31" t="s">
        <v>12272</v>
      </c>
      <c r="B4605" s="10" t="s">
        <v>5673</v>
      </c>
      <c r="C4605" s="11" t="s">
        <v>5070</v>
      </c>
    </row>
    <row r="4606" spans="1:3" s="10" customFormat="1" ht="42.75">
      <c r="A4606" s="31" t="s">
        <v>12273</v>
      </c>
      <c r="B4606" s="10" t="s">
        <v>5674</v>
      </c>
      <c r="C4606" s="11" t="s">
        <v>5579</v>
      </c>
    </row>
    <row r="4607" spans="1:3" s="10" customFormat="1" ht="28.5">
      <c r="A4607" s="31" t="s">
        <v>12274</v>
      </c>
      <c r="B4607" s="10" t="s">
        <v>5675</v>
      </c>
      <c r="C4607" s="11" t="s">
        <v>5676</v>
      </c>
    </row>
    <row r="4608" spans="1:3" s="10" customFormat="1" ht="42.75">
      <c r="A4608" s="31" t="s">
        <v>12275</v>
      </c>
      <c r="B4608" s="10" t="s">
        <v>5677</v>
      </c>
      <c r="C4608" s="11" t="s">
        <v>5579</v>
      </c>
    </row>
    <row r="4609" spans="1:3" s="10" customFormat="1" ht="28.5">
      <c r="A4609" s="31" t="s">
        <v>12276</v>
      </c>
      <c r="B4609" s="10" t="s">
        <v>5678</v>
      </c>
      <c r="C4609" s="11" t="s">
        <v>956</v>
      </c>
    </row>
    <row r="4610" spans="1:3" s="10" customFormat="1" ht="28.5">
      <c r="A4610" s="31" t="s">
        <v>12277</v>
      </c>
      <c r="B4610" s="10" t="s">
        <v>5679</v>
      </c>
      <c r="C4610" s="11" t="s">
        <v>5070</v>
      </c>
    </row>
    <row r="4611" spans="1:3" s="10" customFormat="1" ht="28.5">
      <c r="A4611" s="31" t="s">
        <v>12278</v>
      </c>
      <c r="B4611" s="10" t="s">
        <v>5680</v>
      </c>
      <c r="C4611" s="11" t="s">
        <v>5398</v>
      </c>
    </row>
    <row r="4612" spans="1:3" s="10" customFormat="1" ht="28.5">
      <c r="A4612" s="31" t="s">
        <v>12279</v>
      </c>
      <c r="B4612" s="10" t="s">
        <v>5681</v>
      </c>
      <c r="C4612" s="11" t="s">
        <v>5499</v>
      </c>
    </row>
    <row r="4613" spans="1:3" s="10" customFormat="1" ht="28.5">
      <c r="A4613" s="31" t="s">
        <v>12133</v>
      </c>
      <c r="B4613" s="10" t="s">
        <v>5682</v>
      </c>
      <c r="C4613" s="11" t="s">
        <v>5499</v>
      </c>
    </row>
    <row r="4614" spans="1:3" s="10" customFormat="1" ht="28.5">
      <c r="A4614" s="31" t="s">
        <v>12280</v>
      </c>
      <c r="B4614" s="10" t="s">
        <v>5683</v>
      </c>
      <c r="C4614" s="11" t="s">
        <v>5499</v>
      </c>
    </row>
    <row r="4615" spans="1:3" s="10" customFormat="1" ht="42.75">
      <c r="A4615" s="31" t="s">
        <v>12281</v>
      </c>
      <c r="B4615" s="10" t="s">
        <v>5684</v>
      </c>
      <c r="C4615" s="11" t="s">
        <v>5579</v>
      </c>
    </row>
    <row r="4616" spans="1:3" s="10" customFormat="1" ht="57">
      <c r="A4616" s="31" t="s">
        <v>12282</v>
      </c>
      <c r="B4616" s="10" t="s">
        <v>5685</v>
      </c>
      <c r="C4616" s="11" t="s">
        <v>4560</v>
      </c>
    </row>
    <row r="4617" spans="1:3" s="10" customFormat="1" ht="57">
      <c r="A4617" s="31" t="s">
        <v>12283</v>
      </c>
      <c r="B4617" s="10" t="s">
        <v>5686</v>
      </c>
      <c r="C4617" s="11" t="s">
        <v>3744</v>
      </c>
    </row>
    <row r="4618" spans="1:3" s="10" customFormat="1" ht="57">
      <c r="A4618" s="31" t="s">
        <v>12284</v>
      </c>
      <c r="B4618" s="10" t="s">
        <v>5687</v>
      </c>
      <c r="C4618" s="11" t="s">
        <v>1077</v>
      </c>
    </row>
    <row r="4619" spans="1:3" s="10" customFormat="1" ht="28.5">
      <c r="A4619" s="31" t="s">
        <v>11346</v>
      </c>
      <c r="B4619" s="10" t="s">
        <v>5688</v>
      </c>
      <c r="C4619" s="11" t="s">
        <v>956</v>
      </c>
    </row>
    <row r="4620" spans="1:3" s="10" customFormat="1" ht="28.5">
      <c r="A4620" s="31" t="s">
        <v>8733</v>
      </c>
      <c r="B4620" s="10" t="s">
        <v>5689</v>
      </c>
      <c r="C4620" s="11" t="s">
        <v>956</v>
      </c>
    </row>
    <row r="4621" spans="1:3" s="10" customFormat="1" ht="28.5">
      <c r="A4621" s="31" t="s">
        <v>12285</v>
      </c>
      <c r="B4621" s="10" t="s">
        <v>5690</v>
      </c>
      <c r="C4621" s="11" t="s">
        <v>5436</v>
      </c>
    </row>
    <row r="4622" spans="1:3" s="10" customFormat="1" ht="28.5">
      <c r="A4622" s="31" t="s">
        <v>12286</v>
      </c>
      <c r="B4622" s="10" t="s">
        <v>5691</v>
      </c>
      <c r="C4622" s="11" t="s">
        <v>5436</v>
      </c>
    </row>
    <row r="4623" spans="1:3" s="10" customFormat="1" ht="28.5">
      <c r="A4623" s="31" t="s">
        <v>12287</v>
      </c>
      <c r="B4623" s="10" t="s">
        <v>5692</v>
      </c>
      <c r="C4623" s="11" t="s">
        <v>5436</v>
      </c>
    </row>
    <row r="4624" spans="1:3" s="10" customFormat="1" ht="28.5">
      <c r="A4624" s="31" t="s">
        <v>12288</v>
      </c>
      <c r="B4624" s="10" t="s">
        <v>5693</v>
      </c>
      <c r="C4624" s="11" t="s">
        <v>5262</v>
      </c>
    </row>
    <row r="4625" spans="1:3" s="10" customFormat="1" ht="57">
      <c r="A4625" s="31" t="s">
        <v>12289</v>
      </c>
      <c r="B4625" s="10" t="s">
        <v>5694</v>
      </c>
      <c r="C4625" s="11" t="s">
        <v>5289</v>
      </c>
    </row>
    <row r="4626" spans="1:3" s="10" customFormat="1" ht="57">
      <c r="A4626" s="31" t="s">
        <v>12290</v>
      </c>
      <c r="B4626" s="10" t="s">
        <v>5695</v>
      </c>
      <c r="C4626" s="11" t="s">
        <v>3744</v>
      </c>
    </row>
    <row r="4627" spans="1:3" s="10" customFormat="1" ht="28.5">
      <c r="A4627" s="31" t="s">
        <v>12291</v>
      </c>
      <c r="B4627" s="10" t="s">
        <v>5696</v>
      </c>
      <c r="C4627" s="11" t="s">
        <v>5398</v>
      </c>
    </row>
    <row r="4628" spans="1:3" s="10" customFormat="1" ht="28.5">
      <c r="A4628" s="31" t="s">
        <v>12292</v>
      </c>
      <c r="B4628" s="10" t="s">
        <v>5697</v>
      </c>
      <c r="C4628" s="11" t="s">
        <v>5398</v>
      </c>
    </row>
    <row r="4629" spans="1:3" s="10" customFormat="1" ht="42.75">
      <c r="A4629" s="31" t="s">
        <v>12293</v>
      </c>
      <c r="B4629" s="10" t="s">
        <v>5698</v>
      </c>
      <c r="C4629" s="11" t="s">
        <v>5579</v>
      </c>
    </row>
    <row r="4630" spans="1:3" s="10" customFormat="1" ht="42.75">
      <c r="A4630" s="31" t="s">
        <v>12294</v>
      </c>
      <c r="B4630" s="10" t="s">
        <v>5699</v>
      </c>
      <c r="C4630" s="11" t="s">
        <v>5579</v>
      </c>
    </row>
    <row r="4631" spans="1:3" s="10" customFormat="1" ht="28.5">
      <c r="A4631" s="31" t="s">
        <v>12295</v>
      </c>
      <c r="B4631" s="10" t="s">
        <v>5700</v>
      </c>
      <c r="C4631" s="11" t="s">
        <v>956</v>
      </c>
    </row>
    <row r="4632" spans="1:3" s="10" customFormat="1" ht="42.75">
      <c r="A4632" s="31" t="s">
        <v>12296</v>
      </c>
      <c r="B4632" s="10" t="s">
        <v>5701</v>
      </c>
      <c r="C4632" s="11" t="s">
        <v>5702</v>
      </c>
    </row>
    <row r="4633" spans="1:3" s="10" customFormat="1" ht="28.5">
      <c r="A4633" s="31" t="s">
        <v>12297</v>
      </c>
      <c r="B4633" s="10" t="s">
        <v>5703</v>
      </c>
      <c r="C4633" s="11" t="s">
        <v>5398</v>
      </c>
    </row>
    <row r="4634" spans="1:3" s="10" customFormat="1" ht="42.75">
      <c r="A4634" s="31" t="s">
        <v>12298</v>
      </c>
      <c r="B4634" s="10" t="s">
        <v>5704</v>
      </c>
      <c r="C4634" s="11" t="s">
        <v>1260</v>
      </c>
    </row>
    <row r="4635" spans="1:3" s="10" customFormat="1" ht="28.5">
      <c r="A4635" s="31" t="s">
        <v>12299</v>
      </c>
      <c r="B4635" s="10" t="s">
        <v>5705</v>
      </c>
      <c r="C4635" s="11" t="s">
        <v>5398</v>
      </c>
    </row>
    <row r="4636" spans="1:3" s="10" customFormat="1" ht="28.5">
      <c r="A4636" s="31" t="s">
        <v>8343</v>
      </c>
      <c r="B4636" s="10" t="s">
        <v>5706</v>
      </c>
      <c r="C4636" s="11" t="s">
        <v>767</v>
      </c>
    </row>
    <row r="4637" spans="1:3" s="10" customFormat="1" ht="42.75">
      <c r="A4637" s="31" t="s">
        <v>12300</v>
      </c>
      <c r="B4637" s="10" t="s">
        <v>5707</v>
      </c>
      <c r="C4637" s="11" t="s">
        <v>5579</v>
      </c>
    </row>
    <row r="4638" spans="1:3" s="10" customFormat="1" ht="28.5">
      <c r="A4638" s="31" t="s">
        <v>12301</v>
      </c>
      <c r="B4638" s="10" t="s">
        <v>5708</v>
      </c>
      <c r="C4638" s="11" t="s">
        <v>5499</v>
      </c>
    </row>
    <row r="4639" spans="1:3" s="10" customFormat="1" ht="28.5">
      <c r="A4639" s="31" t="s">
        <v>12302</v>
      </c>
      <c r="B4639" s="10" t="s">
        <v>5709</v>
      </c>
      <c r="C4639" s="11" t="s">
        <v>5436</v>
      </c>
    </row>
    <row r="4640" spans="1:3" s="10" customFormat="1" ht="28.5">
      <c r="A4640" s="31" t="s">
        <v>12303</v>
      </c>
      <c r="B4640" s="10" t="s">
        <v>5710</v>
      </c>
      <c r="C4640" s="11" t="s">
        <v>767</v>
      </c>
    </row>
    <row r="4641" spans="1:3" s="10" customFormat="1" ht="28.5">
      <c r="A4641" s="31" t="s">
        <v>12304</v>
      </c>
      <c r="B4641" s="10" t="s">
        <v>5711</v>
      </c>
      <c r="C4641" s="11" t="s">
        <v>5436</v>
      </c>
    </row>
    <row r="4642" spans="1:3" s="10" customFormat="1" ht="42.75">
      <c r="A4642" s="31" t="s">
        <v>12305</v>
      </c>
      <c r="B4642" s="10" t="s">
        <v>5712</v>
      </c>
      <c r="C4642" s="11" t="s">
        <v>5702</v>
      </c>
    </row>
    <row r="4643" spans="1:3" s="10" customFormat="1">
      <c r="A4643" s="31" t="s">
        <v>8931</v>
      </c>
      <c r="B4643" s="10" t="s">
        <v>5713</v>
      </c>
      <c r="C4643" s="11" t="s">
        <v>1277</v>
      </c>
    </row>
    <row r="4644" spans="1:3" s="10" customFormat="1" ht="28.5">
      <c r="A4644" s="31" t="s">
        <v>12306</v>
      </c>
      <c r="B4644" s="10" t="s">
        <v>5714</v>
      </c>
      <c r="C4644" s="11" t="s">
        <v>767</v>
      </c>
    </row>
    <row r="4645" spans="1:3" s="10" customFormat="1" ht="42.75">
      <c r="A4645" s="31" t="s">
        <v>12307</v>
      </c>
      <c r="B4645" s="10" t="s">
        <v>5715</v>
      </c>
      <c r="C4645" s="11" t="s">
        <v>5702</v>
      </c>
    </row>
    <row r="4646" spans="1:3" s="10" customFormat="1" ht="28.5">
      <c r="A4646" s="31" t="s">
        <v>12308</v>
      </c>
      <c r="B4646" s="10" t="s">
        <v>5716</v>
      </c>
      <c r="C4646" s="11" t="s">
        <v>5545</v>
      </c>
    </row>
    <row r="4647" spans="1:3" s="10" customFormat="1" ht="28.5">
      <c r="A4647" s="31" t="s">
        <v>12309</v>
      </c>
      <c r="B4647" s="10" t="s">
        <v>5717</v>
      </c>
      <c r="C4647" s="11" t="s">
        <v>5545</v>
      </c>
    </row>
    <row r="4648" spans="1:3" s="10" customFormat="1" ht="28.5">
      <c r="A4648" s="31" t="s">
        <v>12310</v>
      </c>
      <c r="B4648" s="10" t="s">
        <v>5718</v>
      </c>
      <c r="C4648" s="11" t="s">
        <v>5545</v>
      </c>
    </row>
    <row r="4649" spans="1:3" s="10" customFormat="1" ht="28.5">
      <c r="A4649" s="31" t="s">
        <v>12109</v>
      </c>
      <c r="B4649" s="10" t="s">
        <v>5719</v>
      </c>
      <c r="C4649" s="11" t="s">
        <v>767</v>
      </c>
    </row>
    <row r="4650" spans="1:3" s="10" customFormat="1" ht="28.5">
      <c r="A4650" s="31" t="s">
        <v>12311</v>
      </c>
      <c r="B4650" s="10" t="s">
        <v>5720</v>
      </c>
      <c r="C4650" s="11" t="s">
        <v>4708</v>
      </c>
    </row>
    <row r="4651" spans="1:3" s="10" customFormat="1" ht="28.5">
      <c r="A4651" s="31" t="s">
        <v>12312</v>
      </c>
      <c r="B4651" s="10" t="s">
        <v>5721</v>
      </c>
      <c r="C4651" s="11" t="s">
        <v>4708</v>
      </c>
    </row>
    <row r="4652" spans="1:3" s="10" customFormat="1" ht="28.5">
      <c r="A4652" s="31" t="s">
        <v>12313</v>
      </c>
      <c r="B4652" s="10" t="s">
        <v>5722</v>
      </c>
      <c r="C4652" s="11" t="s">
        <v>5545</v>
      </c>
    </row>
    <row r="4653" spans="1:3" s="10" customFormat="1" ht="28.5">
      <c r="A4653" s="31" t="s">
        <v>12314</v>
      </c>
      <c r="B4653" s="10" t="s">
        <v>5723</v>
      </c>
      <c r="C4653" s="11" t="s">
        <v>956</v>
      </c>
    </row>
    <row r="4654" spans="1:3" s="10" customFormat="1" ht="28.5">
      <c r="A4654" s="31" t="s">
        <v>12315</v>
      </c>
      <c r="B4654" s="10" t="s">
        <v>5724</v>
      </c>
      <c r="C4654" s="11" t="s">
        <v>956</v>
      </c>
    </row>
    <row r="4655" spans="1:3" s="10" customFormat="1" ht="42.75">
      <c r="A4655" s="31" t="s">
        <v>12316</v>
      </c>
      <c r="B4655" s="10" t="s">
        <v>5725</v>
      </c>
      <c r="C4655" s="11" t="s">
        <v>5702</v>
      </c>
    </row>
    <row r="4656" spans="1:3" s="10" customFormat="1" ht="28.5">
      <c r="A4656" s="31" t="s">
        <v>12317</v>
      </c>
      <c r="B4656" s="10" t="s">
        <v>5726</v>
      </c>
      <c r="C4656" s="11" t="s">
        <v>5566</v>
      </c>
    </row>
    <row r="4657" spans="1:3" s="10" customFormat="1" ht="42.75">
      <c r="A4657" s="31" t="s">
        <v>12318</v>
      </c>
      <c r="B4657" s="10" t="s">
        <v>5727</v>
      </c>
      <c r="C4657" s="11" t="s">
        <v>5702</v>
      </c>
    </row>
    <row r="4658" spans="1:3" s="10" customFormat="1" ht="28.5">
      <c r="A4658" s="31" t="s">
        <v>12319</v>
      </c>
      <c r="B4658" s="10" t="s">
        <v>5728</v>
      </c>
      <c r="C4658" s="11" t="s">
        <v>5545</v>
      </c>
    </row>
    <row r="4659" spans="1:3" s="10" customFormat="1" ht="28.5">
      <c r="A4659" s="31" t="s">
        <v>12320</v>
      </c>
      <c r="B4659" s="10" t="s">
        <v>5729</v>
      </c>
      <c r="C4659" s="11" t="s">
        <v>956</v>
      </c>
    </row>
    <row r="4660" spans="1:3" s="10" customFormat="1" ht="28.5">
      <c r="A4660" s="31" t="s">
        <v>12321</v>
      </c>
      <c r="B4660" s="10" t="s">
        <v>5730</v>
      </c>
      <c r="C4660" s="11" t="s">
        <v>956</v>
      </c>
    </row>
    <row r="4661" spans="1:3" s="10" customFormat="1" ht="28.5">
      <c r="A4661" s="31" t="s">
        <v>12322</v>
      </c>
      <c r="B4661" s="10" t="s">
        <v>5731</v>
      </c>
      <c r="C4661" s="11" t="s">
        <v>5262</v>
      </c>
    </row>
    <row r="4662" spans="1:3" s="10" customFormat="1" ht="28.5">
      <c r="A4662" s="31" t="s">
        <v>12323</v>
      </c>
      <c r="B4662" s="10" t="s">
        <v>5732</v>
      </c>
      <c r="C4662" s="11" t="s">
        <v>5262</v>
      </c>
    </row>
    <row r="4663" spans="1:3" s="10" customFormat="1" ht="57">
      <c r="A4663" s="31" t="s">
        <v>12324</v>
      </c>
      <c r="B4663" s="10" t="s">
        <v>5733</v>
      </c>
      <c r="C4663" s="11" t="s">
        <v>5119</v>
      </c>
    </row>
    <row r="4664" spans="1:3" s="10" customFormat="1" ht="28.5">
      <c r="A4664" s="31" t="s">
        <v>12325</v>
      </c>
      <c r="B4664" s="10" t="s">
        <v>5734</v>
      </c>
      <c r="C4664" s="11" t="s">
        <v>4708</v>
      </c>
    </row>
    <row r="4665" spans="1:3" s="10" customFormat="1" ht="28.5">
      <c r="A4665" s="31" t="s">
        <v>12326</v>
      </c>
      <c r="B4665" s="10" t="s">
        <v>5735</v>
      </c>
      <c r="C4665" s="11" t="s">
        <v>5262</v>
      </c>
    </row>
    <row r="4666" spans="1:3" s="10" customFormat="1" ht="57">
      <c r="A4666" s="31" t="s">
        <v>12327</v>
      </c>
      <c r="B4666" s="10" t="s">
        <v>5736</v>
      </c>
      <c r="C4666" s="11" t="s">
        <v>5119</v>
      </c>
    </row>
    <row r="4667" spans="1:3" s="10" customFormat="1" ht="28.5">
      <c r="A4667" s="31" t="s">
        <v>12328</v>
      </c>
      <c r="B4667" s="10" t="s">
        <v>5737</v>
      </c>
      <c r="C4667" s="11" t="s">
        <v>5566</v>
      </c>
    </row>
    <row r="4668" spans="1:3" s="10" customFormat="1" ht="28.5">
      <c r="A4668" s="31" t="s">
        <v>12329</v>
      </c>
      <c r="B4668" s="10" t="s">
        <v>5738</v>
      </c>
      <c r="C4668" s="11" t="s">
        <v>765</v>
      </c>
    </row>
    <row r="4669" spans="1:3" s="10" customFormat="1" ht="28.5">
      <c r="A4669" s="31" t="s">
        <v>12330</v>
      </c>
      <c r="B4669" s="10" t="s">
        <v>5739</v>
      </c>
      <c r="C4669" s="11" t="s">
        <v>767</v>
      </c>
    </row>
    <row r="4670" spans="1:3" s="10" customFormat="1" ht="28.5">
      <c r="A4670" s="31" t="s">
        <v>12331</v>
      </c>
      <c r="B4670" s="10" t="s">
        <v>5740</v>
      </c>
      <c r="C4670" s="11" t="s">
        <v>769</v>
      </c>
    </row>
    <row r="4671" spans="1:3" s="10" customFormat="1">
      <c r="A4671" s="31" t="s">
        <v>12240</v>
      </c>
      <c r="B4671" s="10" t="s">
        <v>5741</v>
      </c>
      <c r="C4671" s="11" t="s">
        <v>1277</v>
      </c>
    </row>
    <row r="4672" spans="1:3" s="10" customFormat="1" ht="28.5">
      <c r="A4672" s="31" t="s">
        <v>12332</v>
      </c>
      <c r="B4672" s="10" t="s">
        <v>5742</v>
      </c>
      <c r="C4672" s="11" t="s">
        <v>767</v>
      </c>
    </row>
    <row r="4673" spans="1:3" s="10" customFormat="1" ht="28.5">
      <c r="A4673" s="31" t="s">
        <v>8608</v>
      </c>
      <c r="B4673" s="10" t="s">
        <v>5743</v>
      </c>
      <c r="C4673" s="11" t="s">
        <v>769</v>
      </c>
    </row>
    <row r="4674" spans="1:3" s="10" customFormat="1" ht="28.5">
      <c r="A4674" s="31" t="s">
        <v>12333</v>
      </c>
      <c r="B4674" s="10" t="s">
        <v>5744</v>
      </c>
      <c r="C4674" s="11" t="s">
        <v>767</v>
      </c>
    </row>
    <row r="4675" spans="1:3" s="10" customFormat="1" ht="28.5">
      <c r="A4675" s="31" t="s">
        <v>12334</v>
      </c>
      <c r="B4675" s="10" t="s">
        <v>5745</v>
      </c>
      <c r="C4675" s="11" t="s">
        <v>5746</v>
      </c>
    </row>
    <row r="4676" spans="1:3" s="10" customFormat="1" ht="28.5">
      <c r="A4676" s="31" t="s">
        <v>12306</v>
      </c>
      <c r="B4676" s="10" t="s">
        <v>5747</v>
      </c>
      <c r="C4676" s="11" t="s">
        <v>767</v>
      </c>
    </row>
    <row r="4677" spans="1:3" s="10" customFormat="1" ht="28.5">
      <c r="A4677" s="31" t="s">
        <v>12335</v>
      </c>
      <c r="B4677" s="10" t="s">
        <v>5748</v>
      </c>
      <c r="C4677" s="11" t="s">
        <v>5746</v>
      </c>
    </row>
    <row r="4678" spans="1:3" s="10" customFormat="1" ht="28.5">
      <c r="A4678" s="31" t="s">
        <v>12336</v>
      </c>
      <c r="B4678" s="10" t="s">
        <v>5749</v>
      </c>
      <c r="C4678" s="11" t="s">
        <v>5750</v>
      </c>
    </row>
    <row r="4679" spans="1:3" s="10" customFormat="1" ht="28.5">
      <c r="A4679" s="31" t="s">
        <v>12337</v>
      </c>
      <c r="B4679" s="10" t="s">
        <v>5751</v>
      </c>
      <c r="C4679" s="11" t="s">
        <v>5752</v>
      </c>
    </row>
    <row r="4680" spans="1:3" s="10" customFormat="1" ht="28.5">
      <c r="A4680" s="31" t="s">
        <v>12338</v>
      </c>
      <c r="B4680" s="10" t="s">
        <v>5753</v>
      </c>
      <c r="C4680" s="11" t="s">
        <v>5750</v>
      </c>
    </row>
    <row r="4681" spans="1:3" s="10" customFormat="1" ht="28.5">
      <c r="A4681" s="31" t="s">
        <v>12339</v>
      </c>
      <c r="B4681" s="10" t="s">
        <v>5754</v>
      </c>
      <c r="C4681" s="11" t="s">
        <v>5750</v>
      </c>
    </row>
    <row r="4682" spans="1:3" s="10" customFormat="1" ht="28.5">
      <c r="A4682" s="31" t="s">
        <v>12340</v>
      </c>
      <c r="B4682" s="10" t="s">
        <v>5755</v>
      </c>
      <c r="C4682" s="11" t="s">
        <v>5756</v>
      </c>
    </row>
    <row r="65340" spans="1:5" s="13" customFormat="1">
      <c r="A65340" s="11"/>
      <c r="B65340" s="10"/>
      <c r="C65340" s="11"/>
      <c r="D65340" s="10"/>
      <c r="E65340" s="21"/>
    </row>
  </sheetData>
  <autoFilter ref="B2:E4682" xr:uid="{00000000-0009-0000-0000-000004000000}"/>
  <phoneticPr fontId="36" type="noConversion"/>
  <pageMargins left="0.75" right="0.75" top="1" bottom="1" header="0.5" footer="0.5"/>
  <pageSetup paperSize="9" orientation="portrait"/>
  <headerFooter alignWithMargins="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61"/>
  <sheetViews>
    <sheetView topLeftCell="A7" workbookViewId="0"/>
  </sheetViews>
  <sheetFormatPr defaultColWidth="9.140625" defaultRowHeight="15"/>
  <sheetData>
    <row r="1" spans="1:11">
      <c r="A1" s="2" t="s">
        <v>5757</v>
      </c>
      <c r="B1" s="2" t="s">
        <v>101</v>
      </c>
      <c r="C1" s="2" t="s">
        <v>5758</v>
      </c>
      <c r="D1" s="2" t="s">
        <v>5759</v>
      </c>
      <c r="E1" s="3" t="s">
        <v>5760</v>
      </c>
      <c r="F1" s="3" t="s">
        <v>5761</v>
      </c>
      <c r="G1" s="3" t="s">
        <v>5762</v>
      </c>
      <c r="H1" s="3" t="s">
        <v>5763</v>
      </c>
      <c r="I1" s="3" t="s">
        <v>5764</v>
      </c>
      <c r="J1" s="3" t="s">
        <v>5765</v>
      </c>
      <c r="K1" s="7" t="s">
        <v>5766</v>
      </c>
    </row>
    <row r="2" spans="1:11">
      <c r="A2" s="2" t="s">
        <v>5767</v>
      </c>
      <c r="B2" s="4"/>
      <c r="C2" s="4"/>
      <c r="D2" s="2">
        <v>-4.8294527363184114</v>
      </c>
      <c r="E2" s="3">
        <v>1.0153154574132501</v>
      </c>
      <c r="F2" s="3">
        <v>0.95958532695374887</v>
      </c>
      <c r="G2" s="3">
        <v>-3.9455228758169931</v>
      </c>
      <c r="H2" s="3">
        <v>-7.711490787269673</v>
      </c>
      <c r="I2" s="3">
        <v>-7.5116880733944962</v>
      </c>
      <c r="J2" s="3">
        <v>3.1874834437086106</v>
      </c>
      <c r="K2" s="7">
        <v>-6.7696686746987984</v>
      </c>
    </row>
    <row r="3" spans="1:11">
      <c r="A3" s="5"/>
      <c r="B3" s="2" t="s">
        <v>5768</v>
      </c>
      <c r="C3" s="4"/>
      <c r="D3" s="2">
        <v>-5.8015702479338804</v>
      </c>
      <c r="E3" s="3">
        <v>0.6868399999999999</v>
      </c>
      <c r="F3" s="3">
        <v>0.73459677419354841</v>
      </c>
      <c r="G3" s="3">
        <v>-1.8878775510204087</v>
      </c>
      <c r="H3" s="3">
        <v>-9.6883193277310902</v>
      </c>
      <c r="I3" s="3">
        <v>-12.990966183574887</v>
      </c>
      <c r="J3" s="3">
        <v>-10.360196078431368</v>
      </c>
      <c r="K3" s="7">
        <v>-22.184725274725274</v>
      </c>
    </row>
    <row r="4" spans="1:11">
      <c r="A4" s="2" t="s">
        <v>117</v>
      </c>
      <c r="B4" s="2" t="s">
        <v>5769</v>
      </c>
      <c r="C4" s="2" t="s">
        <v>5770</v>
      </c>
      <c r="D4" s="2">
        <v>-6.0545882352941165</v>
      </c>
      <c r="E4" s="3">
        <v>0.67890109890109895</v>
      </c>
      <c r="F4" s="3">
        <v>0.73988764044943811</v>
      </c>
      <c r="G4" s="3">
        <v>-2.1315116279069759</v>
      </c>
      <c r="H4" s="3">
        <v>-10.006904761904762</v>
      </c>
      <c r="I4" s="3">
        <v>-14.296184210526322</v>
      </c>
      <c r="J4" s="3">
        <v>-13.732692307692304</v>
      </c>
      <c r="K4" s="7">
        <v>-22.556666666666672</v>
      </c>
    </row>
    <row r="5" spans="1:11">
      <c r="A5" s="5"/>
      <c r="B5" s="5"/>
      <c r="C5" s="6" t="s">
        <v>5771</v>
      </c>
      <c r="D5" s="6">
        <v>-5.7065753424657535</v>
      </c>
      <c r="E5">
        <v>0.67878378378378379</v>
      </c>
      <c r="F5">
        <v>0.82121621621621632</v>
      </c>
      <c r="G5">
        <v>-1.7954054054054056</v>
      </c>
      <c r="H5">
        <v>-9.8272857142857166</v>
      </c>
      <c r="I5">
        <v>-12.584576271186439</v>
      </c>
      <c r="J5">
        <v>-9.1123809523809509</v>
      </c>
      <c r="K5" s="8">
        <v>-21.948260869565217</v>
      </c>
    </row>
    <row r="6" spans="1:11">
      <c r="A6" s="5"/>
      <c r="B6" s="5"/>
      <c r="C6" s="6" t="s">
        <v>5772</v>
      </c>
      <c r="D6" s="6">
        <v>-5.3781250000000007</v>
      </c>
      <c r="E6">
        <v>0.69541666666666668</v>
      </c>
      <c r="F6">
        <v>0.85</v>
      </c>
      <c r="G6">
        <v>-1.7162500000000003</v>
      </c>
      <c r="H6">
        <v>-9.2558333333333334</v>
      </c>
      <c r="I6">
        <v>-11.747954545454546</v>
      </c>
      <c r="J6">
        <v>-8.3711428571428552</v>
      </c>
      <c r="K6" s="8">
        <v>-21.827000000000002</v>
      </c>
    </row>
    <row r="7" spans="1:11">
      <c r="A7" s="5"/>
      <c r="B7" s="5"/>
      <c r="C7" s="6" t="s">
        <v>5773</v>
      </c>
      <c r="D7" s="6">
        <v>-5.9613888888888891</v>
      </c>
      <c r="E7">
        <v>0.71135135135135119</v>
      </c>
      <c r="F7">
        <v>0.39891891891891884</v>
      </c>
      <c r="G7">
        <v>-1.7291891891891891</v>
      </c>
      <c r="H7">
        <v>-9.25138888888889</v>
      </c>
      <c r="I7">
        <v>-12.257857142857139</v>
      </c>
      <c r="J7">
        <v>-8.1374999999999993</v>
      </c>
      <c r="K7" s="8">
        <v>-22.206000000000003</v>
      </c>
    </row>
    <row r="8" spans="1:11">
      <c r="A8" s="5"/>
      <c r="B8" s="2" t="s">
        <v>5774</v>
      </c>
      <c r="C8" s="4"/>
      <c r="D8" s="2">
        <v>-4.177783933518004</v>
      </c>
      <c r="E8" s="3">
        <v>1.2291666666666663</v>
      </c>
      <c r="F8" s="3">
        <v>1.1068073878627958</v>
      </c>
      <c r="G8" s="3">
        <v>-5.3191553133515006</v>
      </c>
      <c r="H8" s="3">
        <v>-6.4009470752089124</v>
      </c>
      <c r="I8" s="3">
        <v>-4.1560355029585789</v>
      </c>
      <c r="J8" s="3">
        <v>10.096799999999998</v>
      </c>
      <c r="K8" s="7">
        <v>-0.94904564315352746</v>
      </c>
    </row>
    <row r="9" spans="1:11">
      <c r="A9" s="2" t="s">
        <v>5775</v>
      </c>
      <c r="B9" s="4"/>
      <c r="C9" s="4"/>
      <c r="D9" s="2">
        <v>-1.6999025974025972</v>
      </c>
      <c r="E9" s="3">
        <v>0.86528089887640502</v>
      </c>
      <c r="F9" s="3">
        <v>1.0494508670520231</v>
      </c>
      <c r="G9" s="3">
        <v>-3.1177358490566043</v>
      </c>
      <c r="H9" s="3">
        <v>-3.3557482993197265</v>
      </c>
      <c r="I9" s="3">
        <v>-2.6389558232931729</v>
      </c>
      <c r="J9" s="3">
        <v>7.5583568075117427</v>
      </c>
      <c r="K9" s="7">
        <v>-0.16759358288770182</v>
      </c>
    </row>
    <row r="10" spans="1:11">
      <c r="A10" s="5"/>
      <c r="B10" s="2" t="s">
        <v>5776</v>
      </c>
      <c r="C10" s="4"/>
      <c r="D10" s="2">
        <v>-4.57</v>
      </c>
      <c r="E10" s="3">
        <v>0.88812500000000005</v>
      </c>
      <c r="F10" s="3">
        <v>1.0531250000000001</v>
      </c>
      <c r="G10" s="3">
        <v>-4.7356249999999998</v>
      </c>
      <c r="H10" s="3">
        <v>-6.5439999999999996</v>
      </c>
      <c r="I10" s="3">
        <v>-5.3830769230769233</v>
      </c>
      <c r="J10" s="3">
        <v>5.0007692307692313</v>
      </c>
      <c r="K10" s="7">
        <v>-7.31</v>
      </c>
    </row>
    <row r="11" spans="1:11">
      <c r="A11" s="5"/>
      <c r="B11" s="2" t="s">
        <v>5777</v>
      </c>
      <c r="C11" s="4"/>
      <c r="D11" s="2">
        <v>-1.5426369863013694</v>
      </c>
      <c r="E11" s="3">
        <v>0.8642058823529416</v>
      </c>
      <c r="F11" s="3">
        <v>1.0492727272727271</v>
      </c>
      <c r="G11" s="3">
        <v>-3.0320198675496695</v>
      </c>
      <c r="H11" s="3">
        <v>-3.1843369175627219</v>
      </c>
      <c r="I11" s="3">
        <v>-2.4877966101694917</v>
      </c>
      <c r="J11" s="3">
        <v>7.7246000000000041</v>
      </c>
      <c r="K11" s="7">
        <v>0.36603448275861977</v>
      </c>
    </row>
    <row r="12" spans="1:11">
      <c r="A12" s="5"/>
      <c r="B12" s="2" t="s">
        <v>5778</v>
      </c>
      <c r="C12" s="2" t="s">
        <v>5779</v>
      </c>
      <c r="D12" s="2">
        <v>4.1442307692307701</v>
      </c>
      <c r="E12" s="3">
        <v>0.36452830188679247</v>
      </c>
      <c r="F12" s="3">
        <v>0.96584905660377363</v>
      </c>
      <c r="G12" s="3">
        <v>1.3192307692307694</v>
      </c>
      <c r="H12" s="3">
        <v>3.6443137254901976</v>
      </c>
      <c r="I12" s="3">
        <v>2.2381578947368421</v>
      </c>
      <c r="J12" s="3">
        <v>6.8741176470588226</v>
      </c>
      <c r="K12" s="7">
        <v>8.4966666666666661</v>
      </c>
    </row>
    <row r="13" spans="1:11">
      <c r="A13" s="5"/>
      <c r="B13" s="5"/>
      <c r="C13" s="6" t="s">
        <v>5780</v>
      </c>
      <c r="D13" s="6">
        <v>-1.523709677419355</v>
      </c>
      <c r="E13">
        <v>0.98711656441717743</v>
      </c>
      <c r="F13">
        <v>1.2647435897435899</v>
      </c>
      <c r="G13">
        <v>-3.8609701492537312</v>
      </c>
      <c r="H13">
        <v>-3.610087719298245</v>
      </c>
      <c r="I13">
        <v>-0.92955555555555491</v>
      </c>
      <c r="J13">
        <v>12.216125000000002</v>
      </c>
      <c r="K13" s="8">
        <v>5.0515942028985474</v>
      </c>
    </row>
    <row r="14" spans="1:11">
      <c r="A14" s="5"/>
      <c r="B14" s="5"/>
      <c r="C14" s="6" t="s">
        <v>5781</v>
      </c>
      <c r="D14" s="6">
        <v>-5.076190476190475</v>
      </c>
      <c r="E14">
        <v>1.0783908045977006</v>
      </c>
      <c r="F14">
        <v>0.8250000000000004</v>
      </c>
      <c r="G14">
        <v>-4.7820238095238086</v>
      </c>
      <c r="H14">
        <v>-6.7874390243902427</v>
      </c>
      <c r="I14">
        <v>-6.0146913580246908</v>
      </c>
      <c r="J14">
        <v>3.1655128205128196</v>
      </c>
      <c r="K14" s="8">
        <v>-5.0725974025974043</v>
      </c>
    </row>
    <row r="15" spans="1:11">
      <c r="A15" s="5"/>
      <c r="B15" s="5"/>
      <c r="C15" s="6" t="s">
        <v>5782</v>
      </c>
      <c r="D15" s="6">
        <v>2.3383333333333334</v>
      </c>
      <c r="E15">
        <v>0.34411764705882347</v>
      </c>
      <c r="F15">
        <v>0.7280000000000002</v>
      </c>
      <c r="G15">
        <v>-7.1666666666666615E-2</v>
      </c>
      <c r="H15">
        <v>1.0058333333333336</v>
      </c>
      <c r="I15">
        <v>-0.26874999999999988</v>
      </c>
      <c r="J15">
        <v>10.618333333333332</v>
      </c>
      <c r="K15" s="8">
        <v>9.5216666666666665</v>
      </c>
    </row>
    <row r="16" spans="1:11">
      <c r="A16" s="5"/>
      <c r="B16" s="5"/>
      <c r="C16" s="6" t="s">
        <v>5783</v>
      </c>
      <c r="D16" s="6">
        <v>-3.8529411764705883</v>
      </c>
      <c r="E16">
        <v>0.72529411764705898</v>
      </c>
      <c r="F16">
        <v>0.98294117647058854</v>
      </c>
      <c r="G16">
        <v>-3.5694117647058823</v>
      </c>
      <c r="H16">
        <v>-5.5935294117647061</v>
      </c>
      <c r="I16">
        <v>-4.3606250000000006</v>
      </c>
      <c r="J16">
        <v>8.0406249999999986</v>
      </c>
      <c r="K16" s="8">
        <v>2.49125</v>
      </c>
    </row>
    <row r="17" spans="1:11">
      <c r="A17" s="5"/>
      <c r="B17" s="5"/>
      <c r="C17" s="6" t="s">
        <v>5784</v>
      </c>
      <c r="D17" s="6">
        <v>-4.3899999999999997</v>
      </c>
      <c r="E17">
        <v>0.53666666666666663</v>
      </c>
      <c r="F17">
        <v>-0.26999999999999996</v>
      </c>
      <c r="G17">
        <v>-1.2233333333333334</v>
      </c>
      <c r="H17">
        <v>-7.7166666666666659</v>
      </c>
      <c r="I17">
        <v>-9.7999999999999989</v>
      </c>
      <c r="J17">
        <v>3.8333333333333335</v>
      </c>
      <c r="K17" s="8">
        <v>-5.586666666666666</v>
      </c>
    </row>
    <row r="18" spans="1:11">
      <c r="A18" s="2" t="s">
        <v>5785</v>
      </c>
      <c r="B18" s="4"/>
      <c r="C18" s="4"/>
      <c r="D18" s="2">
        <v>3.6757061340941473</v>
      </c>
      <c r="E18" s="3">
        <v>0.40664886515353743</v>
      </c>
      <c r="F18" s="3">
        <v>1.2599325236167325</v>
      </c>
      <c r="G18" s="3">
        <v>2.1428910614525156</v>
      </c>
      <c r="H18" s="3">
        <v>2.8741691394658777</v>
      </c>
      <c r="I18" s="3">
        <v>5.4025423728813686E-2</v>
      </c>
      <c r="J18" s="3">
        <v>5.7709704641350239</v>
      </c>
      <c r="K18" s="7">
        <v>9.1771257485029878</v>
      </c>
    </row>
    <row r="19" spans="1:11">
      <c r="A19" s="5"/>
      <c r="B19" s="2" t="s">
        <v>5786</v>
      </c>
      <c r="C19" s="4"/>
      <c r="D19" s="2">
        <v>3.7614814814814821</v>
      </c>
      <c r="E19" s="3">
        <v>0.42749999999999994</v>
      </c>
      <c r="F19" s="3">
        <v>1.3811111111111112</v>
      </c>
      <c r="G19" s="3">
        <v>1.7674074074074073</v>
      </c>
      <c r="H19" s="3">
        <v>3.1422222222222214</v>
      </c>
      <c r="I19" s="3">
        <v>-1.2811764705882354</v>
      </c>
      <c r="J19" s="3">
        <v>1.73</v>
      </c>
      <c r="K19" s="7">
        <v>-1.02</v>
      </c>
    </row>
    <row r="20" spans="1:11">
      <c r="A20" s="2" t="s">
        <v>422</v>
      </c>
      <c r="B20" s="2" t="s">
        <v>5787</v>
      </c>
      <c r="C20" s="2" t="s">
        <v>5788</v>
      </c>
      <c r="D20" s="2">
        <v>4.3593333333333337</v>
      </c>
      <c r="E20" s="3">
        <v>0.38374999999999998</v>
      </c>
      <c r="F20" s="3">
        <v>1.4126666666666665</v>
      </c>
      <c r="G20" s="3">
        <v>1.7913333333333332</v>
      </c>
      <c r="H20" s="3">
        <v>4.1406666666666663</v>
      </c>
      <c r="I20" s="3">
        <v>-0.19299999999999998</v>
      </c>
      <c r="J20" s="3">
        <v>1.9550000000000001</v>
      </c>
      <c r="K20" s="7" t="e">
        <v>#DIV/0!</v>
      </c>
    </row>
    <row r="21" spans="1:11">
      <c r="A21" s="5"/>
      <c r="B21" s="5"/>
      <c r="C21" s="6" t="s">
        <v>5789</v>
      </c>
      <c r="D21" s="6">
        <v>1.8439999999999999</v>
      </c>
      <c r="E21">
        <v>0.38400000000000001</v>
      </c>
      <c r="F21">
        <v>1.2060000000000002</v>
      </c>
      <c r="G21">
        <v>1.6359999999999999</v>
      </c>
      <c r="H21">
        <v>-3.2000000000000209E-2</v>
      </c>
      <c r="I21">
        <v>-4.5250000000000004</v>
      </c>
      <c r="J21">
        <v>0.83</v>
      </c>
      <c r="K21" s="8">
        <v>-1.02</v>
      </c>
    </row>
    <row r="22" spans="1:11">
      <c r="A22" s="5"/>
      <c r="B22" s="5"/>
      <c r="C22" s="6" t="s">
        <v>5790</v>
      </c>
      <c r="D22" s="6">
        <v>3.9233333333333333</v>
      </c>
      <c r="E22">
        <v>0.53666666666666674</v>
      </c>
      <c r="F22">
        <v>1.3733333333333333</v>
      </c>
      <c r="G22">
        <v>1.9400000000000002</v>
      </c>
      <c r="H22">
        <v>3.5166666666666671</v>
      </c>
      <c r="I22">
        <v>-0.45</v>
      </c>
      <c r="J22" t="e">
        <v>#DIV/0!</v>
      </c>
      <c r="K22" s="8" t="e">
        <v>#DIV/0!</v>
      </c>
    </row>
    <row r="23" spans="1:11">
      <c r="A23" s="5"/>
      <c r="B23" s="5"/>
      <c r="C23" s="6" t="s">
        <v>5791</v>
      </c>
      <c r="D23" s="6">
        <v>3.7949999999999999</v>
      </c>
      <c r="E23">
        <v>0.57499999999999996</v>
      </c>
      <c r="F23">
        <v>1.4874999999999998</v>
      </c>
      <c r="G23">
        <v>1.7124999999999999</v>
      </c>
      <c r="H23">
        <v>3.085</v>
      </c>
      <c r="I23">
        <v>-0.65</v>
      </c>
      <c r="J23" t="e">
        <v>#DIV/0!</v>
      </c>
      <c r="K23" s="8" t="e">
        <v>#DIV/0!</v>
      </c>
    </row>
    <row r="24" spans="1:11">
      <c r="A24" s="5"/>
      <c r="B24" s="2" t="s">
        <v>5792</v>
      </c>
      <c r="C24" s="4"/>
      <c r="D24" s="2">
        <v>5.3692000000000011</v>
      </c>
      <c r="E24" s="3">
        <v>0.47499999999999992</v>
      </c>
      <c r="F24" s="3">
        <v>1.7357692307692305</v>
      </c>
      <c r="G24" s="3">
        <v>3.1583999999999999</v>
      </c>
      <c r="H24" s="3">
        <v>4.5368000000000004</v>
      </c>
      <c r="I24" s="3">
        <v>0.83882352941176475</v>
      </c>
      <c r="J24" s="3">
        <v>9.0175000000000018</v>
      </c>
      <c r="K24" s="7">
        <v>17.745000000000001</v>
      </c>
    </row>
    <row r="25" spans="1:11">
      <c r="A25" s="5"/>
      <c r="B25" s="2" t="s">
        <v>5793</v>
      </c>
      <c r="C25" s="2" t="s">
        <v>5794</v>
      </c>
      <c r="D25" s="2">
        <v>5.8324999999999996</v>
      </c>
      <c r="E25" s="3">
        <v>0.55583333333333329</v>
      </c>
      <c r="F25" s="3">
        <v>1.9241666666666666</v>
      </c>
      <c r="G25" s="3">
        <v>3.0516666666666663</v>
      </c>
      <c r="H25" s="3">
        <v>5.2033333333333323</v>
      </c>
      <c r="I25" s="3">
        <v>2.9260000000000002</v>
      </c>
      <c r="J25" s="3" t="e">
        <v>#DIV/0!</v>
      </c>
      <c r="K25" s="7" t="e">
        <v>#DIV/0!</v>
      </c>
    </row>
    <row r="26" spans="1:11">
      <c r="A26" s="5"/>
      <c r="B26" s="5"/>
      <c r="C26" s="6" t="s">
        <v>5795</v>
      </c>
      <c r="D26" s="6">
        <v>3.5766666666666667</v>
      </c>
      <c r="E26">
        <v>0.4</v>
      </c>
      <c r="F26">
        <v>1.2050000000000001</v>
      </c>
      <c r="G26">
        <v>2.8699999999999997</v>
      </c>
      <c r="H26">
        <v>3.15</v>
      </c>
      <c r="I26">
        <v>0.435</v>
      </c>
      <c r="J26">
        <v>9.4649999999999999</v>
      </c>
      <c r="K26" s="8">
        <v>13.48</v>
      </c>
    </row>
    <row r="27" spans="1:11">
      <c r="A27" s="5"/>
      <c r="B27" s="5"/>
      <c r="C27" s="6" t="s">
        <v>5796</v>
      </c>
      <c r="D27" s="6">
        <v>5.3510000000000009</v>
      </c>
      <c r="E27">
        <v>0.40800000000000003</v>
      </c>
      <c r="F27">
        <v>1.7219999999999995</v>
      </c>
      <c r="G27">
        <v>3.3729999999999998</v>
      </c>
      <c r="H27">
        <v>4.1530000000000005</v>
      </c>
      <c r="I27">
        <v>-0.12399999999999997</v>
      </c>
      <c r="J27">
        <v>8.8683333333333341</v>
      </c>
      <c r="K27" s="8">
        <v>22.01</v>
      </c>
    </row>
    <row r="28" spans="1:11">
      <c r="A28" s="5"/>
      <c r="B28" s="2" t="s">
        <v>5797</v>
      </c>
      <c r="C28" s="4"/>
      <c r="D28" s="2">
        <v>3.606902927580887</v>
      </c>
      <c r="E28" s="3">
        <v>0.40325179856115051</v>
      </c>
      <c r="F28" s="3">
        <v>1.2371947674418586</v>
      </c>
      <c r="G28" s="3">
        <v>2.1199246987951832</v>
      </c>
      <c r="H28" s="3">
        <v>2.7957073954983942</v>
      </c>
      <c r="I28" s="3">
        <v>7.5388127853881368E-2</v>
      </c>
      <c r="J28" s="3">
        <v>5.7452232142857182</v>
      </c>
      <c r="K28" s="7">
        <v>9.1348170731707263</v>
      </c>
    </row>
    <row r="29" spans="1:11">
      <c r="A29" s="5"/>
      <c r="B29" s="5"/>
      <c r="C29" s="6" t="s">
        <v>5798</v>
      </c>
      <c r="D29" s="6">
        <v>4.2895762711864416</v>
      </c>
      <c r="E29">
        <v>0.37645669291338596</v>
      </c>
      <c r="F29">
        <v>1.2517599999999998</v>
      </c>
      <c r="G29">
        <v>2.4533050847457627</v>
      </c>
      <c r="H29">
        <v>3.8950427350427366</v>
      </c>
      <c r="I29">
        <v>1.3246666666666669</v>
      </c>
      <c r="J29">
        <v>6.29</v>
      </c>
      <c r="K29" s="8">
        <v>10.32</v>
      </c>
    </row>
    <row r="30" spans="1:11">
      <c r="A30" s="5"/>
      <c r="B30" s="5"/>
      <c r="C30" s="6" t="s">
        <v>5799</v>
      </c>
      <c r="D30" s="6">
        <v>-0.50181818181818183</v>
      </c>
      <c r="E30">
        <v>0.69695652173913047</v>
      </c>
      <c r="F30">
        <v>0.93434782608695677</v>
      </c>
      <c r="G30">
        <v>-0.17136363636363622</v>
      </c>
      <c r="H30">
        <v>-5.4299999999999988</v>
      </c>
      <c r="I30">
        <v>-12.330500000000002</v>
      </c>
      <c r="J30">
        <v>-2.62</v>
      </c>
      <c r="K30" s="8">
        <v>-16.156666666666666</v>
      </c>
    </row>
    <row r="31" spans="1:11">
      <c r="A31" s="5"/>
      <c r="B31" s="5"/>
      <c r="C31" s="6" t="s">
        <v>5800</v>
      </c>
      <c r="D31" s="6">
        <v>3.9817261904761914</v>
      </c>
      <c r="E31">
        <v>0.49544444444444485</v>
      </c>
      <c r="F31">
        <v>1.5406145251396641</v>
      </c>
      <c r="G31">
        <v>2.1372881355932187</v>
      </c>
      <c r="H31">
        <v>2.7336305732484054</v>
      </c>
      <c r="I31">
        <v>-1.2452985074626868</v>
      </c>
      <c r="J31">
        <v>5.9778431372549043</v>
      </c>
      <c r="K31" s="8">
        <v>9.0746249999999939</v>
      </c>
    </row>
    <row r="32" spans="1:11">
      <c r="A32" s="5"/>
      <c r="B32" s="5"/>
      <c r="C32" s="6" t="s">
        <v>5801</v>
      </c>
      <c r="D32" s="6">
        <v>4.0554430379746815</v>
      </c>
      <c r="E32">
        <v>0.45760617760617789</v>
      </c>
      <c r="F32">
        <v>1.4022656250000005</v>
      </c>
      <c r="G32">
        <v>2.5519591836734685</v>
      </c>
      <c r="H32">
        <v>3.1804385964912281</v>
      </c>
      <c r="I32">
        <v>-0.40787671232876721</v>
      </c>
      <c r="J32">
        <v>6.5474747474747454</v>
      </c>
      <c r="K32" s="8">
        <v>10.126202531645575</v>
      </c>
    </row>
    <row r="33" spans="1:11">
      <c r="A33" s="5"/>
      <c r="B33" s="5"/>
      <c r="C33" s="6" t="s">
        <v>5802</v>
      </c>
      <c r="D33" s="6">
        <v>2.0681944444444444</v>
      </c>
      <c r="E33">
        <v>8.0958904109588989E-2</v>
      </c>
      <c r="F33">
        <v>0.36493150684931502</v>
      </c>
      <c r="G33">
        <v>1.1575714285714285</v>
      </c>
      <c r="H33">
        <v>2.5295454545454552</v>
      </c>
      <c r="I33">
        <v>4.7837500000000004</v>
      </c>
      <c r="J33">
        <v>8.5549999999999997</v>
      </c>
      <c r="K33" s="8" t="e">
        <v>#DIV/0!</v>
      </c>
    </row>
    <row r="34" spans="1:11">
      <c r="A34" s="5"/>
      <c r="B34" s="5"/>
      <c r="C34" s="6" t="s">
        <v>5803</v>
      </c>
      <c r="D34" s="6">
        <v>2.0910714285714289</v>
      </c>
      <c r="E34">
        <v>8.7142857142857175E-2</v>
      </c>
      <c r="F34">
        <v>0.37285714285714289</v>
      </c>
      <c r="G34">
        <v>1.1696428571428572</v>
      </c>
      <c r="H34">
        <v>2.5492857142857139</v>
      </c>
      <c r="I34">
        <v>4.7915384615384617</v>
      </c>
      <c r="J34" t="e">
        <v>#DIV/0!</v>
      </c>
      <c r="K34" s="8" t="e">
        <v>#DIV/0!</v>
      </c>
    </row>
    <row r="35" spans="1:11">
      <c r="A35" s="5"/>
      <c r="B35" s="2" t="s">
        <v>5804</v>
      </c>
      <c r="C35" s="2" t="s">
        <v>5805</v>
      </c>
      <c r="D35" s="2">
        <v>2.0549999999999997</v>
      </c>
      <c r="E35" s="3">
        <v>7.3999999999999996E-2</v>
      </c>
      <c r="F35" s="3">
        <v>0.35</v>
      </c>
      <c r="G35" s="3">
        <v>1.1499999999999999</v>
      </c>
      <c r="H35" s="3">
        <v>2.5049999999999999</v>
      </c>
      <c r="I35" s="3">
        <v>5.2333333333333334</v>
      </c>
      <c r="J35" s="3" t="e">
        <v>#DIV/0!</v>
      </c>
      <c r="K35" s="7" t="e">
        <v>#DIV/0!</v>
      </c>
    </row>
    <row r="36" spans="1:11">
      <c r="A36" s="2" t="s">
        <v>5806</v>
      </c>
      <c r="B36" s="4"/>
      <c r="C36" s="4"/>
      <c r="D36" s="2">
        <v>1.9671165644171782</v>
      </c>
      <c r="E36" s="3">
        <v>7.825E-2</v>
      </c>
      <c r="F36" s="3">
        <v>0.34921052631578919</v>
      </c>
      <c r="G36" s="3">
        <v>1.1003351955307261</v>
      </c>
      <c r="H36" s="3">
        <v>2.405533333333334</v>
      </c>
      <c r="I36" s="3">
        <v>4.4489062499999985</v>
      </c>
      <c r="J36" s="3">
        <v>8.2071084337349394</v>
      </c>
      <c r="K36" s="7">
        <v>12.796666666666663</v>
      </c>
    </row>
    <row r="37" spans="1:11">
      <c r="A37" s="5"/>
      <c r="B37" s="2" t="s">
        <v>5807</v>
      </c>
      <c r="C37" s="4"/>
      <c r="D37" s="2">
        <v>1.9392553191489372</v>
      </c>
      <c r="E37" s="3">
        <v>7.781512605042018E-2</v>
      </c>
      <c r="F37" s="3">
        <v>0.3468421052631579</v>
      </c>
      <c r="G37" s="3">
        <v>1.0871962616822428</v>
      </c>
      <c r="H37" s="3">
        <v>2.3723529411764703</v>
      </c>
      <c r="I37" s="3">
        <v>4.3584931506849314</v>
      </c>
      <c r="J37" s="3">
        <v>8.0515686274509815</v>
      </c>
      <c r="K37" s="7">
        <v>12.562653061224491</v>
      </c>
    </row>
    <row r="38" spans="1:11">
      <c r="A38" s="5"/>
      <c r="B38" s="2" t="s">
        <v>5808</v>
      </c>
      <c r="C38" s="4"/>
      <c r="D38" s="2">
        <v>1.9972727272727275</v>
      </c>
      <c r="E38" s="3">
        <v>7.9736842105263134E-2</v>
      </c>
      <c r="F38" s="3">
        <v>0.35263888888888889</v>
      </c>
      <c r="G38" s="3">
        <v>1.1159420289855075</v>
      </c>
      <c r="H38" s="3">
        <v>2.4385483870967741</v>
      </c>
      <c r="I38" s="3">
        <v>4.5590740740740738</v>
      </c>
      <c r="J38" s="3">
        <v>8.4550000000000001</v>
      </c>
      <c r="K38" s="7">
        <v>13.237692307692308</v>
      </c>
    </row>
    <row r="39" spans="1:11">
      <c r="A39" s="5"/>
      <c r="B39" s="2" t="s">
        <v>5809</v>
      </c>
      <c r="C39" s="4"/>
      <c r="D39" s="2">
        <v>2.2200000000000002</v>
      </c>
      <c r="E39" s="3">
        <v>8.5000000000000006E-2</v>
      </c>
      <c r="F39" s="3">
        <v>0.34499999999999997</v>
      </c>
      <c r="G39" s="3">
        <v>1.24</v>
      </c>
      <c r="H39" s="3">
        <v>2.69</v>
      </c>
      <c r="I39" s="3" t="e">
        <v>#DIV/0!</v>
      </c>
      <c r="J39" s="3" t="e">
        <v>#DIV/0!</v>
      </c>
      <c r="K39" s="7" t="e">
        <v>#DIV/0!</v>
      </c>
    </row>
    <row r="40" spans="1:11">
      <c r="A40" s="5"/>
      <c r="B40" s="2" t="s">
        <v>5810</v>
      </c>
      <c r="C40" s="4"/>
      <c r="D40" s="2">
        <v>2.1549999999999998</v>
      </c>
      <c r="E40" s="3">
        <v>5.3333333333333337E-2</v>
      </c>
      <c r="F40" s="3">
        <v>0.36499999999999999</v>
      </c>
      <c r="G40" s="3">
        <v>1.1950000000000001</v>
      </c>
      <c r="H40" s="3">
        <v>2.65</v>
      </c>
      <c r="I40" s="3">
        <v>5.0999999999999996</v>
      </c>
      <c r="J40" s="3" t="e">
        <v>#DIV/0!</v>
      </c>
      <c r="K40" s="7" t="e">
        <v>#DIV/0!</v>
      </c>
    </row>
    <row r="41" spans="1:11">
      <c r="A41" s="2" t="s">
        <v>5811</v>
      </c>
      <c r="B41" s="4"/>
      <c r="C41" s="4"/>
      <c r="D41" s="2">
        <v>6.4640000000000004</v>
      </c>
      <c r="E41" s="3">
        <v>-2.714</v>
      </c>
      <c r="F41" s="3">
        <v>-2.7939999999999996</v>
      </c>
      <c r="G41" s="3">
        <v>-3.8959999999999999</v>
      </c>
      <c r="H41" s="3">
        <v>2.85</v>
      </c>
      <c r="I41" s="3" t="e">
        <v>#DIV/0!</v>
      </c>
      <c r="J41" s="3" t="e">
        <v>#DIV/0!</v>
      </c>
      <c r="K41" s="7" t="e">
        <v>#DIV/0!</v>
      </c>
    </row>
    <row r="42" spans="1:11">
      <c r="A42" s="5"/>
      <c r="B42" s="2" t="s">
        <v>5812</v>
      </c>
      <c r="C42" s="4"/>
      <c r="D42" s="2">
        <v>6.4640000000000004</v>
      </c>
      <c r="E42" s="3">
        <v>-2.714</v>
      </c>
      <c r="F42" s="3">
        <v>-2.7939999999999996</v>
      </c>
      <c r="G42" s="3">
        <v>-3.8959999999999999</v>
      </c>
      <c r="H42" s="3">
        <v>2.85</v>
      </c>
      <c r="I42" s="3" t="e">
        <v>#DIV/0!</v>
      </c>
      <c r="J42" s="3" t="e">
        <v>#DIV/0!</v>
      </c>
      <c r="K42" s="7" t="e">
        <v>#DIV/0!</v>
      </c>
    </row>
    <row r="43" spans="1:11">
      <c r="A43" s="2" t="s">
        <v>5813</v>
      </c>
      <c r="B43" s="2" t="s">
        <v>5814</v>
      </c>
      <c r="C43" s="2" t="s">
        <v>5815</v>
      </c>
      <c r="D43" s="2">
        <v>6.46</v>
      </c>
      <c r="E43" s="3">
        <v>-2.76</v>
      </c>
      <c r="F43" s="3">
        <v>-2.8599999999999994</v>
      </c>
      <c r="G43" s="3">
        <v>-3.9966666666666666</v>
      </c>
      <c r="H43" s="3">
        <v>2.7733333333333334</v>
      </c>
      <c r="I43" s="3" t="e">
        <v>#DIV/0!</v>
      </c>
      <c r="J43" s="3" t="e">
        <v>#DIV/0!</v>
      </c>
      <c r="K43" s="7" t="e">
        <v>#DIV/0!</v>
      </c>
    </row>
    <row r="44" spans="1:11">
      <c r="A44" s="5"/>
      <c r="B44" s="5"/>
      <c r="C44" s="6" t="s">
        <v>5816</v>
      </c>
      <c r="D44" s="6">
        <v>6.4700000000000006</v>
      </c>
      <c r="E44">
        <v>-2.645</v>
      </c>
      <c r="F44">
        <v>-2.6949999999999998</v>
      </c>
      <c r="G44">
        <v>-3.7450000000000001</v>
      </c>
      <c r="H44">
        <v>2.9649999999999999</v>
      </c>
      <c r="I44" t="e">
        <v>#DIV/0!</v>
      </c>
      <c r="J44" t="e">
        <v>#DIV/0!</v>
      </c>
      <c r="K44" s="8" t="e">
        <v>#DIV/0!</v>
      </c>
    </row>
    <row r="45" spans="1:11">
      <c r="A45" s="2" t="s">
        <v>5817</v>
      </c>
      <c r="B45" s="4"/>
      <c r="C45" s="4"/>
      <c r="D45" s="2">
        <v>2.5174999999999996</v>
      </c>
      <c r="E45" s="3">
        <v>0.32604651162790704</v>
      </c>
      <c r="F45" s="3">
        <v>2.3163953488372102</v>
      </c>
      <c r="G45" s="3">
        <v>0.96476190476190449</v>
      </c>
      <c r="H45" s="3">
        <v>2.1951282051282055</v>
      </c>
      <c r="I45" s="3">
        <v>5.9646376811594219</v>
      </c>
      <c r="J45" s="3">
        <v>19.669803921568629</v>
      </c>
      <c r="K45" s="7">
        <v>-1.7181818181818183</v>
      </c>
    </row>
    <row r="46" spans="1:11">
      <c r="A46" s="5"/>
      <c r="B46" s="2" t="s">
        <v>5818</v>
      </c>
      <c r="C46" s="4"/>
      <c r="D46" s="2">
        <v>3.1741176470588237</v>
      </c>
      <c r="E46" s="3">
        <v>0.71000000000000008</v>
      </c>
      <c r="F46" s="3">
        <v>3.0061111111111107</v>
      </c>
      <c r="G46" s="3">
        <v>3.2341176470588233</v>
      </c>
      <c r="H46" s="3">
        <v>1.8660714285714288</v>
      </c>
      <c r="I46" s="3">
        <v>7.9</v>
      </c>
      <c r="J46" s="3">
        <v>27.719000000000005</v>
      </c>
      <c r="K46" s="7">
        <v>9.5399999999999974</v>
      </c>
    </row>
    <row r="47" spans="1:11">
      <c r="A47" s="2" t="s">
        <v>5819</v>
      </c>
      <c r="B47" s="2" t="s">
        <v>5820</v>
      </c>
      <c r="C47" s="2" t="s">
        <v>5821</v>
      </c>
      <c r="D47" s="2">
        <v>4.9094999999999995</v>
      </c>
      <c r="E47" s="3">
        <v>0.72318181818181815</v>
      </c>
      <c r="F47" s="3">
        <v>2.7631818181818173</v>
      </c>
      <c r="G47" s="3">
        <v>3.5239999999999996</v>
      </c>
      <c r="H47" s="3">
        <v>5.1333333333333329</v>
      </c>
      <c r="I47" s="3">
        <v>10.778333333333334</v>
      </c>
      <c r="J47" s="3">
        <v>26.315555555555559</v>
      </c>
      <c r="K47" s="7">
        <v>4.0479999999999974</v>
      </c>
    </row>
    <row r="48" spans="1:11">
      <c r="A48" s="5"/>
      <c r="B48" s="5"/>
      <c r="C48" s="6" t="s">
        <v>5822</v>
      </c>
      <c r="D48" s="6">
        <v>1.8075000000000003</v>
      </c>
      <c r="E48">
        <v>0.97499999999999998</v>
      </c>
      <c r="F48">
        <v>4.1850000000000005</v>
      </c>
      <c r="G48">
        <v>3.1100000000000003</v>
      </c>
      <c r="H48">
        <v>-1.9600000000000002</v>
      </c>
      <c r="I48">
        <v>8.2900000000000009</v>
      </c>
      <c r="J48" t="e">
        <v>#DIV/0!</v>
      </c>
      <c r="K48" s="8" t="e">
        <v>#DIV/0!</v>
      </c>
    </row>
    <row r="49" spans="1:11">
      <c r="A49" s="5"/>
      <c r="B49" s="5"/>
      <c r="C49" s="6" t="s">
        <v>5823</v>
      </c>
      <c r="D49" s="6">
        <v>-2.78</v>
      </c>
      <c r="E49">
        <v>0.53500000000000003</v>
      </c>
      <c r="F49">
        <v>4.4783333333333326</v>
      </c>
      <c r="G49">
        <v>2.4933333333333336</v>
      </c>
      <c r="H49">
        <v>-6.6950000000000003</v>
      </c>
      <c r="I49">
        <v>0.60666666666666635</v>
      </c>
      <c r="J49" t="e">
        <v>#DIV/0!</v>
      </c>
      <c r="K49" s="8" t="e">
        <v>#DIV/0!</v>
      </c>
    </row>
    <row r="50" spans="1:11">
      <c r="A50" s="5"/>
      <c r="B50" s="5"/>
      <c r="C50" s="6" t="s">
        <v>5824</v>
      </c>
      <c r="D50" s="6">
        <v>4.7949999999999999</v>
      </c>
      <c r="E50">
        <v>0.63500000000000001</v>
      </c>
      <c r="F50">
        <v>0.95499999999999996</v>
      </c>
      <c r="G50">
        <v>3.02</v>
      </c>
      <c r="H50">
        <v>5.9</v>
      </c>
      <c r="I50">
        <v>15.95</v>
      </c>
      <c r="J50">
        <v>40.35</v>
      </c>
      <c r="K50" s="8">
        <v>37</v>
      </c>
    </row>
    <row r="51" spans="1:11">
      <c r="A51" s="5"/>
      <c r="B51" s="2" t="s">
        <v>5825</v>
      </c>
      <c r="C51" s="4"/>
      <c r="D51" s="2">
        <v>2.0709999999999997</v>
      </c>
      <c r="E51" s="3">
        <v>4.9599999999999922E-2</v>
      </c>
      <c r="F51" s="3">
        <v>1.8197999999999999</v>
      </c>
      <c r="G51" s="3">
        <v>-0.5783999999999998</v>
      </c>
      <c r="H51" s="3">
        <v>2.3794</v>
      </c>
      <c r="I51" s="3">
        <v>5.0587234042553186</v>
      </c>
      <c r="J51" s="3">
        <v>17.706585365853659</v>
      </c>
      <c r="K51" s="7">
        <v>-4.2200000000000006</v>
      </c>
    </row>
    <row r="52" spans="1:11">
      <c r="A52" s="5"/>
      <c r="B52" s="2" t="s">
        <v>5826</v>
      </c>
      <c r="C52" s="2" t="s">
        <v>5827</v>
      </c>
      <c r="D52" s="2">
        <v>-1.165</v>
      </c>
      <c r="E52" s="3">
        <v>7.8749999999999987E-2</v>
      </c>
      <c r="F52" s="3">
        <v>2.62</v>
      </c>
      <c r="G52" s="3">
        <v>-3.7349999999999994</v>
      </c>
      <c r="H52" s="3">
        <v>-0.5</v>
      </c>
      <c r="I52" s="3">
        <v>8.9574999999999996</v>
      </c>
      <c r="J52" s="3">
        <v>33.132857142857141</v>
      </c>
      <c r="K52" s="7">
        <v>-3.6400000000000006</v>
      </c>
    </row>
    <row r="53" spans="1:11">
      <c r="A53" s="5"/>
      <c r="B53" s="5"/>
      <c r="C53" s="6" t="s">
        <v>5828</v>
      </c>
      <c r="D53" s="6">
        <v>0.66166666666666674</v>
      </c>
      <c r="E53">
        <v>0.47499999999999998</v>
      </c>
      <c r="F53">
        <v>1.8283333333333334</v>
      </c>
      <c r="G53">
        <v>-0.90999999999999981</v>
      </c>
      <c r="H53">
        <v>1.5566666666666664</v>
      </c>
      <c r="I53">
        <v>7.3741666666666665</v>
      </c>
      <c r="J53">
        <v>23.099090909090908</v>
      </c>
      <c r="K53" s="8">
        <v>0.65100000000000013</v>
      </c>
    </row>
    <row r="54" spans="1:11">
      <c r="A54" s="5"/>
      <c r="B54" s="5"/>
      <c r="C54" s="6" t="s">
        <v>5829</v>
      </c>
      <c r="D54" s="6">
        <v>-2.6266666666666665</v>
      </c>
      <c r="E54">
        <v>0.81333333333333335</v>
      </c>
      <c r="F54">
        <v>1.8766666666666667</v>
      </c>
      <c r="G54">
        <v>-3.89</v>
      </c>
      <c r="H54">
        <v>-0.31333333333333335</v>
      </c>
      <c r="I54" t="e">
        <v>#DIV/0!</v>
      </c>
      <c r="J54" t="e">
        <v>#DIV/0!</v>
      </c>
      <c r="K54" s="8" t="e">
        <v>#DIV/0!</v>
      </c>
    </row>
    <row r="55" spans="1:11">
      <c r="A55" s="5"/>
      <c r="B55" s="5"/>
      <c r="C55" s="6" t="s">
        <v>5830</v>
      </c>
      <c r="D55" s="6">
        <v>3.4750000000000001</v>
      </c>
      <c r="E55">
        <v>-0.35249999999999998</v>
      </c>
      <c r="F55">
        <v>4.28</v>
      </c>
      <c r="G55">
        <v>4.7249999999999996</v>
      </c>
      <c r="H55">
        <v>2.6024999999999996</v>
      </c>
      <c r="I55">
        <v>1.0350000000000001</v>
      </c>
      <c r="J55">
        <v>12.532500000000001</v>
      </c>
      <c r="K55" s="8">
        <v>-10.646666666666667</v>
      </c>
    </row>
    <row r="56" spans="1:11">
      <c r="A56" s="5"/>
      <c r="B56" s="5"/>
      <c r="C56" s="6" t="s">
        <v>5831</v>
      </c>
      <c r="D56" s="6">
        <v>0.28857142857142865</v>
      </c>
      <c r="E56">
        <v>-8.0000000000000029E-2</v>
      </c>
      <c r="F56">
        <v>2.1442857142857146</v>
      </c>
      <c r="G56">
        <v>-2.2828571428571429</v>
      </c>
      <c r="H56">
        <v>0.14714285714285705</v>
      </c>
      <c r="I56">
        <v>3.4742857142857142</v>
      </c>
      <c r="J56">
        <v>25.718571428571426</v>
      </c>
      <c r="K56" s="8">
        <v>-1.426666666666667</v>
      </c>
    </row>
    <row r="57" spans="1:11">
      <c r="A57" s="5"/>
      <c r="B57" s="5"/>
      <c r="C57" s="6" t="s">
        <v>5832</v>
      </c>
      <c r="D57" s="6">
        <v>6.055625</v>
      </c>
      <c r="E57">
        <v>-0.26999999999999996</v>
      </c>
      <c r="F57">
        <v>0.645625</v>
      </c>
      <c r="G57">
        <v>1.2893750000000004</v>
      </c>
      <c r="H57">
        <v>5.8618750000000013</v>
      </c>
      <c r="I57">
        <v>3.0718750000000004</v>
      </c>
      <c r="J57">
        <v>0.81583333333333441</v>
      </c>
      <c r="K57" s="8">
        <v>-20.583333333333332</v>
      </c>
    </row>
    <row r="58" spans="1:11">
      <c r="A58" s="2" t="s">
        <v>5833</v>
      </c>
      <c r="B58" s="4"/>
      <c r="C58" s="4"/>
      <c r="D58" s="2">
        <v>1.2249999999999999</v>
      </c>
      <c r="E58" s="3">
        <v>0.35249999999999998</v>
      </c>
      <c r="F58" s="3">
        <v>0.8008333333333334</v>
      </c>
      <c r="G58" s="3">
        <v>1.1675</v>
      </c>
      <c r="H58" s="3">
        <v>1.9633333333333336</v>
      </c>
      <c r="I58" s="3">
        <v>4.8922222222222231</v>
      </c>
      <c r="J58" s="3">
        <v>2.39</v>
      </c>
      <c r="K58" s="7">
        <v>-2.86</v>
      </c>
    </row>
    <row r="59" spans="1:11">
      <c r="A59" s="5"/>
      <c r="B59" s="2" t="s">
        <v>5834</v>
      </c>
      <c r="C59" s="4"/>
      <c r="D59" s="2">
        <v>1.2249999999999999</v>
      </c>
      <c r="E59" s="3">
        <v>0.35249999999999998</v>
      </c>
      <c r="F59" s="3">
        <v>0.8008333333333334</v>
      </c>
      <c r="G59" s="3">
        <v>1.1675</v>
      </c>
      <c r="H59" s="3">
        <v>1.9633333333333336</v>
      </c>
      <c r="I59" s="3">
        <v>4.8922222222222231</v>
      </c>
      <c r="J59" s="3">
        <v>2.39</v>
      </c>
      <c r="K59" s="7">
        <v>-2.86</v>
      </c>
    </row>
    <row r="60" spans="1:11">
      <c r="A60" s="2" t="s">
        <v>5835</v>
      </c>
      <c r="B60" s="2" t="s">
        <v>5836</v>
      </c>
      <c r="C60" s="2" t="s">
        <v>5837</v>
      </c>
      <c r="D60" s="2">
        <v>0.61571428571428566</v>
      </c>
      <c r="E60" s="3">
        <v>0.25857142857142856</v>
      </c>
      <c r="F60" s="3">
        <v>0.69571428571428584</v>
      </c>
      <c r="G60" s="3">
        <v>0.59714285714285709</v>
      </c>
      <c r="H60" s="3">
        <v>1.1942857142857144</v>
      </c>
      <c r="I60" s="3">
        <v>3.4500000000000006</v>
      </c>
      <c r="J60" s="3">
        <v>2.39</v>
      </c>
      <c r="K60" s="7">
        <v>-2.86</v>
      </c>
    </row>
    <row r="61" spans="1:11">
      <c r="A61" s="5"/>
      <c r="B61" s="5"/>
      <c r="C61" s="6" t="s">
        <v>5838</v>
      </c>
      <c r="D61" s="6">
        <v>2.0780000000000003</v>
      </c>
      <c r="E61">
        <v>0.48399999999999999</v>
      </c>
      <c r="F61">
        <v>0.94800000000000006</v>
      </c>
      <c r="G61">
        <v>1.966</v>
      </c>
      <c r="H61">
        <v>3.0399999999999996</v>
      </c>
      <c r="I61">
        <v>7.7766666666666673</v>
      </c>
      <c r="J61" t="e">
        <v>#DIV/0!</v>
      </c>
      <c r="K61" s="8" t="e">
        <v>#DIV/0!</v>
      </c>
    </row>
  </sheetData>
  <phoneticPr fontId="36" type="noConversion"/>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2289"/>
  <sheetViews>
    <sheetView topLeftCell="A43" workbookViewId="0"/>
  </sheetViews>
  <sheetFormatPr defaultColWidth="9.140625" defaultRowHeight="15"/>
  <sheetData>
    <row r="1" spans="1:6">
      <c r="A1">
        <v>1</v>
      </c>
      <c r="B1" t="s">
        <v>5839</v>
      </c>
      <c r="C1" t="s">
        <v>381</v>
      </c>
      <c r="D1" t="s">
        <v>5778</v>
      </c>
      <c r="E1" t="s">
        <v>5781</v>
      </c>
      <c r="F1" t="s">
        <v>5781</v>
      </c>
    </row>
    <row r="2" spans="1:6">
      <c r="A2">
        <v>3</v>
      </c>
      <c r="B2" t="s">
        <v>5840</v>
      </c>
      <c r="C2" t="s">
        <v>422</v>
      </c>
      <c r="D2" t="s">
        <v>5804</v>
      </c>
      <c r="E2" t="s">
        <v>5799</v>
      </c>
      <c r="F2" t="s">
        <v>5799</v>
      </c>
    </row>
    <row r="3" spans="1:6">
      <c r="A3">
        <v>4</v>
      </c>
      <c r="B3" t="s">
        <v>5841</v>
      </c>
      <c r="C3" t="s">
        <v>422</v>
      </c>
      <c r="D3" t="s">
        <v>5804</v>
      </c>
      <c r="E3" t="s">
        <v>5799</v>
      </c>
      <c r="F3" t="s">
        <v>5799</v>
      </c>
    </row>
    <row r="4" spans="1:6">
      <c r="A4">
        <v>5</v>
      </c>
      <c r="B4" t="s">
        <v>5842</v>
      </c>
      <c r="C4" t="s">
        <v>422</v>
      </c>
      <c r="D4" t="s">
        <v>5804</v>
      </c>
      <c r="E4" t="s">
        <v>5801</v>
      </c>
      <c r="F4" t="s">
        <v>5801</v>
      </c>
    </row>
    <row r="5" spans="1:6">
      <c r="A5">
        <v>7</v>
      </c>
      <c r="B5" t="s">
        <v>5843</v>
      </c>
      <c r="C5" t="s">
        <v>422</v>
      </c>
      <c r="D5" t="s">
        <v>5804</v>
      </c>
      <c r="E5" t="s">
        <v>5800</v>
      </c>
      <c r="F5" t="s">
        <v>5800</v>
      </c>
    </row>
    <row r="6" spans="1:6">
      <c r="A6">
        <v>8</v>
      </c>
      <c r="B6" t="s">
        <v>5844</v>
      </c>
      <c r="C6" t="s">
        <v>117</v>
      </c>
      <c r="D6" t="s">
        <v>5769</v>
      </c>
      <c r="E6" t="s">
        <v>5772</v>
      </c>
      <c r="F6" t="s">
        <v>5772</v>
      </c>
    </row>
    <row r="7" spans="1:6">
      <c r="A7">
        <v>9</v>
      </c>
      <c r="B7" t="s">
        <v>5845</v>
      </c>
      <c r="C7" t="s">
        <v>717</v>
      </c>
      <c r="D7" t="s">
        <v>5846</v>
      </c>
      <c r="E7" t="s">
        <v>5846</v>
      </c>
      <c r="F7" t="s">
        <v>5846</v>
      </c>
    </row>
    <row r="8" spans="1:6">
      <c r="A8">
        <v>10</v>
      </c>
      <c r="B8" t="s">
        <v>5847</v>
      </c>
      <c r="C8" t="s">
        <v>717</v>
      </c>
      <c r="D8" t="s">
        <v>5848</v>
      </c>
      <c r="E8" t="s">
        <v>5848</v>
      </c>
      <c r="F8" t="s">
        <v>5848</v>
      </c>
    </row>
    <row r="9" spans="1:6">
      <c r="A9">
        <v>11</v>
      </c>
      <c r="B9" t="s">
        <v>5849</v>
      </c>
      <c r="C9" t="s">
        <v>381</v>
      </c>
      <c r="D9" t="s">
        <v>5778</v>
      </c>
      <c r="E9" t="s">
        <v>5781</v>
      </c>
      <c r="F9" t="s">
        <v>5781</v>
      </c>
    </row>
    <row r="10" spans="1:6">
      <c r="A10">
        <v>13</v>
      </c>
      <c r="B10" t="s">
        <v>5850</v>
      </c>
      <c r="C10" t="s">
        <v>717</v>
      </c>
      <c r="D10" t="s">
        <v>5851</v>
      </c>
      <c r="E10" t="s">
        <v>5851</v>
      </c>
      <c r="F10" t="s">
        <v>5851</v>
      </c>
    </row>
    <row r="11" spans="1:6">
      <c r="A11">
        <v>14</v>
      </c>
      <c r="B11" t="s">
        <v>5852</v>
      </c>
      <c r="C11" t="s">
        <v>422</v>
      </c>
      <c r="D11" t="s">
        <v>5804</v>
      </c>
      <c r="E11" t="s">
        <v>5801</v>
      </c>
      <c r="F11" t="s">
        <v>5801</v>
      </c>
    </row>
    <row r="12" spans="1:6">
      <c r="A12">
        <v>15</v>
      </c>
      <c r="B12" t="s">
        <v>5853</v>
      </c>
      <c r="C12" t="s">
        <v>422</v>
      </c>
      <c r="D12" t="s">
        <v>5804</v>
      </c>
      <c r="E12" t="s">
        <v>5798</v>
      </c>
      <c r="F12" t="s">
        <v>5798</v>
      </c>
    </row>
    <row r="13" spans="1:6">
      <c r="A13">
        <v>16</v>
      </c>
      <c r="B13" t="s">
        <v>5854</v>
      </c>
      <c r="C13" t="s">
        <v>422</v>
      </c>
      <c r="D13" t="s">
        <v>5804</v>
      </c>
      <c r="E13" t="s">
        <v>5798</v>
      </c>
      <c r="F13" t="s">
        <v>5798</v>
      </c>
    </row>
    <row r="14" spans="1:6">
      <c r="A14">
        <v>17</v>
      </c>
      <c r="B14" t="s">
        <v>5855</v>
      </c>
      <c r="C14" t="s">
        <v>117</v>
      </c>
      <c r="D14" t="s">
        <v>5856</v>
      </c>
      <c r="E14" t="s">
        <v>5857</v>
      </c>
      <c r="F14" t="s">
        <v>5856</v>
      </c>
    </row>
    <row r="15" spans="1:6">
      <c r="A15">
        <v>20</v>
      </c>
      <c r="B15" t="s">
        <v>5858</v>
      </c>
      <c r="C15" t="s">
        <v>117</v>
      </c>
      <c r="D15" t="s">
        <v>5856</v>
      </c>
      <c r="E15" t="s">
        <v>5859</v>
      </c>
      <c r="F15" t="s">
        <v>5856</v>
      </c>
    </row>
    <row r="16" spans="1:6">
      <c r="A16">
        <v>21</v>
      </c>
      <c r="B16" t="s">
        <v>5860</v>
      </c>
      <c r="C16" t="s">
        <v>117</v>
      </c>
      <c r="D16" t="s">
        <v>5856</v>
      </c>
      <c r="E16" t="s">
        <v>5859</v>
      </c>
      <c r="F16" t="s">
        <v>5856</v>
      </c>
    </row>
    <row r="17" spans="1:6">
      <c r="A17">
        <v>22</v>
      </c>
      <c r="B17" t="s">
        <v>5861</v>
      </c>
      <c r="C17" t="s">
        <v>422</v>
      </c>
      <c r="D17" t="s">
        <v>5787</v>
      </c>
      <c r="E17" t="s">
        <v>5788</v>
      </c>
      <c r="F17" t="s">
        <v>5788</v>
      </c>
    </row>
    <row r="18" spans="1:6">
      <c r="A18">
        <v>23</v>
      </c>
      <c r="B18" t="s">
        <v>5862</v>
      </c>
      <c r="C18" t="s">
        <v>422</v>
      </c>
      <c r="D18" t="s">
        <v>5787</v>
      </c>
      <c r="E18" t="s">
        <v>5788</v>
      </c>
      <c r="F18" t="s">
        <v>5788</v>
      </c>
    </row>
    <row r="19" spans="1:6">
      <c r="A19">
        <v>24</v>
      </c>
      <c r="B19" t="s">
        <v>5863</v>
      </c>
      <c r="C19" t="s">
        <v>422</v>
      </c>
      <c r="D19" t="s">
        <v>5804</v>
      </c>
      <c r="E19" t="s">
        <v>5801</v>
      </c>
      <c r="F19" t="s">
        <v>5801</v>
      </c>
    </row>
    <row r="20" spans="1:6">
      <c r="A20">
        <v>25</v>
      </c>
      <c r="B20" t="s">
        <v>5864</v>
      </c>
      <c r="C20" t="s">
        <v>422</v>
      </c>
      <c r="D20" t="s">
        <v>5804</v>
      </c>
      <c r="E20" t="s">
        <v>5801</v>
      </c>
      <c r="F20" t="s">
        <v>5801</v>
      </c>
    </row>
    <row r="21" spans="1:6">
      <c r="A21">
        <v>26</v>
      </c>
      <c r="B21" t="s">
        <v>5865</v>
      </c>
      <c r="C21" t="s">
        <v>422</v>
      </c>
      <c r="D21" t="s">
        <v>5804</v>
      </c>
      <c r="E21" t="s">
        <v>5801</v>
      </c>
      <c r="F21" t="s">
        <v>5801</v>
      </c>
    </row>
    <row r="22" spans="1:6">
      <c r="A22">
        <v>27</v>
      </c>
      <c r="B22" t="s">
        <v>5866</v>
      </c>
      <c r="C22" t="s">
        <v>422</v>
      </c>
      <c r="D22" t="s">
        <v>5804</v>
      </c>
      <c r="E22" t="s">
        <v>5801</v>
      </c>
      <c r="F22" t="s">
        <v>5801</v>
      </c>
    </row>
    <row r="23" spans="1:6">
      <c r="A23">
        <v>28</v>
      </c>
      <c r="B23" t="s">
        <v>5867</v>
      </c>
      <c r="C23" t="s">
        <v>381</v>
      </c>
      <c r="D23" t="s">
        <v>5778</v>
      </c>
      <c r="E23" t="s">
        <v>5779</v>
      </c>
      <c r="F23" t="s">
        <v>5779</v>
      </c>
    </row>
    <row r="24" spans="1:6">
      <c r="A24">
        <v>29</v>
      </c>
      <c r="B24" t="s">
        <v>5868</v>
      </c>
      <c r="C24" t="s">
        <v>381</v>
      </c>
      <c r="D24" t="s">
        <v>5778</v>
      </c>
      <c r="E24" t="s">
        <v>5780</v>
      </c>
      <c r="F24" t="s">
        <v>5780</v>
      </c>
    </row>
    <row r="25" spans="1:6">
      <c r="A25">
        <v>30</v>
      </c>
      <c r="B25" t="s">
        <v>5869</v>
      </c>
      <c r="C25" t="s">
        <v>381</v>
      </c>
      <c r="D25" t="s">
        <v>5778</v>
      </c>
      <c r="E25" t="s">
        <v>5779</v>
      </c>
      <c r="F25" t="s">
        <v>5779</v>
      </c>
    </row>
    <row r="26" spans="1:6">
      <c r="A26">
        <v>31</v>
      </c>
      <c r="B26" t="s">
        <v>5870</v>
      </c>
      <c r="C26" t="s">
        <v>117</v>
      </c>
      <c r="D26" t="s">
        <v>5856</v>
      </c>
      <c r="E26" t="s">
        <v>5871</v>
      </c>
      <c r="F26" t="s">
        <v>5856</v>
      </c>
    </row>
    <row r="27" spans="1:6">
      <c r="A27">
        <v>32</v>
      </c>
      <c r="B27" t="s">
        <v>5872</v>
      </c>
      <c r="C27" t="s">
        <v>422</v>
      </c>
      <c r="D27" t="s">
        <v>5804</v>
      </c>
      <c r="E27" t="s">
        <v>5798</v>
      </c>
      <c r="F27" t="s">
        <v>5798</v>
      </c>
    </row>
    <row r="28" spans="1:6">
      <c r="A28">
        <v>33</v>
      </c>
      <c r="B28" t="s">
        <v>5873</v>
      </c>
      <c r="C28" t="s">
        <v>422</v>
      </c>
      <c r="D28" t="s">
        <v>5804</v>
      </c>
      <c r="E28" t="s">
        <v>5798</v>
      </c>
      <c r="F28" t="s">
        <v>5798</v>
      </c>
    </row>
    <row r="29" spans="1:6">
      <c r="A29">
        <v>37</v>
      </c>
      <c r="B29" t="s">
        <v>5874</v>
      </c>
      <c r="C29" t="s">
        <v>422</v>
      </c>
      <c r="D29" t="s">
        <v>5804</v>
      </c>
      <c r="E29" t="s">
        <v>5802</v>
      </c>
      <c r="F29" t="s">
        <v>5802</v>
      </c>
    </row>
    <row r="30" spans="1:6">
      <c r="A30">
        <v>38</v>
      </c>
      <c r="B30" t="s">
        <v>5875</v>
      </c>
      <c r="C30" t="s">
        <v>422</v>
      </c>
      <c r="D30" t="s">
        <v>5804</v>
      </c>
      <c r="E30" t="s">
        <v>5802</v>
      </c>
      <c r="F30" t="s">
        <v>5802</v>
      </c>
    </row>
    <row r="31" spans="1:6">
      <c r="A31">
        <v>39</v>
      </c>
      <c r="B31" t="s">
        <v>5876</v>
      </c>
      <c r="C31" t="s">
        <v>117</v>
      </c>
      <c r="D31" t="s">
        <v>5856</v>
      </c>
      <c r="E31" t="s">
        <v>5859</v>
      </c>
      <c r="F31" t="s">
        <v>5856</v>
      </c>
    </row>
    <row r="32" spans="1:6">
      <c r="A32">
        <v>41</v>
      </c>
      <c r="B32" t="s">
        <v>5877</v>
      </c>
      <c r="C32" t="s">
        <v>5819</v>
      </c>
      <c r="D32" t="s">
        <v>5826</v>
      </c>
      <c r="E32" t="s">
        <v>5828</v>
      </c>
      <c r="F32" t="s">
        <v>5828</v>
      </c>
    </row>
    <row r="33" spans="1:6">
      <c r="A33">
        <v>42</v>
      </c>
      <c r="B33" t="s">
        <v>5878</v>
      </c>
      <c r="C33" t="s">
        <v>117</v>
      </c>
      <c r="D33" t="s">
        <v>5769</v>
      </c>
      <c r="E33" t="s">
        <v>5773</v>
      </c>
      <c r="F33" t="s">
        <v>5773</v>
      </c>
    </row>
    <row r="34" spans="1:6">
      <c r="A34">
        <v>43</v>
      </c>
      <c r="B34" t="s">
        <v>5879</v>
      </c>
      <c r="C34" t="s">
        <v>5819</v>
      </c>
      <c r="D34" t="s">
        <v>5826</v>
      </c>
      <c r="E34" t="s">
        <v>5829</v>
      </c>
      <c r="F34" t="s">
        <v>5829</v>
      </c>
    </row>
    <row r="35" spans="1:6">
      <c r="A35">
        <v>44</v>
      </c>
      <c r="B35" t="s">
        <v>5880</v>
      </c>
      <c r="C35" t="s">
        <v>5819</v>
      </c>
      <c r="D35" t="s">
        <v>5826</v>
      </c>
      <c r="E35" t="s">
        <v>5829</v>
      </c>
      <c r="F35" t="s">
        <v>5829</v>
      </c>
    </row>
    <row r="36" spans="1:6">
      <c r="A36">
        <v>45</v>
      </c>
      <c r="B36" t="s">
        <v>5881</v>
      </c>
      <c r="C36" t="s">
        <v>422</v>
      </c>
      <c r="D36" t="s">
        <v>5804</v>
      </c>
      <c r="E36" t="s">
        <v>5800</v>
      </c>
      <c r="F36" t="s">
        <v>5800</v>
      </c>
    </row>
    <row r="37" spans="1:6">
      <c r="A37">
        <v>46</v>
      </c>
      <c r="B37" t="s">
        <v>5882</v>
      </c>
      <c r="C37" t="s">
        <v>422</v>
      </c>
      <c r="D37" t="s">
        <v>5804</v>
      </c>
      <c r="E37" t="s">
        <v>5800</v>
      </c>
      <c r="F37" t="s">
        <v>5800</v>
      </c>
    </row>
    <row r="38" spans="1:6">
      <c r="A38">
        <v>47</v>
      </c>
      <c r="B38" t="s">
        <v>5883</v>
      </c>
      <c r="C38" t="s">
        <v>422</v>
      </c>
      <c r="D38" t="s">
        <v>5804</v>
      </c>
      <c r="E38" t="s">
        <v>5801</v>
      </c>
      <c r="F38" t="s">
        <v>5801</v>
      </c>
    </row>
    <row r="39" spans="1:6">
      <c r="A39">
        <v>48</v>
      </c>
      <c r="B39" t="s">
        <v>5884</v>
      </c>
      <c r="C39" t="s">
        <v>422</v>
      </c>
      <c r="D39" t="s">
        <v>5804</v>
      </c>
      <c r="E39" t="s">
        <v>5801</v>
      </c>
      <c r="F39" t="s">
        <v>5801</v>
      </c>
    </row>
    <row r="40" spans="1:6">
      <c r="A40">
        <v>49</v>
      </c>
      <c r="B40" t="s">
        <v>5885</v>
      </c>
      <c r="C40" t="s">
        <v>5819</v>
      </c>
      <c r="D40" t="s">
        <v>5820</v>
      </c>
      <c r="E40" t="s">
        <v>5821</v>
      </c>
      <c r="F40" t="s">
        <v>5821</v>
      </c>
    </row>
    <row r="41" spans="1:6">
      <c r="A41">
        <v>50</v>
      </c>
      <c r="B41" t="s">
        <v>5886</v>
      </c>
      <c r="C41" t="s">
        <v>422</v>
      </c>
      <c r="D41" t="s">
        <v>5804</v>
      </c>
      <c r="E41" t="s">
        <v>5798</v>
      </c>
      <c r="F41" t="s">
        <v>5798</v>
      </c>
    </row>
    <row r="42" spans="1:6">
      <c r="A42">
        <v>51</v>
      </c>
      <c r="B42" t="s">
        <v>5887</v>
      </c>
      <c r="C42" t="s">
        <v>117</v>
      </c>
      <c r="D42" t="s">
        <v>5769</v>
      </c>
      <c r="E42" t="s">
        <v>5772</v>
      </c>
      <c r="F42" t="s">
        <v>5772</v>
      </c>
    </row>
    <row r="43" spans="1:6">
      <c r="A43" t="s">
        <v>5888</v>
      </c>
      <c r="B43" t="s">
        <v>5889</v>
      </c>
      <c r="C43" t="s">
        <v>117</v>
      </c>
      <c r="D43" t="s">
        <v>5769</v>
      </c>
      <c r="E43" t="s">
        <v>5770</v>
      </c>
      <c r="F43" t="s">
        <v>5770</v>
      </c>
    </row>
    <row r="44" spans="1:6">
      <c r="A44">
        <v>52</v>
      </c>
      <c r="B44" t="s">
        <v>5890</v>
      </c>
      <c r="C44" t="s">
        <v>422</v>
      </c>
      <c r="D44" t="s">
        <v>5804</v>
      </c>
      <c r="E44" t="s">
        <v>5798</v>
      </c>
      <c r="F44" t="s">
        <v>5798</v>
      </c>
    </row>
    <row r="45" spans="1:6">
      <c r="A45">
        <v>53</v>
      </c>
      <c r="B45" t="s">
        <v>5891</v>
      </c>
      <c r="C45" t="s">
        <v>422</v>
      </c>
      <c r="D45" t="s">
        <v>5804</v>
      </c>
      <c r="E45" t="s">
        <v>5801</v>
      </c>
      <c r="F45" t="s">
        <v>5801</v>
      </c>
    </row>
    <row r="46" spans="1:6">
      <c r="A46">
        <v>54</v>
      </c>
      <c r="B46" t="s">
        <v>5892</v>
      </c>
      <c r="C46" t="s">
        <v>422</v>
      </c>
      <c r="D46" t="s">
        <v>5804</v>
      </c>
      <c r="E46" t="s">
        <v>5800</v>
      </c>
      <c r="F46" t="s">
        <v>5800</v>
      </c>
    </row>
    <row r="47" spans="1:6">
      <c r="A47">
        <v>56</v>
      </c>
      <c r="B47" t="s">
        <v>5893</v>
      </c>
      <c r="C47" t="s">
        <v>381</v>
      </c>
      <c r="D47" t="s">
        <v>5778</v>
      </c>
      <c r="E47" t="s">
        <v>5781</v>
      </c>
      <c r="F47" t="s">
        <v>5781</v>
      </c>
    </row>
    <row r="48" spans="1:6">
      <c r="A48">
        <v>57</v>
      </c>
      <c r="B48" t="s">
        <v>5894</v>
      </c>
      <c r="C48" t="s">
        <v>117</v>
      </c>
      <c r="D48" t="s">
        <v>5856</v>
      </c>
      <c r="E48" t="s">
        <v>5895</v>
      </c>
      <c r="F48" t="s">
        <v>5856</v>
      </c>
    </row>
    <row r="49" spans="1:6">
      <c r="A49">
        <v>58</v>
      </c>
      <c r="B49" t="s">
        <v>5896</v>
      </c>
      <c r="C49" t="s">
        <v>381</v>
      </c>
      <c r="D49" t="s">
        <v>5778</v>
      </c>
      <c r="E49" t="s">
        <v>5779</v>
      </c>
      <c r="F49" t="s">
        <v>5779</v>
      </c>
    </row>
    <row r="50" spans="1:6">
      <c r="A50">
        <v>59</v>
      </c>
      <c r="B50" t="s">
        <v>5897</v>
      </c>
      <c r="C50" t="s">
        <v>117</v>
      </c>
      <c r="D50" t="s">
        <v>5769</v>
      </c>
      <c r="E50" t="s">
        <v>5770</v>
      </c>
      <c r="F50" t="s">
        <v>5770</v>
      </c>
    </row>
    <row r="51" spans="1:6">
      <c r="A51">
        <v>60</v>
      </c>
      <c r="B51" t="s">
        <v>5898</v>
      </c>
      <c r="C51" t="s">
        <v>381</v>
      </c>
      <c r="D51" t="s">
        <v>5778</v>
      </c>
      <c r="E51" t="s">
        <v>5780</v>
      </c>
      <c r="F51" t="s">
        <v>5780</v>
      </c>
    </row>
    <row r="52" spans="1:6">
      <c r="A52">
        <v>61</v>
      </c>
      <c r="B52" t="s">
        <v>5899</v>
      </c>
      <c r="C52" t="s">
        <v>117</v>
      </c>
      <c r="D52" t="s">
        <v>5856</v>
      </c>
      <c r="E52" t="s">
        <v>5859</v>
      </c>
      <c r="F52" t="s">
        <v>5856</v>
      </c>
    </row>
    <row r="53" spans="1:6">
      <c r="A53">
        <v>62</v>
      </c>
      <c r="B53" t="s">
        <v>5900</v>
      </c>
      <c r="C53" t="s">
        <v>381</v>
      </c>
      <c r="D53" t="s">
        <v>5778</v>
      </c>
      <c r="E53" t="s">
        <v>5782</v>
      </c>
      <c r="F53" t="s">
        <v>5782</v>
      </c>
    </row>
    <row r="54" spans="1:6">
      <c r="A54">
        <v>63</v>
      </c>
      <c r="B54" t="s">
        <v>5901</v>
      </c>
      <c r="C54" t="s">
        <v>117</v>
      </c>
      <c r="D54" t="s">
        <v>5769</v>
      </c>
      <c r="E54" t="s">
        <v>5772</v>
      </c>
      <c r="F54" t="s">
        <v>5772</v>
      </c>
    </row>
    <row r="55" spans="1:6">
      <c r="A55">
        <v>64</v>
      </c>
      <c r="B55" t="s">
        <v>5902</v>
      </c>
      <c r="C55" t="s">
        <v>422</v>
      </c>
      <c r="D55" t="s">
        <v>5804</v>
      </c>
      <c r="E55" t="s">
        <v>5798</v>
      </c>
      <c r="F55" t="s">
        <v>5798</v>
      </c>
    </row>
    <row r="56" spans="1:6">
      <c r="A56">
        <v>65</v>
      </c>
      <c r="B56" t="s">
        <v>5903</v>
      </c>
      <c r="C56" t="s">
        <v>381</v>
      </c>
      <c r="D56" t="s">
        <v>5778</v>
      </c>
      <c r="E56" t="s">
        <v>5780</v>
      </c>
      <c r="F56" t="s">
        <v>5780</v>
      </c>
    </row>
    <row r="57" spans="1:6">
      <c r="A57">
        <v>66</v>
      </c>
      <c r="B57" t="s">
        <v>5904</v>
      </c>
      <c r="C57" t="s">
        <v>381</v>
      </c>
      <c r="D57" t="s">
        <v>5778</v>
      </c>
      <c r="E57" t="s">
        <v>5779</v>
      </c>
      <c r="F57" t="s">
        <v>5779</v>
      </c>
    </row>
    <row r="58" spans="1:6">
      <c r="A58">
        <v>67</v>
      </c>
      <c r="B58" t="s">
        <v>5905</v>
      </c>
      <c r="C58" t="s">
        <v>422</v>
      </c>
      <c r="D58" t="s">
        <v>5804</v>
      </c>
      <c r="E58" t="s">
        <v>5799</v>
      </c>
      <c r="F58" t="s">
        <v>5799</v>
      </c>
    </row>
    <row r="59" spans="1:6">
      <c r="A59">
        <v>68</v>
      </c>
      <c r="B59" t="s">
        <v>5906</v>
      </c>
      <c r="C59" t="s">
        <v>422</v>
      </c>
      <c r="D59" t="s">
        <v>5804</v>
      </c>
      <c r="E59" t="s">
        <v>5799</v>
      </c>
      <c r="F59" t="s">
        <v>5799</v>
      </c>
    </row>
    <row r="60" spans="1:6">
      <c r="A60">
        <v>69</v>
      </c>
      <c r="B60" t="s">
        <v>5907</v>
      </c>
      <c r="C60" t="s">
        <v>422</v>
      </c>
      <c r="D60" t="s">
        <v>5804</v>
      </c>
      <c r="E60" t="s">
        <v>5801</v>
      </c>
      <c r="F60" t="s">
        <v>5801</v>
      </c>
    </row>
    <row r="61" spans="1:6">
      <c r="A61">
        <v>70</v>
      </c>
      <c r="B61" t="s">
        <v>5908</v>
      </c>
      <c r="C61" t="s">
        <v>422</v>
      </c>
      <c r="D61" t="s">
        <v>5804</v>
      </c>
      <c r="E61" t="s">
        <v>5801</v>
      </c>
      <c r="F61" t="s">
        <v>5801</v>
      </c>
    </row>
    <row r="62" spans="1:6">
      <c r="A62">
        <v>71</v>
      </c>
      <c r="B62" t="s">
        <v>5909</v>
      </c>
      <c r="C62" t="s">
        <v>5819</v>
      </c>
      <c r="D62" t="s">
        <v>5820</v>
      </c>
      <c r="E62" t="s">
        <v>5823</v>
      </c>
      <c r="F62" t="s">
        <v>5823</v>
      </c>
    </row>
    <row r="63" spans="1:6">
      <c r="A63">
        <v>72</v>
      </c>
      <c r="B63" t="s">
        <v>5910</v>
      </c>
      <c r="C63" t="s">
        <v>381</v>
      </c>
      <c r="D63" t="s">
        <v>5778</v>
      </c>
      <c r="E63" t="s">
        <v>5779</v>
      </c>
      <c r="F63" t="s">
        <v>5779</v>
      </c>
    </row>
    <row r="64" spans="1:6">
      <c r="A64">
        <v>73</v>
      </c>
      <c r="B64" t="s">
        <v>5911</v>
      </c>
      <c r="C64" t="s">
        <v>381</v>
      </c>
      <c r="D64" t="s">
        <v>5778</v>
      </c>
      <c r="E64" t="s">
        <v>5780</v>
      </c>
      <c r="F64" t="s">
        <v>5780</v>
      </c>
    </row>
    <row r="65" spans="1:6">
      <c r="A65">
        <v>74</v>
      </c>
      <c r="B65" t="s">
        <v>5912</v>
      </c>
      <c r="C65" t="s">
        <v>422</v>
      </c>
      <c r="D65" t="s">
        <v>5804</v>
      </c>
      <c r="E65" t="s">
        <v>5798</v>
      </c>
      <c r="F65" t="s">
        <v>5798</v>
      </c>
    </row>
    <row r="66" spans="1:6">
      <c r="A66">
        <v>75</v>
      </c>
      <c r="B66" t="s">
        <v>5913</v>
      </c>
      <c r="C66" t="s">
        <v>5819</v>
      </c>
      <c r="D66" t="s">
        <v>5820</v>
      </c>
      <c r="E66" t="s">
        <v>5823</v>
      </c>
      <c r="F66" t="s">
        <v>5823</v>
      </c>
    </row>
    <row r="67" spans="1:6">
      <c r="A67">
        <v>76</v>
      </c>
      <c r="B67" t="s">
        <v>5914</v>
      </c>
      <c r="C67" t="s">
        <v>5819</v>
      </c>
      <c r="D67" t="s">
        <v>5820</v>
      </c>
      <c r="E67" t="s">
        <v>5823</v>
      </c>
      <c r="F67" t="s">
        <v>5823</v>
      </c>
    </row>
    <row r="68" spans="1:6">
      <c r="A68">
        <v>77</v>
      </c>
      <c r="B68" t="s">
        <v>5915</v>
      </c>
      <c r="C68" t="s">
        <v>422</v>
      </c>
      <c r="D68" t="s">
        <v>5804</v>
      </c>
      <c r="E68" t="s">
        <v>5798</v>
      </c>
      <c r="F68" t="s">
        <v>5798</v>
      </c>
    </row>
    <row r="69" spans="1:6">
      <c r="A69">
        <v>78</v>
      </c>
      <c r="B69" t="s">
        <v>5916</v>
      </c>
      <c r="C69" t="s">
        <v>422</v>
      </c>
      <c r="D69" t="s">
        <v>5804</v>
      </c>
      <c r="E69" t="s">
        <v>5798</v>
      </c>
      <c r="F69" t="s">
        <v>5798</v>
      </c>
    </row>
    <row r="70" spans="1:6">
      <c r="A70">
        <v>79</v>
      </c>
      <c r="B70" t="s">
        <v>5917</v>
      </c>
      <c r="C70" t="s">
        <v>422</v>
      </c>
      <c r="D70" t="s">
        <v>5804</v>
      </c>
      <c r="E70" t="s">
        <v>5798</v>
      </c>
      <c r="F70" t="s">
        <v>5798</v>
      </c>
    </row>
    <row r="71" spans="1:6">
      <c r="A71">
        <v>80</v>
      </c>
      <c r="B71" t="s">
        <v>5918</v>
      </c>
      <c r="C71" t="s">
        <v>422</v>
      </c>
      <c r="D71" t="s">
        <v>5804</v>
      </c>
      <c r="E71" t="s">
        <v>5799</v>
      </c>
      <c r="F71" t="s">
        <v>5799</v>
      </c>
    </row>
    <row r="72" spans="1:6">
      <c r="A72">
        <v>81</v>
      </c>
      <c r="B72" t="s">
        <v>5919</v>
      </c>
      <c r="C72" t="s">
        <v>422</v>
      </c>
      <c r="D72" t="s">
        <v>5804</v>
      </c>
      <c r="E72" t="s">
        <v>5799</v>
      </c>
      <c r="F72" t="s">
        <v>5799</v>
      </c>
    </row>
    <row r="73" spans="1:6">
      <c r="A73">
        <v>82</v>
      </c>
      <c r="B73" t="s">
        <v>5920</v>
      </c>
      <c r="C73" t="s">
        <v>117</v>
      </c>
      <c r="D73" t="s">
        <v>5856</v>
      </c>
      <c r="E73" t="s">
        <v>5859</v>
      </c>
      <c r="F73" t="s">
        <v>5856</v>
      </c>
    </row>
    <row r="74" spans="1:6">
      <c r="A74">
        <v>83</v>
      </c>
      <c r="B74" t="s">
        <v>5921</v>
      </c>
      <c r="C74" t="s">
        <v>117</v>
      </c>
      <c r="D74" t="s">
        <v>5856</v>
      </c>
      <c r="E74" t="s">
        <v>5895</v>
      </c>
      <c r="F74" t="s">
        <v>5856</v>
      </c>
    </row>
    <row r="75" spans="1:6">
      <c r="A75">
        <v>84</v>
      </c>
      <c r="B75" t="s">
        <v>5922</v>
      </c>
      <c r="C75" t="s">
        <v>422</v>
      </c>
      <c r="D75" t="s">
        <v>5804</v>
      </c>
      <c r="E75" t="s">
        <v>5798</v>
      </c>
      <c r="F75" t="s">
        <v>5798</v>
      </c>
    </row>
    <row r="76" spans="1:6">
      <c r="A76">
        <v>85</v>
      </c>
      <c r="B76" t="s">
        <v>5923</v>
      </c>
      <c r="C76" t="s">
        <v>422</v>
      </c>
      <c r="D76" t="s">
        <v>5804</v>
      </c>
      <c r="E76" t="s">
        <v>5798</v>
      </c>
      <c r="F76" t="s">
        <v>5798</v>
      </c>
    </row>
    <row r="77" spans="1:6">
      <c r="A77">
        <v>86</v>
      </c>
      <c r="B77" t="s">
        <v>5924</v>
      </c>
      <c r="C77" t="s">
        <v>422</v>
      </c>
      <c r="D77" t="s">
        <v>5804</v>
      </c>
      <c r="E77" t="s">
        <v>5798</v>
      </c>
      <c r="F77" t="s">
        <v>5798</v>
      </c>
    </row>
    <row r="78" spans="1:6">
      <c r="A78">
        <v>87</v>
      </c>
      <c r="B78" t="s">
        <v>5925</v>
      </c>
      <c r="C78" t="s">
        <v>422</v>
      </c>
      <c r="D78" t="s">
        <v>5787</v>
      </c>
      <c r="E78" t="s">
        <v>5791</v>
      </c>
      <c r="F78" t="s">
        <v>5791</v>
      </c>
    </row>
    <row r="79" spans="1:6">
      <c r="A79">
        <v>88</v>
      </c>
      <c r="B79" t="s">
        <v>5926</v>
      </c>
      <c r="C79" t="s">
        <v>422</v>
      </c>
      <c r="D79" t="s">
        <v>5787</v>
      </c>
      <c r="E79" t="s">
        <v>5791</v>
      </c>
      <c r="F79" t="s">
        <v>5791</v>
      </c>
    </row>
    <row r="80" spans="1:6">
      <c r="A80">
        <v>89</v>
      </c>
      <c r="B80" t="s">
        <v>5927</v>
      </c>
      <c r="C80" t="s">
        <v>422</v>
      </c>
      <c r="D80" t="s">
        <v>5804</v>
      </c>
      <c r="E80" t="s">
        <v>5802</v>
      </c>
      <c r="F80" t="s">
        <v>5802</v>
      </c>
    </row>
    <row r="81" spans="1:6">
      <c r="A81">
        <v>90</v>
      </c>
      <c r="B81" t="s">
        <v>5928</v>
      </c>
      <c r="C81" t="s">
        <v>422</v>
      </c>
      <c r="D81" t="s">
        <v>5804</v>
      </c>
      <c r="E81" t="s">
        <v>5802</v>
      </c>
      <c r="F81" t="s">
        <v>5802</v>
      </c>
    </row>
    <row r="82" spans="1:6">
      <c r="A82">
        <v>91</v>
      </c>
      <c r="B82" t="s">
        <v>5929</v>
      </c>
      <c r="C82" t="s">
        <v>422</v>
      </c>
      <c r="D82" t="s">
        <v>5804</v>
      </c>
      <c r="E82" t="s">
        <v>5801</v>
      </c>
      <c r="F82" t="s">
        <v>5801</v>
      </c>
    </row>
    <row r="83" spans="1:6">
      <c r="A83">
        <v>92</v>
      </c>
      <c r="B83" t="s">
        <v>5930</v>
      </c>
      <c r="C83" t="s">
        <v>5931</v>
      </c>
      <c r="D83" t="s">
        <v>5932</v>
      </c>
      <c r="E83" t="s">
        <v>5933</v>
      </c>
      <c r="F83" t="s">
        <v>5933</v>
      </c>
    </row>
    <row r="84" spans="1:6">
      <c r="A84">
        <v>93</v>
      </c>
      <c r="B84" t="s">
        <v>5934</v>
      </c>
      <c r="C84" t="s">
        <v>5931</v>
      </c>
      <c r="D84" t="s">
        <v>5932</v>
      </c>
      <c r="E84" t="s">
        <v>5935</v>
      </c>
      <c r="F84" t="s">
        <v>5935</v>
      </c>
    </row>
    <row r="85" spans="1:6">
      <c r="A85">
        <v>103</v>
      </c>
      <c r="B85" t="s">
        <v>5936</v>
      </c>
      <c r="C85" t="s">
        <v>5835</v>
      </c>
      <c r="D85" t="s">
        <v>5836</v>
      </c>
      <c r="E85" t="s">
        <v>5837</v>
      </c>
      <c r="F85" t="s">
        <v>5837</v>
      </c>
    </row>
    <row r="86" spans="1:6">
      <c r="A86">
        <v>104</v>
      </c>
      <c r="B86" t="s">
        <v>5937</v>
      </c>
      <c r="C86" t="s">
        <v>422</v>
      </c>
      <c r="D86" t="s">
        <v>5804</v>
      </c>
      <c r="E86" t="s">
        <v>5801</v>
      </c>
      <c r="F86" t="s">
        <v>5801</v>
      </c>
    </row>
    <row r="87" spans="1:6">
      <c r="A87">
        <v>105</v>
      </c>
      <c r="B87" t="s">
        <v>5938</v>
      </c>
      <c r="C87" t="s">
        <v>422</v>
      </c>
      <c r="D87" t="s">
        <v>5804</v>
      </c>
      <c r="E87" t="s">
        <v>5798</v>
      </c>
      <c r="F87" t="s">
        <v>5798</v>
      </c>
    </row>
    <row r="88" spans="1:6">
      <c r="A88">
        <v>106</v>
      </c>
      <c r="B88" t="s">
        <v>5939</v>
      </c>
      <c r="C88" t="s">
        <v>422</v>
      </c>
      <c r="D88" t="s">
        <v>5804</v>
      </c>
      <c r="E88" t="s">
        <v>5798</v>
      </c>
      <c r="F88" t="s">
        <v>5798</v>
      </c>
    </row>
    <row r="89" spans="1:6">
      <c r="A89">
        <v>107</v>
      </c>
      <c r="B89" t="s">
        <v>5940</v>
      </c>
      <c r="C89" t="s">
        <v>422</v>
      </c>
      <c r="D89" t="s">
        <v>5804</v>
      </c>
      <c r="E89" t="s">
        <v>5800</v>
      </c>
      <c r="F89" t="s">
        <v>5800</v>
      </c>
    </row>
    <row r="90" spans="1:6">
      <c r="A90">
        <v>109</v>
      </c>
      <c r="B90" t="s">
        <v>5941</v>
      </c>
      <c r="C90" t="s">
        <v>422</v>
      </c>
      <c r="D90" t="s">
        <v>5804</v>
      </c>
      <c r="E90" t="s">
        <v>5800</v>
      </c>
      <c r="F90" t="s">
        <v>5800</v>
      </c>
    </row>
    <row r="91" spans="1:6">
      <c r="A91">
        <v>110</v>
      </c>
      <c r="B91" t="s">
        <v>5942</v>
      </c>
      <c r="C91" t="s">
        <v>381</v>
      </c>
      <c r="D91" t="s">
        <v>5778</v>
      </c>
      <c r="E91" t="s">
        <v>5779</v>
      </c>
      <c r="F91" t="s">
        <v>5779</v>
      </c>
    </row>
    <row r="92" spans="1:6">
      <c r="A92">
        <v>111</v>
      </c>
      <c r="B92" t="s">
        <v>5943</v>
      </c>
      <c r="C92" t="s">
        <v>422</v>
      </c>
      <c r="D92" t="s">
        <v>5804</v>
      </c>
      <c r="E92" t="s">
        <v>5798</v>
      </c>
      <c r="F92" t="s">
        <v>5798</v>
      </c>
    </row>
    <row r="93" spans="1:6">
      <c r="A93">
        <v>112</v>
      </c>
      <c r="B93" t="s">
        <v>5944</v>
      </c>
      <c r="C93" t="s">
        <v>422</v>
      </c>
      <c r="D93" t="s">
        <v>5804</v>
      </c>
      <c r="E93" t="s">
        <v>5798</v>
      </c>
      <c r="F93" t="s">
        <v>5798</v>
      </c>
    </row>
    <row r="94" spans="1:6">
      <c r="A94">
        <v>113</v>
      </c>
      <c r="B94" t="s">
        <v>5945</v>
      </c>
      <c r="C94" t="s">
        <v>422</v>
      </c>
      <c r="D94" t="s">
        <v>5804</v>
      </c>
      <c r="E94" t="s">
        <v>5801</v>
      </c>
      <c r="F94" t="s">
        <v>5801</v>
      </c>
    </row>
    <row r="95" spans="1:6">
      <c r="A95">
        <v>115</v>
      </c>
      <c r="B95" t="s">
        <v>5946</v>
      </c>
      <c r="C95" t="s">
        <v>422</v>
      </c>
      <c r="D95" t="s">
        <v>5804</v>
      </c>
      <c r="E95" t="s">
        <v>5801</v>
      </c>
      <c r="F95" t="s">
        <v>5801</v>
      </c>
    </row>
    <row r="96" spans="1:6">
      <c r="A96">
        <v>116</v>
      </c>
      <c r="B96" t="s">
        <v>5947</v>
      </c>
      <c r="C96" t="s">
        <v>422</v>
      </c>
      <c r="D96" t="s">
        <v>5804</v>
      </c>
      <c r="E96" t="s">
        <v>5798</v>
      </c>
      <c r="F96" t="s">
        <v>5798</v>
      </c>
    </row>
    <row r="97" spans="1:6">
      <c r="A97">
        <v>117</v>
      </c>
      <c r="B97" t="s">
        <v>5948</v>
      </c>
      <c r="C97" t="s">
        <v>117</v>
      </c>
      <c r="D97" t="s">
        <v>5856</v>
      </c>
      <c r="E97" t="s">
        <v>5859</v>
      </c>
      <c r="F97" t="s">
        <v>5856</v>
      </c>
    </row>
    <row r="98" spans="1:6">
      <c r="A98">
        <v>118</v>
      </c>
      <c r="B98" t="s">
        <v>5949</v>
      </c>
      <c r="C98" t="s">
        <v>422</v>
      </c>
      <c r="D98" t="s">
        <v>5804</v>
      </c>
      <c r="E98" t="s">
        <v>5800</v>
      </c>
      <c r="F98" t="s">
        <v>5800</v>
      </c>
    </row>
    <row r="99" spans="1:6">
      <c r="A99">
        <v>119</v>
      </c>
      <c r="B99" t="s">
        <v>5950</v>
      </c>
      <c r="C99" t="s">
        <v>422</v>
      </c>
      <c r="D99" t="s">
        <v>5804</v>
      </c>
      <c r="E99" t="s">
        <v>5800</v>
      </c>
      <c r="F99" t="s">
        <v>5800</v>
      </c>
    </row>
    <row r="100" spans="1:6">
      <c r="A100">
        <v>120</v>
      </c>
      <c r="B100" t="s">
        <v>5951</v>
      </c>
      <c r="C100" t="s">
        <v>117</v>
      </c>
      <c r="D100" t="s">
        <v>5856</v>
      </c>
      <c r="E100" t="s">
        <v>5895</v>
      </c>
      <c r="F100" t="s">
        <v>5856</v>
      </c>
    </row>
    <row r="101" spans="1:6">
      <c r="A101">
        <v>121</v>
      </c>
      <c r="B101" t="s">
        <v>5952</v>
      </c>
      <c r="C101" t="s">
        <v>381</v>
      </c>
      <c r="D101" t="s">
        <v>5778</v>
      </c>
      <c r="E101" t="s">
        <v>5782</v>
      </c>
      <c r="F101" t="s">
        <v>5782</v>
      </c>
    </row>
    <row r="102" spans="1:6">
      <c r="A102">
        <v>122</v>
      </c>
      <c r="B102" t="s">
        <v>5953</v>
      </c>
      <c r="C102" t="s">
        <v>422</v>
      </c>
      <c r="D102" t="s">
        <v>5804</v>
      </c>
      <c r="E102" t="s">
        <v>5801</v>
      </c>
      <c r="F102" t="s">
        <v>5801</v>
      </c>
    </row>
    <row r="103" spans="1:6">
      <c r="A103">
        <v>123</v>
      </c>
      <c r="B103" t="s">
        <v>5954</v>
      </c>
      <c r="C103" t="s">
        <v>422</v>
      </c>
      <c r="D103" t="s">
        <v>5804</v>
      </c>
      <c r="E103" t="s">
        <v>5801</v>
      </c>
      <c r="F103" t="s">
        <v>5801</v>
      </c>
    </row>
    <row r="104" spans="1:6">
      <c r="A104">
        <v>124</v>
      </c>
      <c r="B104" t="s">
        <v>5955</v>
      </c>
      <c r="C104" t="s">
        <v>117</v>
      </c>
      <c r="D104" t="s">
        <v>5856</v>
      </c>
      <c r="E104" t="s">
        <v>5895</v>
      </c>
      <c r="F104" t="s">
        <v>5856</v>
      </c>
    </row>
    <row r="105" spans="1:6">
      <c r="A105">
        <v>125</v>
      </c>
      <c r="B105" t="s">
        <v>5956</v>
      </c>
      <c r="C105" t="s">
        <v>381</v>
      </c>
      <c r="D105" t="s">
        <v>5778</v>
      </c>
      <c r="E105" t="s">
        <v>5782</v>
      </c>
      <c r="F105" t="s">
        <v>5782</v>
      </c>
    </row>
    <row r="106" spans="1:6">
      <c r="A106">
        <v>126</v>
      </c>
      <c r="B106" t="s">
        <v>5957</v>
      </c>
      <c r="C106" t="s">
        <v>381</v>
      </c>
      <c r="D106" t="s">
        <v>5778</v>
      </c>
      <c r="E106" t="s">
        <v>5779</v>
      </c>
      <c r="F106" t="s">
        <v>5779</v>
      </c>
    </row>
    <row r="107" spans="1:6">
      <c r="A107">
        <v>127</v>
      </c>
      <c r="B107" t="s">
        <v>5958</v>
      </c>
      <c r="C107" t="s">
        <v>117</v>
      </c>
      <c r="D107" t="s">
        <v>5856</v>
      </c>
      <c r="E107" t="s">
        <v>5857</v>
      </c>
      <c r="F107" t="s">
        <v>5856</v>
      </c>
    </row>
    <row r="108" spans="1:6">
      <c r="A108">
        <v>128</v>
      </c>
      <c r="B108" t="s">
        <v>5959</v>
      </c>
      <c r="C108" t="s">
        <v>422</v>
      </c>
      <c r="D108" t="s">
        <v>5804</v>
      </c>
      <c r="E108" t="s">
        <v>5798</v>
      </c>
      <c r="F108" t="s">
        <v>5798</v>
      </c>
    </row>
    <row r="109" spans="1:6">
      <c r="A109">
        <v>129</v>
      </c>
      <c r="B109" t="s">
        <v>5960</v>
      </c>
      <c r="C109" t="s">
        <v>422</v>
      </c>
      <c r="D109" t="s">
        <v>5804</v>
      </c>
      <c r="E109" t="s">
        <v>5798</v>
      </c>
      <c r="F109" t="s">
        <v>5798</v>
      </c>
    </row>
    <row r="110" spans="1:6">
      <c r="A110">
        <v>130</v>
      </c>
      <c r="B110" t="s">
        <v>5961</v>
      </c>
      <c r="C110" t="s">
        <v>422</v>
      </c>
      <c r="D110" t="s">
        <v>5804</v>
      </c>
      <c r="E110" t="s">
        <v>5801</v>
      </c>
      <c r="F110" t="s">
        <v>5801</v>
      </c>
    </row>
    <row r="111" spans="1:6">
      <c r="A111">
        <v>131</v>
      </c>
      <c r="B111" t="s">
        <v>5962</v>
      </c>
      <c r="C111" t="s">
        <v>422</v>
      </c>
      <c r="D111" t="s">
        <v>5804</v>
      </c>
      <c r="E111" t="s">
        <v>5801</v>
      </c>
      <c r="F111" t="s">
        <v>5801</v>
      </c>
    </row>
    <row r="112" spans="1:6">
      <c r="A112">
        <v>132</v>
      </c>
      <c r="B112" t="s">
        <v>5963</v>
      </c>
      <c r="C112" t="s">
        <v>422</v>
      </c>
      <c r="D112" t="s">
        <v>5804</v>
      </c>
      <c r="E112" t="s">
        <v>5802</v>
      </c>
      <c r="F112" t="s">
        <v>5802</v>
      </c>
    </row>
    <row r="113" spans="1:6">
      <c r="A113">
        <v>133</v>
      </c>
      <c r="B113" t="s">
        <v>5964</v>
      </c>
      <c r="C113" t="s">
        <v>422</v>
      </c>
      <c r="D113" t="s">
        <v>5804</v>
      </c>
      <c r="E113" t="s">
        <v>5802</v>
      </c>
      <c r="F113" t="s">
        <v>5802</v>
      </c>
    </row>
    <row r="114" spans="1:6">
      <c r="A114">
        <v>136</v>
      </c>
      <c r="B114" t="s">
        <v>5965</v>
      </c>
      <c r="C114" t="s">
        <v>381</v>
      </c>
      <c r="D114" t="s">
        <v>5778</v>
      </c>
      <c r="E114" t="s">
        <v>5780</v>
      </c>
      <c r="F114" t="s">
        <v>5780</v>
      </c>
    </row>
    <row r="115" spans="1:6">
      <c r="A115">
        <v>137</v>
      </c>
      <c r="B115" t="s">
        <v>5966</v>
      </c>
      <c r="C115" t="s">
        <v>422</v>
      </c>
      <c r="D115" t="s">
        <v>5804</v>
      </c>
      <c r="E115" t="s">
        <v>5798</v>
      </c>
      <c r="F115" t="s">
        <v>5798</v>
      </c>
    </row>
    <row r="116" spans="1:6">
      <c r="A116">
        <v>138</v>
      </c>
      <c r="B116" t="s">
        <v>5967</v>
      </c>
      <c r="C116" t="s">
        <v>422</v>
      </c>
      <c r="D116" t="s">
        <v>5804</v>
      </c>
      <c r="E116" t="s">
        <v>5798</v>
      </c>
      <c r="F116" t="s">
        <v>5798</v>
      </c>
    </row>
    <row r="117" spans="1:6">
      <c r="A117">
        <v>139</v>
      </c>
      <c r="B117" t="s">
        <v>5968</v>
      </c>
      <c r="C117" t="s">
        <v>422</v>
      </c>
      <c r="D117" t="s">
        <v>5804</v>
      </c>
      <c r="E117" t="s">
        <v>5798</v>
      </c>
      <c r="F117" t="s">
        <v>5798</v>
      </c>
    </row>
    <row r="118" spans="1:6">
      <c r="A118">
        <v>141</v>
      </c>
      <c r="B118" t="s">
        <v>5969</v>
      </c>
      <c r="C118" t="s">
        <v>422</v>
      </c>
      <c r="D118" t="s">
        <v>5804</v>
      </c>
      <c r="E118" t="s">
        <v>5798</v>
      </c>
      <c r="F118" t="s">
        <v>5798</v>
      </c>
    </row>
    <row r="119" spans="1:6">
      <c r="A119">
        <v>142</v>
      </c>
      <c r="B119" t="s">
        <v>5970</v>
      </c>
      <c r="C119" t="s">
        <v>381</v>
      </c>
      <c r="D119" t="s">
        <v>5778</v>
      </c>
      <c r="E119" t="s">
        <v>5779</v>
      </c>
      <c r="F119" t="s">
        <v>5779</v>
      </c>
    </row>
    <row r="120" spans="1:6">
      <c r="A120">
        <v>143</v>
      </c>
      <c r="B120" t="s">
        <v>5971</v>
      </c>
      <c r="C120" t="s">
        <v>422</v>
      </c>
      <c r="D120" t="s">
        <v>5804</v>
      </c>
      <c r="E120" t="s">
        <v>5800</v>
      </c>
      <c r="F120" t="s">
        <v>5800</v>
      </c>
    </row>
    <row r="121" spans="1:6">
      <c r="A121">
        <v>145</v>
      </c>
      <c r="B121" t="s">
        <v>5972</v>
      </c>
      <c r="C121" t="s">
        <v>422</v>
      </c>
      <c r="D121" t="s">
        <v>5804</v>
      </c>
      <c r="E121" t="s">
        <v>5798</v>
      </c>
      <c r="F121" t="s">
        <v>5798</v>
      </c>
    </row>
    <row r="122" spans="1:6">
      <c r="A122">
        <v>146</v>
      </c>
      <c r="B122" t="s">
        <v>5973</v>
      </c>
      <c r="C122" t="s">
        <v>422</v>
      </c>
      <c r="D122" t="s">
        <v>5804</v>
      </c>
      <c r="E122" t="s">
        <v>5798</v>
      </c>
      <c r="F122" t="s">
        <v>5798</v>
      </c>
    </row>
    <row r="123" spans="1:6">
      <c r="A123">
        <v>147</v>
      </c>
      <c r="B123" t="s">
        <v>5974</v>
      </c>
      <c r="C123" t="s">
        <v>422</v>
      </c>
      <c r="D123" t="s">
        <v>5804</v>
      </c>
      <c r="E123" t="s">
        <v>5798</v>
      </c>
      <c r="F123" t="s">
        <v>5798</v>
      </c>
    </row>
    <row r="124" spans="1:6">
      <c r="A124">
        <v>148</v>
      </c>
      <c r="B124" t="s">
        <v>5975</v>
      </c>
      <c r="C124" t="s">
        <v>422</v>
      </c>
      <c r="D124" t="s">
        <v>5804</v>
      </c>
      <c r="E124" t="s">
        <v>5798</v>
      </c>
      <c r="F124" t="s">
        <v>5798</v>
      </c>
    </row>
    <row r="125" spans="1:6">
      <c r="A125">
        <v>149</v>
      </c>
      <c r="B125" t="s">
        <v>5976</v>
      </c>
      <c r="C125" t="s">
        <v>422</v>
      </c>
      <c r="D125" t="s">
        <v>5804</v>
      </c>
      <c r="E125" t="s">
        <v>5801</v>
      </c>
      <c r="F125" t="s">
        <v>5801</v>
      </c>
    </row>
    <row r="126" spans="1:6">
      <c r="A126">
        <v>150</v>
      </c>
      <c r="B126" t="s">
        <v>5977</v>
      </c>
      <c r="C126" t="s">
        <v>422</v>
      </c>
      <c r="D126" t="s">
        <v>5804</v>
      </c>
      <c r="E126" t="s">
        <v>5801</v>
      </c>
      <c r="F126" t="s">
        <v>5801</v>
      </c>
    </row>
    <row r="127" spans="1:6">
      <c r="A127">
        <v>151</v>
      </c>
      <c r="B127" t="s">
        <v>5978</v>
      </c>
      <c r="C127" t="s">
        <v>422</v>
      </c>
      <c r="D127" t="s">
        <v>5804</v>
      </c>
      <c r="E127" t="s">
        <v>5798</v>
      </c>
      <c r="F127" t="s">
        <v>5798</v>
      </c>
    </row>
    <row r="128" spans="1:6">
      <c r="A128">
        <v>152</v>
      </c>
      <c r="B128" t="s">
        <v>5979</v>
      </c>
      <c r="C128" t="s">
        <v>422</v>
      </c>
      <c r="D128" t="s">
        <v>5804</v>
      </c>
      <c r="E128" t="s">
        <v>5798</v>
      </c>
      <c r="F128" t="s">
        <v>5798</v>
      </c>
    </row>
    <row r="129" spans="1:6">
      <c r="A129">
        <v>153</v>
      </c>
      <c r="B129" t="s">
        <v>5980</v>
      </c>
      <c r="C129" t="s">
        <v>422</v>
      </c>
      <c r="D129" t="s">
        <v>5804</v>
      </c>
      <c r="E129" t="s">
        <v>5798</v>
      </c>
      <c r="F129" t="s">
        <v>5798</v>
      </c>
    </row>
    <row r="130" spans="1:6">
      <c r="A130">
        <v>165</v>
      </c>
      <c r="B130" t="s">
        <v>5981</v>
      </c>
      <c r="C130" t="s">
        <v>381</v>
      </c>
      <c r="D130" t="s">
        <v>5778</v>
      </c>
      <c r="E130" t="s">
        <v>5780</v>
      </c>
      <c r="F130" t="s">
        <v>5780</v>
      </c>
    </row>
    <row r="131" spans="1:6">
      <c r="A131">
        <v>166</v>
      </c>
      <c r="B131" t="s">
        <v>5982</v>
      </c>
      <c r="C131" t="s">
        <v>381</v>
      </c>
      <c r="D131" t="s">
        <v>5778</v>
      </c>
      <c r="E131" t="s">
        <v>5779</v>
      </c>
      <c r="F131" t="s">
        <v>5779</v>
      </c>
    </row>
    <row r="132" spans="1:6">
      <c r="A132">
        <v>167</v>
      </c>
      <c r="B132" t="s">
        <v>5983</v>
      </c>
      <c r="C132" t="s">
        <v>381</v>
      </c>
      <c r="D132" t="s">
        <v>5778</v>
      </c>
      <c r="E132" t="s">
        <v>5780</v>
      </c>
      <c r="F132" t="s">
        <v>5780</v>
      </c>
    </row>
    <row r="133" spans="1:6">
      <c r="A133">
        <v>169</v>
      </c>
      <c r="B133" t="s">
        <v>5984</v>
      </c>
      <c r="C133" t="s">
        <v>422</v>
      </c>
      <c r="D133" t="s">
        <v>5804</v>
      </c>
      <c r="E133" t="s">
        <v>5801</v>
      </c>
      <c r="F133" t="s">
        <v>5801</v>
      </c>
    </row>
    <row r="134" spans="1:6">
      <c r="A134">
        <v>170</v>
      </c>
      <c r="B134" t="s">
        <v>5985</v>
      </c>
      <c r="C134" t="s">
        <v>422</v>
      </c>
      <c r="D134" t="s">
        <v>5804</v>
      </c>
      <c r="E134" t="s">
        <v>5801</v>
      </c>
      <c r="F134" t="s">
        <v>5801</v>
      </c>
    </row>
    <row r="135" spans="1:6">
      <c r="A135">
        <v>171</v>
      </c>
      <c r="B135" t="s">
        <v>5986</v>
      </c>
      <c r="C135" t="s">
        <v>422</v>
      </c>
      <c r="D135" t="s">
        <v>5804</v>
      </c>
      <c r="E135" t="s">
        <v>5800</v>
      </c>
      <c r="F135" t="s">
        <v>5800</v>
      </c>
    </row>
    <row r="136" spans="1:6">
      <c r="A136">
        <v>172</v>
      </c>
      <c r="B136" t="s">
        <v>5987</v>
      </c>
      <c r="C136" t="s">
        <v>117</v>
      </c>
      <c r="D136" t="s">
        <v>5769</v>
      </c>
      <c r="E136" t="s">
        <v>5773</v>
      </c>
      <c r="F136" t="s">
        <v>5773</v>
      </c>
    </row>
    <row r="137" spans="1:6">
      <c r="A137">
        <v>173</v>
      </c>
      <c r="B137" t="s">
        <v>5988</v>
      </c>
      <c r="C137" t="s">
        <v>117</v>
      </c>
      <c r="D137" t="s">
        <v>5856</v>
      </c>
      <c r="E137" t="s">
        <v>5857</v>
      </c>
      <c r="F137" t="s">
        <v>5856</v>
      </c>
    </row>
    <row r="138" spans="1:6">
      <c r="A138">
        <v>174</v>
      </c>
      <c r="B138" t="s">
        <v>5989</v>
      </c>
      <c r="C138" t="s">
        <v>422</v>
      </c>
      <c r="D138" t="s">
        <v>5804</v>
      </c>
      <c r="E138" t="s">
        <v>5801</v>
      </c>
      <c r="F138" t="s">
        <v>5801</v>
      </c>
    </row>
    <row r="139" spans="1:6">
      <c r="A139">
        <v>175</v>
      </c>
      <c r="B139" t="s">
        <v>5990</v>
      </c>
      <c r="C139" t="s">
        <v>422</v>
      </c>
      <c r="D139" t="s">
        <v>5804</v>
      </c>
      <c r="E139" t="s">
        <v>5801</v>
      </c>
      <c r="F139" t="s">
        <v>5801</v>
      </c>
    </row>
    <row r="140" spans="1:6">
      <c r="A140">
        <v>177</v>
      </c>
      <c r="B140" t="s">
        <v>5991</v>
      </c>
      <c r="C140" t="s">
        <v>422</v>
      </c>
      <c r="D140" t="s">
        <v>5804</v>
      </c>
      <c r="E140" t="s">
        <v>5801</v>
      </c>
      <c r="F140" t="s">
        <v>5801</v>
      </c>
    </row>
    <row r="141" spans="1:6">
      <c r="A141">
        <v>178</v>
      </c>
      <c r="B141" t="s">
        <v>5992</v>
      </c>
      <c r="C141" t="s">
        <v>381</v>
      </c>
      <c r="D141" t="s">
        <v>5778</v>
      </c>
      <c r="E141" t="s">
        <v>5780</v>
      </c>
      <c r="F141" t="s">
        <v>5780</v>
      </c>
    </row>
    <row r="142" spans="1:6">
      <c r="A142">
        <v>179</v>
      </c>
      <c r="B142" t="s">
        <v>5993</v>
      </c>
      <c r="C142" t="s">
        <v>5819</v>
      </c>
      <c r="D142" t="s">
        <v>5820</v>
      </c>
      <c r="E142" t="s">
        <v>5821</v>
      </c>
      <c r="F142" t="s">
        <v>5821</v>
      </c>
    </row>
    <row r="143" spans="1:6">
      <c r="A143">
        <v>180</v>
      </c>
      <c r="B143" t="s">
        <v>5994</v>
      </c>
      <c r="C143" t="s">
        <v>5819</v>
      </c>
      <c r="D143" t="s">
        <v>5820</v>
      </c>
      <c r="E143" t="s">
        <v>5821</v>
      </c>
      <c r="F143" t="s">
        <v>5821</v>
      </c>
    </row>
    <row r="144" spans="1:6">
      <c r="A144">
        <v>181</v>
      </c>
      <c r="B144" t="s">
        <v>5995</v>
      </c>
      <c r="C144" t="s">
        <v>422</v>
      </c>
      <c r="D144" t="s">
        <v>5804</v>
      </c>
      <c r="E144" t="s">
        <v>5801</v>
      </c>
      <c r="F144" t="s">
        <v>5801</v>
      </c>
    </row>
    <row r="145" spans="1:6">
      <c r="A145">
        <v>182</v>
      </c>
      <c r="B145" t="s">
        <v>5996</v>
      </c>
      <c r="C145" t="s">
        <v>422</v>
      </c>
      <c r="D145" t="s">
        <v>5804</v>
      </c>
      <c r="E145" t="s">
        <v>5801</v>
      </c>
      <c r="F145" t="s">
        <v>5801</v>
      </c>
    </row>
    <row r="146" spans="1:6">
      <c r="A146">
        <v>183</v>
      </c>
      <c r="B146" t="s">
        <v>5997</v>
      </c>
      <c r="C146" t="s">
        <v>422</v>
      </c>
      <c r="D146" t="s">
        <v>5804</v>
      </c>
      <c r="E146" t="s">
        <v>5801</v>
      </c>
      <c r="F146" t="s">
        <v>5801</v>
      </c>
    </row>
    <row r="147" spans="1:6">
      <c r="A147">
        <v>184</v>
      </c>
      <c r="B147" t="s">
        <v>5998</v>
      </c>
      <c r="C147" t="s">
        <v>422</v>
      </c>
      <c r="D147" t="s">
        <v>5804</v>
      </c>
      <c r="E147" t="s">
        <v>5800</v>
      </c>
      <c r="F147" t="s">
        <v>5800</v>
      </c>
    </row>
    <row r="148" spans="1:6">
      <c r="A148">
        <v>185</v>
      </c>
      <c r="B148" t="s">
        <v>5999</v>
      </c>
      <c r="C148" t="s">
        <v>422</v>
      </c>
      <c r="D148" t="s">
        <v>5804</v>
      </c>
      <c r="E148" t="s">
        <v>5800</v>
      </c>
      <c r="F148" t="s">
        <v>5800</v>
      </c>
    </row>
    <row r="149" spans="1:6">
      <c r="A149">
        <v>186</v>
      </c>
      <c r="B149" t="s">
        <v>6000</v>
      </c>
      <c r="C149" t="s">
        <v>422</v>
      </c>
      <c r="D149" t="s">
        <v>5804</v>
      </c>
      <c r="E149" t="s">
        <v>5798</v>
      </c>
      <c r="F149" t="s">
        <v>5798</v>
      </c>
    </row>
    <row r="150" spans="1:6">
      <c r="A150">
        <v>187</v>
      </c>
      <c r="B150" t="s">
        <v>6001</v>
      </c>
      <c r="C150" t="s">
        <v>422</v>
      </c>
      <c r="D150" t="s">
        <v>5804</v>
      </c>
      <c r="E150" t="s">
        <v>5798</v>
      </c>
      <c r="F150" t="s">
        <v>5798</v>
      </c>
    </row>
    <row r="151" spans="1:6">
      <c r="A151">
        <v>188</v>
      </c>
      <c r="B151" t="s">
        <v>6002</v>
      </c>
      <c r="C151" t="s">
        <v>422</v>
      </c>
      <c r="D151" t="s">
        <v>5804</v>
      </c>
      <c r="E151" t="s">
        <v>5798</v>
      </c>
      <c r="F151" t="s">
        <v>5798</v>
      </c>
    </row>
    <row r="152" spans="1:6">
      <c r="A152">
        <v>190</v>
      </c>
      <c r="B152" t="s">
        <v>6003</v>
      </c>
      <c r="C152" t="s">
        <v>381</v>
      </c>
      <c r="D152" t="s">
        <v>5778</v>
      </c>
      <c r="E152" t="s">
        <v>5779</v>
      </c>
      <c r="F152" t="s">
        <v>5779</v>
      </c>
    </row>
    <row r="153" spans="1:6">
      <c r="A153">
        <v>191</v>
      </c>
      <c r="B153" t="s">
        <v>6004</v>
      </c>
      <c r="C153" t="s">
        <v>422</v>
      </c>
      <c r="D153" t="s">
        <v>5804</v>
      </c>
      <c r="E153" t="s">
        <v>5798</v>
      </c>
      <c r="F153" t="s">
        <v>5798</v>
      </c>
    </row>
    <row r="154" spans="1:6">
      <c r="A154">
        <v>192</v>
      </c>
      <c r="B154" t="s">
        <v>6005</v>
      </c>
      <c r="C154" t="s">
        <v>422</v>
      </c>
      <c r="D154" t="s">
        <v>5804</v>
      </c>
      <c r="E154" t="s">
        <v>5798</v>
      </c>
      <c r="F154" t="s">
        <v>5798</v>
      </c>
    </row>
    <row r="155" spans="1:6">
      <c r="A155">
        <v>193</v>
      </c>
      <c r="B155" t="s">
        <v>6006</v>
      </c>
      <c r="C155" t="s">
        <v>5819</v>
      </c>
      <c r="D155" t="s">
        <v>5826</v>
      </c>
      <c r="E155" t="s">
        <v>5829</v>
      </c>
      <c r="F155" t="s">
        <v>5829</v>
      </c>
    </row>
    <row r="156" spans="1:6">
      <c r="A156">
        <v>194</v>
      </c>
      <c r="B156" t="s">
        <v>6007</v>
      </c>
      <c r="C156" t="s">
        <v>422</v>
      </c>
      <c r="D156" t="s">
        <v>5804</v>
      </c>
      <c r="E156" t="s">
        <v>5798</v>
      </c>
      <c r="F156" t="s">
        <v>5798</v>
      </c>
    </row>
    <row r="157" spans="1:6">
      <c r="A157">
        <v>195</v>
      </c>
      <c r="B157" t="s">
        <v>6008</v>
      </c>
      <c r="C157" t="s">
        <v>381</v>
      </c>
      <c r="D157" t="s">
        <v>5778</v>
      </c>
      <c r="E157" t="s">
        <v>5779</v>
      </c>
      <c r="F157" t="s">
        <v>5779</v>
      </c>
    </row>
    <row r="158" spans="1:6">
      <c r="A158">
        <v>196</v>
      </c>
      <c r="B158" t="s">
        <v>6009</v>
      </c>
      <c r="C158" t="s">
        <v>381</v>
      </c>
      <c r="D158" t="s">
        <v>5778</v>
      </c>
      <c r="E158" t="s">
        <v>5779</v>
      </c>
      <c r="F158" t="s">
        <v>5779</v>
      </c>
    </row>
    <row r="159" spans="1:6">
      <c r="A159">
        <v>197</v>
      </c>
      <c r="B159" t="s">
        <v>6010</v>
      </c>
      <c r="C159" t="s">
        <v>422</v>
      </c>
      <c r="D159" t="s">
        <v>5804</v>
      </c>
      <c r="E159" t="s">
        <v>5798</v>
      </c>
      <c r="F159" t="s">
        <v>5798</v>
      </c>
    </row>
    <row r="160" spans="1:6">
      <c r="A160">
        <v>198</v>
      </c>
      <c r="B160" t="s">
        <v>6011</v>
      </c>
      <c r="C160" t="s">
        <v>717</v>
      </c>
      <c r="D160" t="s">
        <v>5846</v>
      </c>
      <c r="E160" t="s">
        <v>5846</v>
      </c>
      <c r="F160" t="s">
        <v>5846</v>
      </c>
    </row>
    <row r="161" spans="1:6">
      <c r="A161">
        <v>199</v>
      </c>
      <c r="B161" t="s">
        <v>6012</v>
      </c>
      <c r="C161" t="s">
        <v>381</v>
      </c>
      <c r="D161" t="s">
        <v>5778</v>
      </c>
      <c r="E161" t="s">
        <v>5779</v>
      </c>
      <c r="F161" t="s">
        <v>5779</v>
      </c>
    </row>
    <row r="162" spans="1:6">
      <c r="A162">
        <v>200</v>
      </c>
      <c r="B162" t="s">
        <v>6013</v>
      </c>
      <c r="C162" t="s">
        <v>422</v>
      </c>
      <c r="D162" t="s">
        <v>5804</v>
      </c>
      <c r="E162" t="s">
        <v>5798</v>
      </c>
      <c r="F162" t="s">
        <v>5798</v>
      </c>
    </row>
    <row r="163" spans="1:6">
      <c r="A163">
        <v>201</v>
      </c>
      <c r="B163" t="s">
        <v>6014</v>
      </c>
      <c r="C163" t="s">
        <v>422</v>
      </c>
      <c r="D163" t="s">
        <v>5804</v>
      </c>
      <c r="E163" t="s">
        <v>5798</v>
      </c>
      <c r="F163" t="s">
        <v>5798</v>
      </c>
    </row>
    <row r="164" spans="1:6">
      <c r="A164">
        <v>202</v>
      </c>
      <c r="B164" t="s">
        <v>6015</v>
      </c>
      <c r="C164" t="s">
        <v>422</v>
      </c>
      <c r="D164" t="s">
        <v>5804</v>
      </c>
      <c r="E164" t="s">
        <v>5798</v>
      </c>
      <c r="F164" t="s">
        <v>5798</v>
      </c>
    </row>
    <row r="165" spans="1:6">
      <c r="A165">
        <v>203</v>
      </c>
      <c r="B165" t="s">
        <v>6016</v>
      </c>
      <c r="C165" t="s">
        <v>717</v>
      </c>
      <c r="D165" t="s">
        <v>5846</v>
      </c>
      <c r="E165" t="s">
        <v>5846</v>
      </c>
      <c r="F165" t="s">
        <v>5846</v>
      </c>
    </row>
    <row r="166" spans="1:6">
      <c r="A166">
        <v>204</v>
      </c>
      <c r="B166" t="s">
        <v>6017</v>
      </c>
      <c r="C166" t="s">
        <v>717</v>
      </c>
      <c r="D166" t="s">
        <v>5848</v>
      </c>
      <c r="E166" t="s">
        <v>5848</v>
      </c>
      <c r="F166" t="s">
        <v>5848</v>
      </c>
    </row>
    <row r="167" spans="1:6">
      <c r="A167">
        <v>205</v>
      </c>
      <c r="B167" t="s">
        <v>6018</v>
      </c>
      <c r="C167" t="s">
        <v>422</v>
      </c>
      <c r="D167" t="s">
        <v>5804</v>
      </c>
      <c r="E167" t="s">
        <v>5798</v>
      </c>
      <c r="F167" t="s">
        <v>5798</v>
      </c>
    </row>
    <row r="168" spans="1:6">
      <c r="A168">
        <v>206</v>
      </c>
      <c r="B168" t="s">
        <v>6019</v>
      </c>
      <c r="C168" t="s">
        <v>422</v>
      </c>
      <c r="D168" t="s">
        <v>5804</v>
      </c>
      <c r="E168" t="s">
        <v>5798</v>
      </c>
      <c r="F168" t="s">
        <v>5798</v>
      </c>
    </row>
    <row r="169" spans="1:6">
      <c r="A169">
        <v>207</v>
      </c>
      <c r="B169" t="s">
        <v>6020</v>
      </c>
      <c r="C169" t="s">
        <v>422</v>
      </c>
      <c r="D169" t="s">
        <v>5804</v>
      </c>
      <c r="E169" t="s">
        <v>5801</v>
      </c>
      <c r="F169" t="s">
        <v>5801</v>
      </c>
    </row>
    <row r="170" spans="1:6">
      <c r="A170">
        <v>208</v>
      </c>
      <c r="B170" t="s">
        <v>6021</v>
      </c>
      <c r="C170" t="s">
        <v>422</v>
      </c>
      <c r="D170" t="s">
        <v>5804</v>
      </c>
      <c r="E170" t="s">
        <v>5801</v>
      </c>
      <c r="F170" t="s">
        <v>5801</v>
      </c>
    </row>
    <row r="171" spans="1:6">
      <c r="A171">
        <v>209</v>
      </c>
      <c r="B171" t="s">
        <v>6022</v>
      </c>
      <c r="C171" t="s">
        <v>117</v>
      </c>
      <c r="D171" t="s">
        <v>5856</v>
      </c>
      <c r="E171" t="s">
        <v>5895</v>
      </c>
      <c r="F171" t="s">
        <v>5856</v>
      </c>
    </row>
    <row r="172" spans="1:6">
      <c r="A172">
        <v>210</v>
      </c>
      <c r="B172" t="s">
        <v>6023</v>
      </c>
      <c r="C172" t="s">
        <v>717</v>
      </c>
      <c r="D172" t="s">
        <v>5846</v>
      </c>
      <c r="E172" t="s">
        <v>5846</v>
      </c>
      <c r="F172" t="s">
        <v>5846</v>
      </c>
    </row>
    <row r="173" spans="1:6">
      <c r="A173">
        <v>211</v>
      </c>
      <c r="B173" t="s">
        <v>6024</v>
      </c>
      <c r="C173" t="s">
        <v>717</v>
      </c>
      <c r="D173" t="s">
        <v>5848</v>
      </c>
      <c r="E173" t="s">
        <v>5848</v>
      </c>
      <c r="F173" t="s">
        <v>5848</v>
      </c>
    </row>
    <row r="174" spans="1:6">
      <c r="A174">
        <v>212</v>
      </c>
      <c r="B174" t="s">
        <v>6025</v>
      </c>
      <c r="C174" t="s">
        <v>422</v>
      </c>
      <c r="D174" t="s">
        <v>5804</v>
      </c>
      <c r="E174" t="s">
        <v>5798</v>
      </c>
      <c r="F174" t="s">
        <v>5798</v>
      </c>
    </row>
    <row r="175" spans="1:6">
      <c r="A175">
        <v>213</v>
      </c>
      <c r="B175" t="s">
        <v>6026</v>
      </c>
      <c r="C175" t="s">
        <v>422</v>
      </c>
      <c r="D175" t="s">
        <v>5804</v>
      </c>
      <c r="E175" t="s">
        <v>5798</v>
      </c>
      <c r="F175" t="s">
        <v>5798</v>
      </c>
    </row>
    <row r="176" spans="1:6">
      <c r="A176">
        <v>214</v>
      </c>
      <c r="B176" t="s">
        <v>6027</v>
      </c>
      <c r="C176" t="s">
        <v>381</v>
      </c>
      <c r="D176" t="s">
        <v>5778</v>
      </c>
      <c r="E176" t="s">
        <v>5780</v>
      </c>
      <c r="F176" t="s">
        <v>5780</v>
      </c>
    </row>
    <row r="177" spans="1:6">
      <c r="A177">
        <v>215</v>
      </c>
      <c r="B177" t="s">
        <v>6028</v>
      </c>
      <c r="C177" t="s">
        <v>381</v>
      </c>
      <c r="D177" t="s">
        <v>5778</v>
      </c>
      <c r="E177" t="s">
        <v>5780</v>
      </c>
      <c r="F177" t="s">
        <v>5780</v>
      </c>
    </row>
    <row r="178" spans="1:6">
      <c r="A178">
        <v>216</v>
      </c>
      <c r="B178" t="s">
        <v>6029</v>
      </c>
      <c r="C178" t="s">
        <v>5813</v>
      </c>
      <c r="D178" t="s">
        <v>5814</v>
      </c>
      <c r="E178" t="s">
        <v>5816</v>
      </c>
      <c r="F178" t="s">
        <v>5816</v>
      </c>
    </row>
    <row r="179" spans="1:6">
      <c r="A179">
        <v>217</v>
      </c>
      <c r="B179" t="s">
        <v>6030</v>
      </c>
      <c r="C179" t="s">
        <v>5813</v>
      </c>
      <c r="D179" t="s">
        <v>5814</v>
      </c>
      <c r="E179" t="s">
        <v>5816</v>
      </c>
      <c r="F179" t="s">
        <v>5816</v>
      </c>
    </row>
    <row r="180" spans="1:6">
      <c r="A180">
        <v>219</v>
      </c>
      <c r="B180" t="s">
        <v>6031</v>
      </c>
      <c r="C180" t="s">
        <v>381</v>
      </c>
      <c r="D180" t="s">
        <v>5778</v>
      </c>
      <c r="E180" t="s">
        <v>5780</v>
      </c>
      <c r="F180" t="s">
        <v>5780</v>
      </c>
    </row>
    <row r="181" spans="1:6">
      <c r="A181">
        <v>220</v>
      </c>
      <c r="B181" t="s">
        <v>6032</v>
      </c>
      <c r="C181" t="s">
        <v>117</v>
      </c>
      <c r="D181" t="s">
        <v>5856</v>
      </c>
      <c r="E181" t="s">
        <v>5895</v>
      </c>
      <c r="F181" t="s">
        <v>5856</v>
      </c>
    </row>
    <row r="182" spans="1:6">
      <c r="A182">
        <v>221</v>
      </c>
      <c r="B182" t="s">
        <v>6033</v>
      </c>
      <c r="C182" t="s">
        <v>422</v>
      </c>
      <c r="D182" t="s">
        <v>5804</v>
      </c>
      <c r="E182" t="s">
        <v>5801</v>
      </c>
      <c r="F182" t="s">
        <v>5801</v>
      </c>
    </row>
    <row r="183" spans="1:6">
      <c r="A183">
        <v>222</v>
      </c>
      <c r="B183" t="s">
        <v>6034</v>
      </c>
      <c r="C183" t="s">
        <v>422</v>
      </c>
      <c r="D183" t="s">
        <v>5804</v>
      </c>
      <c r="E183" t="s">
        <v>5801</v>
      </c>
      <c r="F183" t="s">
        <v>5801</v>
      </c>
    </row>
    <row r="184" spans="1:6">
      <c r="A184">
        <v>225</v>
      </c>
      <c r="B184" t="s">
        <v>6035</v>
      </c>
      <c r="C184" t="s">
        <v>422</v>
      </c>
      <c r="D184" t="s">
        <v>5804</v>
      </c>
      <c r="E184" t="s">
        <v>5798</v>
      </c>
      <c r="F184" t="s">
        <v>5798</v>
      </c>
    </row>
    <row r="185" spans="1:6">
      <c r="A185">
        <v>226</v>
      </c>
      <c r="B185" t="s">
        <v>6036</v>
      </c>
      <c r="C185" t="s">
        <v>422</v>
      </c>
      <c r="D185" t="s">
        <v>5804</v>
      </c>
      <c r="E185" t="s">
        <v>5798</v>
      </c>
      <c r="F185" t="s">
        <v>5798</v>
      </c>
    </row>
    <row r="186" spans="1:6">
      <c r="A186">
        <v>227</v>
      </c>
      <c r="B186" t="s">
        <v>6037</v>
      </c>
      <c r="C186" t="s">
        <v>422</v>
      </c>
      <c r="D186" t="s">
        <v>5804</v>
      </c>
      <c r="E186" t="s">
        <v>5801</v>
      </c>
      <c r="F186" t="s">
        <v>5801</v>
      </c>
    </row>
    <row r="187" spans="1:6">
      <c r="A187">
        <v>235</v>
      </c>
      <c r="B187" t="s">
        <v>6038</v>
      </c>
      <c r="C187" t="s">
        <v>422</v>
      </c>
      <c r="D187" t="s">
        <v>5804</v>
      </c>
      <c r="E187" t="s">
        <v>5798</v>
      </c>
      <c r="F187" t="s">
        <v>5798</v>
      </c>
    </row>
    <row r="188" spans="1:6">
      <c r="A188">
        <v>236</v>
      </c>
      <c r="B188" t="s">
        <v>6039</v>
      </c>
      <c r="C188" t="s">
        <v>422</v>
      </c>
      <c r="D188" t="s">
        <v>5804</v>
      </c>
      <c r="E188" t="s">
        <v>5800</v>
      </c>
      <c r="F188" t="s">
        <v>5800</v>
      </c>
    </row>
    <row r="189" spans="1:6">
      <c r="A189">
        <v>237</v>
      </c>
      <c r="B189" t="s">
        <v>6040</v>
      </c>
      <c r="C189" t="s">
        <v>422</v>
      </c>
      <c r="D189" t="s">
        <v>5804</v>
      </c>
      <c r="E189" t="s">
        <v>5801</v>
      </c>
      <c r="F189" t="s">
        <v>5801</v>
      </c>
    </row>
    <row r="190" spans="1:6">
      <c r="A190">
        <v>238</v>
      </c>
      <c r="B190" t="s">
        <v>6041</v>
      </c>
      <c r="C190" t="s">
        <v>422</v>
      </c>
      <c r="D190" t="s">
        <v>5804</v>
      </c>
      <c r="E190" t="s">
        <v>5801</v>
      </c>
      <c r="F190" t="s">
        <v>5801</v>
      </c>
    </row>
    <row r="191" spans="1:6">
      <c r="A191">
        <v>241</v>
      </c>
      <c r="B191" t="s">
        <v>6042</v>
      </c>
      <c r="C191" t="s">
        <v>381</v>
      </c>
      <c r="D191" t="s">
        <v>5778</v>
      </c>
      <c r="E191" t="s">
        <v>5780</v>
      </c>
      <c r="F191" t="s">
        <v>5780</v>
      </c>
    </row>
    <row r="192" spans="1:6">
      <c r="A192">
        <v>242</v>
      </c>
      <c r="B192" t="s">
        <v>6043</v>
      </c>
      <c r="C192" t="s">
        <v>381</v>
      </c>
      <c r="D192" t="s">
        <v>5778</v>
      </c>
      <c r="E192" t="s">
        <v>5780</v>
      </c>
      <c r="F192" t="s">
        <v>5780</v>
      </c>
    </row>
    <row r="193" spans="1:6">
      <c r="A193">
        <v>244</v>
      </c>
      <c r="B193" t="s">
        <v>6044</v>
      </c>
      <c r="C193" t="s">
        <v>422</v>
      </c>
      <c r="D193" t="s">
        <v>5804</v>
      </c>
      <c r="E193" t="s">
        <v>5801</v>
      </c>
      <c r="F193" t="s">
        <v>5801</v>
      </c>
    </row>
    <row r="194" spans="1:6">
      <c r="A194">
        <v>245</v>
      </c>
      <c r="B194" t="s">
        <v>6045</v>
      </c>
      <c r="C194" t="s">
        <v>422</v>
      </c>
      <c r="D194" t="s">
        <v>5804</v>
      </c>
      <c r="E194" t="s">
        <v>5801</v>
      </c>
      <c r="F194" t="s">
        <v>5801</v>
      </c>
    </row>
    <row r="195" spans="1:6">
      <c r="A195">
        <v>246</v>
      </c>
      <c r="B195" t="s">
        <v>6046</v>
      </c>
      <c r="C195" t="s">
        <v>422</v>
      </c>
      <c r="D195" t="s">
        <v>5793</v>
      </c>
      <c r="E195" t="s">
        <v>5794</v>
      </c>
      <c r="F195" t="s">
        <v>5794</v>
      </c>
    </row>
    <row r="196" spans="1:6">
      <c r="A196">
        <v>247</v>
      </c>
      <c r="B196" t="s">
        <v>6047</v>
      </c>
      <c r="C196" t="s">
        <v>422</v>
      </c>
      <c r="D196" t="s">
        <v>5804</v>
      </c>
      <c r="E196" t="s">
        <v>5801</v>
      </c>
      <c r="F196" t="s">
        <v>5801</v>
      </c>
    </row>
    <row r="197" spans="1:6">
      <c r="A197">
        <v>251</v>
      </c>
      <c r="B197" t="s">
        <v>6048</v>
      </c>
      <c r="C197" t="s">
        <v>117</v>
      </c>
      <c r="D197" t="s">
        <v>5856</v>
      </c>
      <c r="E197" t="s">
        <v>5895</v>
      </c>
      <c r="F197" t="s">
        <v>5856</v>
      </c>
    </row>
    <row r="198" spans="1:6">
      <c r="A198">
        <v>252</v>
      </c>
      <c r="B198" t="s">
        <v>6049</v>
      </c>
      <c r="C198" t="s">
        <v>422</v>
      </c>
      <c r="D198" t="s">
        <v>5804</v>
      </c>
      <c r="E198" t="s">
        <v>5798</v>
      </c>
      <c r="F198" t="s">
        <v>5798</v>
      </c>
    </row>
    <row r="199" spans="1:6">
      <c r="A199">
        <v>253</v>
      </c>
      <c r="B199" t="s">
        <v>6050</v>
      </c>
      <c r="C199" t="s">
        <v>422</v>
      </c>
      <c r="D199" t="s">
        <v>5804</v>
      </c>
      <c r="E199" t="s">
        <v>5798</v>
      </c>
      <c r="F199" t="s">
        <v>5798</v>
      </c>
    </row>
    <row r="200" spans="1:6">
      <c r="A200">
        <v>254</v>
      </c>
      <c r="B200" t="s">
        <v>6051</v>
      </c>
      <c r="C200" t="s">
        <v>422</v>
      </c>
      <c r="D200" t="s">
        <v>5804</v>
      </c>
      <c r="E200" t="s">
        <v>5801</v>
      </c>
      <c r="F200" t="s">
        <v>5801</v>
      </c>
    </row>
    <row r="201" spans="1:6">
      <c r="A201">
        <v>255</v>
      </c>
      <c r="B201" t="s">
        <v>6052</v>
      </c>
      <c r="C201" t="s">
        <v>422</v>
      </c>
      <c r="D201" t="s">
        <v>5804</v>
      </c>
      <c r="E201" t="s">
        <v>5801</v>
      </c>
      <c r="F201" t="s">
        <v>5801</v>
      </c>
    </row>
    <row r="202" spans="1:6">
      <c r="A202">
        <v>256</v>
      </c>
      <c r="B202" t="s">
        <v>6053</v>
      </c>
      <c r="C202" t="s">
        <v>381</v>
      </c>
      <c r="D202" t="s">
        <v>5778</v>
      </c>
      <c r="E202" t="s">
        <v>5782</v>
      </c>
      <c r="F202" t="s">
        <v>5782</v>
      </c>
    </row>
    <row r="203" spans="1:6">
      <c r="A203">
        <v>257</v>
      </c>
      <c r="B203" t="s">
        <v>6054</v>
      </c>
      <c r="C203" t="s">
        <v>422</v>
      </c>
      <c r="D203" t="s">
        <v>5804</v>
      </c>
      <c r="E203" t="s">
        <v>5798</v>
      </c>
      <c r="F203" t="s">
        <v>5798</v>
      </c>
    </row>
    <row r="204" spans="1:6">
      <c r="A204">
        <v>258</v>
      </c>
      <c r="B204" t="s">
        <v>6055</v>
      </c>
      <c r="C204" t="s">
        <v>422</v>
      </c>
      <c r="D204" t="s">
        <v>5804</v>
      </c>
      <c r="E204" t="s">
        <v>5798</v>
      </c>
      <c r="F204" t="s">
        <v>5798</v>
      </c>
    </row>
    <row r="205" spans="1:6">
      <c r="A205">
        <v>259</v>
      </c>
      <c r="B205" t="s">
        <v>6056</v>
      </c>
      <c r="C205" t="s">
        <v>381</v>
      </c>
      <c r="D205" t="s">
        <v>5778</v>
      </c>
      <c r="E205" t="s">
        <v>5780</v>
      </c>
      <c r="F205" t="s">
        <v>5780</v>
      </c>
    </row>
    <row r="206" spans="1:6">
      <c r="A206">
        <v>260</v>
      </c>
      <c r="B206" t="s">
        <v>6057</v>
      </c>
      <c r="C206" t="s">
        <v>422</v>
      </c>
      <c r="D206" t="s">
        <v>5804</v>
      </c>
      <c r="E206" t="s">
        <v>5800</v>
      </c>
      <c r="F206" t="s">
        <v>5800</v>
      </c>
    </row>
    <row r="207" spans="1:6">
      <c r="A207">
        <v>263</v>
      </c>
      <c r="B207" t="s">
        <v>6058</v>
      </c>
      <c r="C207" t="s">
        <v>117</v>
      </c>
      <c r="D207" t="s">
        <v>5856</v>
      </c>
      <c r="E207" t="s">
        <v>5895</v>
      </c>
      <c r="F207" t="s">
        <v>5856</v>
      </c>
    </row>
    <row r="208" spans="1:6">
      <c r="A208">
        <v>264</v>
      </c>
      <c r="B208" t="s">
        <v>6059</v>
      </c>
      <c r="C208" t="s">
        <v>381</v>
      </c>
      <c r="D208" t="s">
        <v>5778</v>
      </c>
      <c r="E208" t="s">
        <v>5780</v>
      </c>
      <c r="F208" t="s">
        <v>5780</v>
      </c>
    </row>
    <row r="209" spans="1:6">
      <c r="A209">
        <v>267</v>
      </c>
      <c r="B209" t="s">
        <v>6060</v>
      </c>
      <c r="C209" t="s">
        <v>422</v>
      </c>
      <c r="D209" t="s">
        <v>5804</v>
      </c>
      <c r="E209" t="s">
        <v>5801</v>
      </c>
      <c r="F209" t="s">
        <v>5801</v>
      </c>
    </row>
    <row r="210" spans="1:6">
      <c r="A210">
        <v>268</v>
      </c>
      <c r="B210" t="s">
        <v>6061</v>
      </c>
      <c r="C210" t="s">
        <v>422</v>
      </c>
      <c r="D210" t="s">
        <v>5804</v>
      </c>
      <c r="E210" t="s">
        <v>5801</v>
      </c>
      <c r="F210" t="s">
        <v>5801</v>
      </c>
    </row>
    <row r="211" spans="1:6">
      <c r="A211">
        <v>270</v>
      </c>
      <c r="B211" t="s">
        <v>6062</v>
      </c>
      <c r="C211" t="s">
        <v>381</v>
      </c>
      <c r="D211" t="s">
        <v>5778</v>
      </c>
      <c r="E211" t="s">
        <v>5779</v>
      </c>
      <c r="F211" t="s">
        <v>5779</v>
      </c>
    </row>
    <row r="212" spans="1:6">
      <c r="A212">
        <v>271</v>
      </c>
      <c r="B212" t="s">
        <v>6063</v>
      </c>
      <c r="C212" t="s">
        <v>422</v>
      </c>
      <c r="D212" t="s">
        <v>5804</v>
      </c>
      <c r="E212" t="s">
        <v>5798</v>
      </c>
      <c r="F212" t="s">
        <v>5798</v>
      </c>
    </row>
    <row r="213" spans="1:6">
      <c r="A213">
        <v>272</v>
      </c>
      <c r="B213" t="s">
        <v>6064</v>
      </c>
      <c r="C213" t="s">
        <v>422</v>
      </c>
      <c r="D213" t="s">
        <v>5804</v>
      </c>
      <c r="E213" t="s">
        <v>5798</v>
      </c>
      <c r="F213" t="s">
        <v>5798</v>
      </c>
    </row>
    <row r="214" spans="1:6">
      <c r="A214">
        <v>273</v>
      </c>
      <c r="B214" t="s">
        <v>6065</v>
      </c>
      <c r="C214" t="s">
        <v>381</v>
      </c>
      <c r="D214" t="s">
        <v>5778</v>
      </c>
      <c r="E214" t="s">
        <v>5779</v>
      </c>
      <c r="F214" t="s">
        <v>5779</v>
      </c>
    </row>
    <row r="215" spans="1:6">
      <c r="A215">
        <v>274</v>
      </c>
      <c r="B215" t="s">
        <v>6066</v>
      </c>
      <c r="C215" t="s">
        <v>5835</v>
      </c>
      <c r="D215" t="s">
        <v>5836</v>
      </c>
      <c r="E215" t="s">
        <v>5838</v>
      </c>
      <c r="F215" t="s">
        <v>5838</v>
      </c>
    </row>
    <row r="216" spans="1:6">
      <c r="A216">
        <v>275</v>
      </c>
      <c r="B216" t="s">
        <v>6067</v>
      </c>
      <c r="C216" t="s">
        <v>5835</v>
      </c>
      <c r="D216" t="s">
        <v>5836</v>
      </c>
      <c r="E216" t="s">
        <v>5838</v>
      </c>
      <c r="F216" t="s">
        <v>5838</v>
      </c>
    </row>
    <row r="217" spans="1:6">
      <c r="A217">
        <v>277</v>
      </c>
      <c r="B217" t="s">
        <v>6068</v>
      </c>
      <c r="C217" t="s">
        <v>422</v>
      </c>
      <c r="D217" t="s">
        <v>5793</v>
      </c>
      <c r="E217" t="s">
        <v>5794</v>
      </c>
      <c r="F217" t="s">
        <v>5794</v>
      </c>
    </row>
    <row r="218" spans="1:6">
      <c r="A218">
        <v>278</v>
      </c>
      <c r="B218" t="s">
        <v>6069</v>
      </c>
      <c r="C218" t="s">
        <v>381</v>
      </c>
      <c r="D218" t="s">
        <v>6070</v>
      </c>
      <c r="E218" t="s">
        <v>6070</v>
      </c>
      <c r="F218" t="s">
        <v>6070</v>
      </c>
    </row>
    <row r="219" spans="1:6">
      <c r="A219">
        <v>279</v>
      </c>
      <c r="B219" t="s">
        <v>6071</v>
      </c>
      <c r="C219" t="s">
        <v>381</v>
      </c>
      <c r="D219" t="s">
        <v>5778</v>
      </c>
      <c r="E219" t="s">
        <v>5780</v>
      </c>
      <c r="F219" t="s">
        <v>5780</v>
      </c>
    </row>
    <row r="220" spans="1:6">
      <c r="A220">
        <v>280</v>
      </c>
      <c r="B220" t="s">
        <v>6072</v>
      </c>
      <c r="C220" t="s">
        <v>422</v>
      </c>
      <c r="D220" t="s">
        <v>5804</v>
      </c>
      <c r="E220" t="s">
        <v>5801</v>
      </c>
      <c r="F220" t="s">
        <v>5801</v>
      </c>
    </row>
    <row r="221" spans="1:6">
      <c r="A221">
        <v>281</v>
      </c>
      <c r="B221" t="s">
        <v>6073</v>
      </c>
      <c r="C221" t="s">
        <v>422</v>
      </c>
      <c r="D221" t="s">
        <v>5804</v>
      </c>
      <c r="E221" t="s">
        <v>5801</v>
      </c>
      <c r="F221" t="s">
        <v>5801</v>
      </c>
    </row>
    <row r="222" spans="1:6">
      <c r="A222">
        <v>284</v>
      </c>
      <c r="B222" t="s">
        <v>6074</v>
      </c>
      <c r="C222" t="s">
        <v>422</v>
      </c>
      <c r="D222" t="s">
        <v>5804</v>
      </c>
      <c r="E222" t="s">
        <v>5798</v>
      </c>
      <c r="F222" t="s">
        <v>5798</v>
      </c>
    </row>
    <row r="223" spans="1:6">
      <c r="A223">
        <v>285</v>
      </c>
      <c r="B223" t="s">
        <v>6075</v>
      </c>
      <c r="C223" t="s">
        <v>422</v>
      </c>
      <c r="D223" t="s">
        <v>5804</v>
      </c>
      <c r="E223" t="s">
        <v>5798</v>
      </c>
      <c r="F223" t="s">
        <v>5798</v>
      </c>
    </row>
    <row r="224" spans="1:6">
      <c r="A224">
        <v>286</v>
      </c>
      <c r="B224" t="s">
        <v>6076</v>
      </c>
      <c r="C224" t="s">
        <v>422</v>
      </c>
      <c r="D224" t="s">
        <v>5804</v>
      </c>
      <c r="E224" t="s">
        <v>5801</v>
      </c>
      <c r="F224" t="s">
        <v>5801</v>
      </c>
    </row>
    <row r="225" spans="1:6">
      <c r="A225">
        <v>287</v>
      </c>
      <c r="B225" t="s">
        <v>6077</v>
      </c>
      <c r="C225" t="s">
        <v>422</v>
      </c>
      <c r="D225" t="s">
        <v>5804</v>
      </c>
      <c r="E225" t="s">
        <v>5800</v>
      </c>
      <c r="F225" t="s">
        <v>5800</v>
      </c>
    </row>
    <row r="226" spans="1:6">
      <c r="A226">
        <v>288</v>
      </c>
      <c r="B226" t="s">
        <v>6078</v>
      </c>
      <c r="C226" t="s">
        <v>422</v>
      </c>
      <c r="D226" t="s">
        <v>5804</v>
      </c>
      <c r="E226" t="s">
        <v>5800</v>
      </c>
      <c r="F226" t="s">
        <v>5800</v>
      </c>
    </row>
    <row r="227" spans="1:6">
      <c r="A227">
        <v>289</v>
      </c>
      <c r="B227" t="s">
        <v>6079</v>
      </c>
      <c r="C227" t="s">
        <v>422</v>
      </c>
      <c r="D227" t="s">
        <v>5804</v>
      </c>
      <c r="E227" t="s">
        <v>5801</v>
      </c>
      <c r="F227" t="s">
        <v>5801</v>
      </c>
    </row>
    <row r="228" spans="1:6">
      <c r="A228">
        <v>290</v>
      </c>
      <c r="B228" t="s">
        <v>6080</v>
      </c>
      <c r="C228" t="s">
        <v>5835</v>
      </c>
      <c r="D228" t="s">
        <v>5836</v>
      </c>
      <c r="E228" t="s">
        <v>5837</v>
      </c>
      <c r="F228" t="s">
        <v>5837</v>
      </c>
    </row>
    <row r="229" spans="1:6">
      <c r="A229">
        <v>291</v>
      </c>
      <c r="B229" t="s">
        <v>6081</v>
      </c>
      <c r="C229" t="s">
        <v>422</v>
      </c>
      <c r="D229" t="s">
        <v>5804</v>
      </c>
      <c r="E229" t="s">
        <v>5801</v>
      </c>
      <c r="F229" t="s">
        <v>5801</v>
      </c>
    </row>
    <row r="230" spans="1:6">
      <c r="A230">
        <v>292</v>
      </c>
      <c r="B230" t="s">
        <v>6082</v>
      </c>
      <c r="C230" t="s">
        <v>5931</v>
      </c>
      <c r="D230" t="s">
        <v>5932</v>
      </c>
      <c r="E230" t="s">
        <v>5933</v>
      </c>
      <c r="F230" t="s">
        <v>5933</v>
      </c>
    </row>
    <row r="231" spans="1:6">
      <c r="A231">
        <v>293</v>
      </c>
      <c r="B231" t="s">
        <v>6083</v>
      </c>
      <c r="C231" t="s">
        <v>5931</v>
      </c>
      <c r="D231" t="s">
        <v>5932</v>
      </c>
      <c r="E231" t="s">
        <v>5935</v>
      </c>
      <c r="F231" t="s">
        <v>5935</v>
      </c>
    </row>
    <row r="232" spans="1:6">
      <c r="A232">
        <v>294</v>
      </c>
      <c r="B232" t="s">
        <v>6084</v>
      </c>
      <c r="C232" t="s">
        <v>117</v>
      </c>
      <c r="D232" t="s">
        <v>5856</v>
      </c>
      <c r="E232" t="s">
        <v>5895</v>
      </c>
      <c r="F232" t="s">
        <v>5856</v>
      </c>
    </row>
    <row r="233" spans="1:6">
      <c r="A233">
        <v>295</v>
      </c>
      <c r="B233" t="s">
        <v>6085</v>
      </c>
      <c r="C233" t="s">
        <v>422</v>
      </c>
      <c r="D233" t="s">
        <v>5804</v>
      </c>
      <c r="E233" t="s">
        <v>5801</v>
      </c>
      <c r="F233" t="s">
        <v>5801</v>
      </c>
    </row>
    <row r="234" spans="1:6">
      <c r="A234">
        <v>296</v>
      </c>
      <c r="B234" t="s">
        <v>6086</v>
      </c>
      <c r="C234" t="s">
        <v>422</v>
      </c>
      <c r="D234" t="s">
        <v>5804</v>
      </c>
      <c r="E234" t="s">
        <v>5801</v>
      </c>
      <c r="F234" t="s">
        <v>5801</v>
      </c>
    </row>
    <row r="235" spans="1:6">
      <c r="A235">
        <v>300</v>
      </c>
      <c r="B235" t="s">
        <v>6087</v>
      </c>
      <c r="C235" t="s">
        <v>717</v>
      </c>
      <c r="D235" t="s">
        <v>5846</v>
      </c>
      <c r="E235" t="s">
        <v>5846</v>
      </c>
      <c r="F235" t="s">
        <v>5846</v>
      </c>
    </row>
    <row r="236" spans="1:6">
      <c r="A236">
        <v>301</v>
      </c>
      <c r="B236" t="s">
        <v>6088</v>
      </c>
      <c r="C236" t="s">
        <v>717</v>
      </c>
      <c r="D236" t="s">
        <v>5848</v>
      </c>
      <c r="E236" t="s">
        <v>5848</v>
      </c>
      <c r="F236" t="s">
        <v>5848</v>
      </c>
    </row>
    <row r="237" spans="1:6">
      <c r="A237">
        <v>302</v>
      </c>
      <c r="B237" t="s">
        <v>6089</v>
      </c>
      <c r="C237" t="s">
        <v>422</v>
      </c>
      <c r="D237" t="s">
        <v>5804</v>
      </c>
      <c r="E237" t="s">
        <v>5798</v>
      </c>
      <c r="F237" t="s">
        <v>5798</v>
      </c>
    </row>
    <row r="238" spans="1:6">
      <c r="A238">
        <v>303</v>
      </c>
      <c r="B238" t="s">
        <v>6090</v>
      </c>
      <c r="C238" t="s">
        <v>422</v>
      </c>
      <c r="D238" t="s">
        <v>5804</v>
      </c>
      <c r="E238" t="s">
        <v>5798</v>
      </c>
      <c r="F238" t="s">
        <v>5798</v>
      </c>
    </row>
    <row r="239" spans="1:6">
      <c r="A239">
        <v>304</v>
      </c>
      <c r="B239" t="s">
        <v>6091</v>
      </c>
      <c r="C239" t="s">
        <v>422</v>
      </c>
      <c r="D239" t="s">
        <v>5804</v>
      </c>
      <c r="E239" t="s">
        <v>5798</v>
      </c>
      <c r="F239" t="s">
        <v>5798</v>
      </c>
    </row>
    <row r="240" spans="1:6">
      <c r="A240">
        <v>305</v>
      </c>
      <c r="B240" t="s">
        <v>6092</v>
      </c>
      <c r="C240" t="s">
        <v>422</v>
      </c>
      <c r="D240" t="s">
        <v>5804</v>
      </c>
      <c r="E240" t="s">
        <v>5798</v>
      </c>
      <c r="F240" t="s">
        <v>5798</v>
      </c>
    </row>
    <row r="241" spans="1:6">
      <c r="A241">
        <v>306</v>
      </c>
      <c r="B241" t="s">
        <v>6093</v>
      </c>
      <c r="C241" t="s">
        <v>422</v>
      </c>
      <c r="D241" t="s">
        <v>5804</v>
      </c>
      <c r="E241" t="s">
        <v>5800</v>
      </c>
      <c r="F241" t="s">
        <v>5800</v>
      </c>
    </row>
    <row r="242" spans="1:6">
      <c r="A242">
        <v>308</v>
      </c>
      <c r="B242" t="s">
        <v>6094</v>
      </c>
      <c r="C242" t="s">
        <v>117</v>
      </c>
      <c r="D242" t="s">
        <v>5856</v>
      </c>
      <c r="E242" t="s">
        <v>5859</v>
      </c>
      <c r="F242" t="s">
        <v>5856</v>
      </c>
    </row>
    <row r="243" spans="1:6">
      <c r="A243">
        <v>309</v>
      </c>
      <c r="B243" t="s">
        <v>6095</v>
      </c>
      <c r="C243" t="s">
        <v>117</v>
      </c>
      <c r="D243" t="s">
        <v>5856</v>
      </c>
      <c r="E243" t="s">
        <v>5857</v>
      </c>
      <c r="F243" t="s">
        <v>5856</v>
      </c>
    </row>
    <row r="244" spans="1:6">
      <c r="A244">
        <v>310</v>
      </c>
      <c r="B244" t="s">
        <v>6096</v>
      </c>
      <c r="C244" t="s">
        <v>422</v>
      </c>
      <c r="D244" t="s">
        <v>5804</v>
      </c>
      <c r="E244" t="s">
        <v>5801</v>
      </c>
      <c r="F244" t="s">
        <v>5801</v>
      </c>
    </row>
    <row r="245" spans="1:6">
      <c r="A245">
        <v>311</v>
      </c>
      <c r="B245" t="s">
        <v>6097</v>
      </c>
      <c r="C245" t="s">
        <v>117</v>
      </c>
      <c r="D245" t="s">
        <v>5769</v>
      </c>
      <c r="E245" t="s">
        <v>5773</v>
      </c>
      <c r="F245" t="s">
        <v>5773</v>
      </c>
    </row>
    <row r="246" spans="1:6">
      <c r="A246">
        <v>312</v>
      </c>
      <c r="B246" t="s">
        <v>6098</v>
      </c>
      <c r="C246" t="s">
        <v>117</v>
      </c>
      <c r="D246" t="s">
        <v>5769</v>
      </c>
      <c r="E246" t="s">
        <v>5773</v>
      </c>
      <c r="F246" t="s">
        <v>5773</v>
      </c>
    </row>
    <row r="247" spans="1:6">
      <c r="A247">
        <v>313</v>
      </c>
      <c r="B247" t="s">
        <v>6099</v>
      </c>
      <c r="C247" t="s">
        <v>117</v>
      </c>
      <c r="D247" t="s">
        <v>5769</v>
      </c>
      <c r="E247" t="s">
        <v>5773</v>
      </c>
      <c r="F247" t="s">
        <v>5773</v>
      </c>
    </row>
    <row r="248" spans="1:6">
      <c r="A248">
        <v>314</v>
      </c>
      <c r="B248" t="s">
        <v>6100</v>
      </c>
      <c r="C248" t="s">
        <v>381</v>
      </c>
      <c r="D248" t="s">
        <v>5778</v>
      </c>
      <c r="E248" t="s">
        <v>5780</v>
      </c>
      <c r="F248" t="s">
        <v>5780</v>
      </c>
    </row>
    <row r="249" spans="1:6">
      <c r="A249">
        <v>315</v>
      </c>
      <c r="B249" t="s">
        <v>6101</v>
      </c>
      <c r="C249" t="s">
        <v>381</v>
      </c>
      <c r="D249" t="s">
        <v>6070</v>
      </c>
      <c r="E249" t="s">
        <v>6070</v>
      </c>
      <c r="F249" t="s">
        <v>6070</v>
      </c>
    </row>
    <row r="250" spans="1:6">
      <c r="A250">
        <v>316</v>
      </c>
      <c r="B250" t="s">
        <v>6102</v>
      </c>
      <c r="C250" t="s">
        <v>422</v>
      </c>
      <c r="D250" t="s">
        <v>5804</v>
      </c>
      <c r="E250" t="s">
        <v>5801</v>
      </c>
      <c r="F250" t="s">
        <v>5801</v>
      </c>
    </row>
    <row r="251" spans="1:6">
      <c r="A251">
        <v>317</v>
      </c>
      <c r="B251" t="s">
        <v>6103</v>
      </c>
      <c r="C251" t="s">
        <v>5931</v>
      </c>
      <c r="D251" t="s">
        <v>5932</v>
      </c>
      <c r="E251" t="s">
        <v>5933</v>
      </c>
      <c r="F251" t="s">
        <v>5933</v>
      </c>
    </row>
    <row r="252" spans="1:6">
      <c r="A252">
        <v>318</v>
      </c>
      <c r="B252" t="s">
        <v>6104</v>
      </c>
      <c r="C252" t="s">
        <v>5931</v>
      </c>
      <c r="D252" t="s">
        <v>5932</v>
      </c>
      <c r="E252" t="s">
        <v>5935</v>
      </c>
      <c r="F252" t="s">
        <v>5935</v>
      </c>
    </row>
    <row r="253" spans="1:6">
      <c r="A253">
        <v>322</v>
      </c>
      <c r="B253" t="s">
        <v>6105</v>
      </c>
      <c r="C253" t="s">
        <v>422</v>
      </c>
      <c r="D253" t="s">
        <v>5804</v>
      </c>
      <c r="E253" t="s">
        <v>5802</v>
      </c>
      <c r="F253" t="s">
        <v>5802</v>
      </c>
    </row>
    <row r="254" spans="1:6">
      <c r="A254">
        <v>323</v>
      </c>
      <c r="B254" t="s">
        <v>6106</v>
      </c>
      <c r="C254" t="s">
        <v>422</v>
      </c>
      <c r="D254" t="s">
        <v>5804</v>
      </c>
      <c r="E254" t="s">
        <v>5802</v>
      </c>
      <c r="F254" t="s">
        <v>5802</v>
      </c>
    </row>
    <row r="255" spans="1:6">
      <c r="A255">
        <v>324</v>
      </c>
      <c r="B255" t="s">
        <v>6107</v>
      </c>
      <c r="C255" t="s">
        <v>717</v>
      </c>
      <c r="D255" t="s">
        <v>5846</v>
      </c>
      <c r="E255" t="s">
        <v>5846</v>
      </c>
      <c r="F255" t="s">
        <v>5846</v>
      </c>
    </row>
    <row r="256" spans="1:6">
      <c r="A256">
        <v>325</v>
      </c>
      <c r="B256" t="s">
        <v>6108</v>
      </c>
      <c r="C256" t="s">
        <v>717</v>
      </c>
      <c r="D256" t="s">
        <v>5848</v>
      </c>
      <c r="E256" t="s">
        <v>5848</v>
      </c>
      <c r="F256" t="s">
        <v>5848</v>
      </c>
    </row>
    <row r="257" spans="1:6">
      <c r="A257">
        <v>328</v>
      </c>
      <c r="B257" t="s">
        <v>6109</v>
      </c>
      <c r="C257" t="s">
        <v>381</v>
      </c>
      <c r="D257" t="s">
        <v>5778</v>
      </c>
      <c r="E257" t="s">
        <v>5780</v>
      </c>
      <c r="F257" t="s">
        <v>5780</v>
      </c>
    </row>
    <row r="258" spans="1:6">
      <c r="A258">
        <v>330</v>
      </c>
      <c r="B258" t="s">
        <v>6110</v>
      </c>
      <c r="C258" t="s">
        <v>717</v>
      </c>
      <c r="D258" t="s">
        <v>5846</v>
      </c>
      <c r="E258" t="s">
        <v>5846</v>
      </c>
      <c r="F258" t="s">
        <v>5846</v>
      </c>
    </row>
    <row r="259" spans="1:6">
      <c r="A259">
        <v>331</v>
      </c>
      <c r="B259" t="s">
        <v>6111</v>
      </c>
      <c r="C259" t="s">
        <v>717</v>
      </c>
      <c r="D259" t="s">
        <v>5846</v>
      </c>
      <c r="E259" t="s">
        <v>5846</v>
      </c>
      <c r="F259" t="s">
        <v>5846</v>
      </c>
    </row>
    <row r="260" spans="1:6">
      <c r="A260">
        <v>332</v>
      </c>
      <c r="B260" t="s">
        <v>6112</v>
      </c>
      <c r="C260" t="s">
        <v>717</v>
      </c>
      <c r="D260" t="s">
        <v>5848</v>
      </c>
      <c r="E260" t="s">
        <v>5848</v>
      </c>
      <c r="F260" t="s">
        <v>5848</v>
      </c>
    </row>
    <row r="261" spans="1:6">
      <c r="A261">
        <v>335</v>
      </c>
      <c r="B261" t="s">
        <v>6113</v>
      </c>
      <c r="C261" t="s">
        <v>422</v>
      </c>
      <c r="D261" t="s">
        <v>5804</v>
      </c>
      <c r="E261" t="s">
        <v>5801</v>
      </c>
      <c r="F261" t="s">
        <v>5801</v>
      </c>
    </row>
    <row r="262" spans="1:6">
      <c r="A262">
        <v>336</v>
      </c>
      <c r="B262" t="s">
        <v>6114</v>
      </c>
      <c r="C262" t="s">
        <v>381</v>
      </c>
      <c r="D262" t="s">
        <v>5778</v>
      </c>
      <c r="E262" t="s">
        <v>5780</v>
      </c>
      <c r="F262" t="s">
        <v>5780</v>
      </c>
    </row>
    <row r="263" spans="1:6">
      <c r="A263">
        <v>338</v>
      </c>
      <c r="B263" t="s">
        <v>6115</v>
      </c>
      <c r="C263" t="s">
        <v>422</v>
      </c>
      <c r="D263" t="s">
        <v>5804</v>
      </c>
      <c r="E263" t="s">
        <v>5800</v>
      </c>
      <c r="F263" t="s">
        <v>5800</v>
      </c>
    </row>
    <row r="264" spans="1:6">
      <c r="A264">
        <v>339</v>
      </c>
      <c r="B264" t="s">
        <v>6116</v>
      </c>
      <c r="C264" t="s">
        <v>117</v>
      </c>
      <c r="D264" t="s">
        <v>5856</v>
      </c>
      <c r="E264" t="s">
        <v>5895</v>
      </c>
      <c r="F264" t="s">
        <v>5856</v>
      </c>
    </row>
    <row r="265" spans="1:6">
      <c r="A265">
        <v>340</v>
      </c>
      <c r="B265" t="s">
        <v>6117</v>
      </c>
      <c r="C265" t="s">
        <v>5835</v>
      </c>
      <c r="D265" t="s">
        <v>5836</v>
      </c>
      <c r="E265" t="s">
        <v>5837</v>
      </c>
      <c r="F265" t="s">
        <v>5837</v>
      </c>
    </row>
    <row r="266" spans="1:6">
      <c r="A266">
        <v>341</v>
      </c>
      <c r="B266" t="s">
        <v>6118</v>
      </c>
      <c r="C266" t="s">
        <v>5931</v>
      </c>
      <c r="D266" t="s">
        <v>5932</v>
      </c>
      <c r="E266" t="s">
        <v>5933</v>
      </c>
      <c r="F266" t="s">
        <v>5933</v>
      </c>
    </row>
    <row r="267" spans="1:6">
      <c r="A267">
        <v>342</v>
      </c>
      <c r="B267" t="s">
        <v>6119</v>
      </c>
      <c r="C267" t="s">
        <v>5931</v>
      </c>
      <c r="D267" t="s">
        <v>5932</v>
      </c>
      <c r="E267" t="s">
        <v>5935</v>
      </c>
      <c r="F267" t="s">
        <v>5935</v>
      </c>
    </row>
    <row r="268" spans="1:6">
      <c r="A268">
        <v>343</v>
      </c>
      <c r="B268" t="s">
        <v>6120</v>
      </c>
      <c r="C268" t="s">
        <v>717</v>
      </c>
      <c r="D268" t="s">
        <v>5846</v>
      </c>
      <c r="E268" t="s">
        <v>5846</v>
      </c>
      <c r="F268" t="s">
        <v>5846</v>
      </c>
    </row>
    <row r="269" spans="1:6">
      <c r="A269">
        <v>345</v>
      </c>
      <c r="B269" t="s">
        <v>6121</v>
      </c>
      <c r="C269" t="s">
        <v>422</v>
      </c>
      <c r="D269" t="s">
        <v>5804</v>
      </c>
      <c r="E269" t="s">
        <v>5801</v>
      </c>
      <c r="F269" t="s">
        <v>5801</v>
      </c>
    </row>
    <row r="270" spans="1:6">
      <c r="A270">
        <v>346</v>
      </c>
      <c r="B270" t="s">
        <v>6122</v>
      </c>
      <c r="C270" t="s">
        <v>422</v>
      </c>
      <c r="D270" t="s">
        <v>5804</v>
      </c>
      <c r="E270" t="s">
        <v>5801</v>
      </c>
      <c r="F270" t="s">
        <v>5801</v>
      </c>
    </row>
    <row r="271" spans="1:6">
      <c r="A271">
        <v>347</v>
      </c>
      <c r="B271" t="s">
        <v>6123</v>
      </c>
      <c r="C271" t="s">
        <v>422</v>
      </c>
      <c r="D271" t="s">
        <v>5804</v>
      </c>
      <c r="E271" t="s">
        <v>5801</v>
      </c>
      <c r="F271" t="s">
        <v>5801</v>
      </c>
    </row>
    <row r="272" spans="1:6">
      <c r="A272">
        <v>348</v>
      </c>
      <c r="B272" t="s">
        <v>6124</v>
      </c>
      <c r="C272" t="s">
        <v>422</v>
      </c>
      <c r="D272" t="s">
        <v>5787</v>
      </c>
      <c r="E272" t="s">
        <v>5788</v>
      </c>
      <c r="F272" t="s">
        <v>5788</v>
      </c>
    </row>
    <row r="273" spans="1:6">
      <c r="A273">
        <v>349</v>
      </c>
      <c r="B273" t="s">
        <v>6125</v>
      </c>
      <c r="C273" t="s">
        <v>422</v>
      </c>
      <c r="D273" t="s">
        <v>5787</v>
      </c>
      <c r="E273" t="s">
        <v>5788</v>
      </c>
      <c r="F273" t="s">
        <v>5788</v>
      </c>
    </row>
    <row r="274" spans="1:6">
      <c r="A274">
        <v>351</v>
      </c>
      <c r="B274" t="s">
        <v>6126</v>
      </c>
      <c r="C274" t="s">
        <v>422</v>
      </c>
      <c r="D274" t="s">
        <v>5804</v>
      </c>
      <c r="E274" t="s">
        <v>5801</v>
      </c>
      <c r="F274" t="s">
        <v>5801</v>
      </c>
    </row>
    <row r="275" spans="1:6">
      <c r="A275">
        <v>352</v>
      </c>
      <c r="B275" t="s">
        <v>6127</v>
      </c>
      <c r="C275" t="s">
        <v>422</v>
      </c>
      <c r="D275" t="s">
        <v>5804</v>
      </c>
      <c r="E275" t="s">
        <v>5801</v>
      </c>
      <c r="F275" t="s">
        <v>5801</v>
      </c>
    </row>
    <row r="276" spans="1:6">
      <c r="A276">
        <v>353</v>
      </c>
      <c r="B276" t="s">
        <v>6128</v>
      </c>
      <c r="C276" t="s">
        <v>717</v>
      </c>
      <c r="D276" t="s">
        <v>6129</v>
      </c>
      <c r="E276" t="s">
        <v>6129</v>
      </c>
      <c r="F276" t="s">
        <v>6129</v>
      </c>
    </row>
    <row r="277" spans="1:6">
      <c r="A277">
        <v>354</v>
      </c>
      <c r="B277" t="s">
        <v>6130</v>
      </c>
      <c r="C277" t="s">
        <v>117</v>
      </c>
      <c r="D277" t="s">
        <v>5856</v>
      </c>
      <c r="E277" t="s">
        <v>5895</v>
      </c>
      <c r="F277" t="s">
        <v>5856</v>
      </c>
    </row>
    <row r="278" spans="1:6">
      <c r="A278">
        <v>355</v>
      </c>
      <c r="B278" t="s">
        <v>6131</v>
      </c>
      <c r="C278" t="s">
        <v>422</v>
      </c>
      <c r="D278" t="s">
        <v>5804</v>
      </c>
      <c r="E278" t="s">
        <v>5801</v>
      </c>
      <c r="F278" t="s">
        <v>5801</v>
      </c>
    </row>
    <row r="279" spans="1:6">
      <c r="A279">
        <v>356</v>
      </c>
      <c r="B279" t="s">
        <v>6132</v>
      </c>
      <c r="C279" t="s">
        <v>422</v>
      </c>
      <c r="D279" t="s">
        <v>5804</v>
      </c>
      <c r="E279" t="s">
        <v>5801</v>
      </c>
      <c r="F279" t="s">
        <v>5801</v>
      </c>
    </row>
    <row r="280" spans="1:6">
      <c r="A280">
        <v>357</v>
      </c>
      <c r="B280" t="s">
        <v>6133</v>
      </c>
      <c r="C280" t="s">
        <v>5931</v>
      </c>
      <c r="D280" t="s">
        <v>5932</v>
      </c>
      <c r="E280" t="s">
        <v>5933</v>
      </c>
      <c r="F280" t="s">
        <v>5933</v>
      </c>
    </row>
    <row r="281" spans="1:6">
      <c r="A281">
        <v>358</v>
      </c>
      <c r="B281" t="s">
        <v>6134</v>
      </c>
      <c r="C281" t="s">
        <v>5931</v>
      </c>
      <c r="D281" t="s">
        <v>5932</v>
      </c>
      <c r="E281" t="s">
        <v>5935</v>
      </c>
      <c r="F281" t="s">
        <v>5935</v>
      </c>
    </row>
    <row r="282" spans="1:6">
      <c r="A282">
        <v>359</v>
      </c>
      <c r="B282" t="s">
        <v>6135</v>
      </c>
      <c r="C282" t="s">
        <v>717</v>
      </c>
      <c r="D282" t="s">
        <v>5846</v>
      </c>
      <c r="E282" t="s">
        <v>5846</v>
      </c>
      <c r="F282" t="s">
        <v>5846</v>
      </c>
    </row>
    <row r="283" spans="1:6">
      <c r="A283">
        <v>360</v>
      </c>
      <c r="B283" t="s">
        <v>6136</v>
      </c>
      <c r="C283" t="s">
        <v>422</v>
      </c>
      <c r="D283" t="s">
        <v>5804</v>
      </c>
      <c r="E283" t="s">
        <v>5801</v>
      </c>
      <c r="F283" t="s">
        <v>5801</v>
      </c>
    </row>
    <row r="284" spans="1:6">
      <c r="A284">
        <v>361</v>
      </c>
      <c r="B284" t="s">
        <v>6137</v>
      </c>
      <c r="C284" t="s">
        <v>422</v>
      </c>
      <c r="D284" t="s">
        <v>5804</v>
      </c>
      <c r="E284" t="s">
        <v>5801</v>
      </c>
      <c r="F284" t="s">
        <v>5801</v>
      </c>
    </row>
    <row r="285" spans="1:6">
      <c r="A285">
        <v>362</v>
      </c>
      <c r="B285" t="s">
        <v>6138</v>
      </c>
      <c r="C285" t="s">
        <v>381</v>
      </c>
      <c r="D285" t="s">
        <v>5778</v>
      </c>
      <c r="E285" t="s">
        <v>5781</v>
      </c>
      <c r="F285" t="s">
        <v>5781</v>
      </c>
    </row>
    <row r="286" spans="1:6">
      <c r="A286">
        <v>363</v>
      </c>
      <c r="B286" t="s">
        <v>6139</v>
      </c>
      <c r="C286" t="s">
        <v>381</v>
      </c>
      <c r="D286" t="s">
        <v>5778</v>
      </c>
      <c r="E286" t="s">
        <v>5781</v>
      </c>
      <c r="F286" t="s">
        <v>5781</v>
      </c>
    </row>
    <row r="287" spans="1:6">
      <c r="A287">
        <v>366</v>
      </c>
      <c r="B287" t="s">
        <v>6140</v>
      </c>
      <c r="C287" t="s">
        <v>422</v>
      </c>
      <c r="D287" t="s">
        <v>5804</v>
      </c>
      <c r="E287" t="s">
        <v>5800</v>
      </c>
      <c r="F287" t="s">
        <v>5800</v>
      </c>
    </row>
    <row r="288" spans="1:6">
      <c r="A288">
        <v>368</v>
      </c>
      <c r="B288" t="s">
        <v>6141</v>
      </c>
      <c r="C288" t="s">
        <v>117</v>
      </c>
      <c r="D288" t="s">
        <v>5769</v>
      </c>
      <c r="E288" t="s">
        <v>5770</v>
      </c>
      <c r="F288" t="s">
        <v>5770</v>
      </c>
    </row>
    <row r="289" spans="1:6">
      <c r="A289">
        <v>369</v>
      </c>
      <c r="B289" t="s">
        <v>6142</v>
      </c>
      <c r="C289" t="s">
        <v>5819</v>
      </c>
      <c r="D289" t="s">
        <v>5820</v>
      </c>
      <c r="E289" t="s">
        <v>5821</v>
      </c>
      <c r="F289" t="s">
        <v>5821</v>
      </c>
    </row>
    <row r="290" spans="1:6">
      <c r="A290">
        <v>370</v>
      </c>
      <c r="B290" t="s">
        <v>6143</v>
      </c>
      <c r="C290" t="s">
        <v>5819</v>
      </c>
      <c r="D290" t="s">
        <v>5820</v>
      </c>
      <c r="E290" t="s">
        <v>5821</v>
      </c>
      <c r="F290" t="s">
        <v>5821</v>
      </c>
    </row>
    <row r="291" spans="1:6">
      <c r="A291">
        <v>371</v>
      </c>
      <c r="B291" t="s">
        <v>6144</v>
      </c>
      <c r="C291" t="s">
        <v>717</v>
      </c>
      <c r="D291" t="s">
        <v>5846</v>
      </c>
      <c r="E291" t="s">
        <v>5846</v>
      </c>
      <c r="F291" t="s">
        <v>5846</v>
      </c>
    </row>
    <row r="292" spans="1:6">
      <c r="A292">
        <v>372</v>
      </c>
      <c r="B292" t="s">
        <v>6145</v>
      </c>
      <c r="C292" t="s">
        <v>422</v>
      </c>
      <c r="D292" t="s">
        <v>5804</v>
      </c>
      <c r="E292" t="s">
        <v>5798</v>
      </c>
      <c r="F292" t="s">
        <v>5798</v>
      </c>
    </row>
    <row r="293" spans="1:6">
      <c r="A293">
        <v>377</v>
      </c>
      <c r="B293" t="s">
        <v>6146</v>
      </c>
      <c r="C293" t="s">
        <v>422</v>
      </c>
      <c r="D293" t="s">
        <v>5804</v>
      </c>
      <c r="E293" t="s">
        <v>5800</v>
      </c>
      <c r="F293" t="s">
        <v>5800</v>
      </c>
    </row>
    <row r="294" spans="1:6">
      <c r="A294">
        <v>378</v>
      </c>
      <c r="B294" t="s">
        <v>6147</v>
      </c>
      <c r="C294" t="s">
        <v>422</v>
      </c>
      <c r="D294" t="s">
        <v>5804</v>
      </c>
      <c r="E294" t="s">
        <v>5800</v>
      </c>
      <c r="F294" t="s">
        <v>5800</v>
      </c>
    </row>
    <row r="295" spans="1:6">
      <c r="A295">
        <v>379</v>
      </c>
      <c r="B295" t="s">
        <v>6148</v>
      </c>
      <c r="C295" t="s">
        <v>717</v>
      </c>
      <c r="D295" t="s">
        <v>5846</v>
      </c>
      <c r="E295" t="s">
        <v>5846</v>
      </c>
      <c r="F295" t="s">
        <v>5846</v>
      </c>
    </row>
    <row r="296" spans="1:6">
      <c r="A296">
        <v>380</v>
      </c>
      <c r="B296" t="s">
        <v>6149</v>
      </c>
      <c r="C296" t="s">
        <v>717</v>
      </c>
      <c r="D296" t="s">
        <v>5846</v>
      </c>
      <c r="E296" t="s">
        <v>5846</v>
      </c>
      <c r="F296" t="s">
        <v>5846</v>
      </c>
    </row>
    <row r="297" spans="1:6">
      <c r="A297">
        <v>381</v>
      </c>
      <c r="B297" t="s">
        <v>6150</v>
      </c>
      <c r="C297" t="s">
        <v>717</v>
      </c>
      <c r="D297" t="s">
        <v>5848</v>
      </c>
      <c r="E297" t="s">
        <v>5848</v>
      </c>
      <c r="F297" t="s">
        <v>5848</v>
      </c>
    </row>
    <row r="298" spans="1:6">
      <c r="A298">
        <v>382</v>
      </c>
      <c r="B298" t="s">
        <v>6151</v>
      </c>
      <c r="C298" t="s">
        <v>422</v>
      </c>
      <c r="D298" t="s">
        <v>5804</v>
      </c>
      <c r="E298" t="s">
        <v>5801</v>
      </c>
      <c r="F298" t="s">
        <v>5801</v>
      </c>
    </row>
    <row r="299" spans="1:6">
      <c r="A299">
        <v>383</v>
      </c>
      <c r="B299" t="s">
        <v>6152</v>
      </c>
      <c r="C299" t="s">
        <v>5931</v>
      </c>
      <c r="D299" t="s">
        <v>5932</v>
      </c>
      <c r="E299" t="s">
        <v>5933</v>
      </c>
      <c r="F299" t="s">
        <v>5933</v>
      </c>
    </row>
    <row r="300" spans="1:6">
      <c r="A300">
        <v>384</v>
      </c>
      <c r="B300" t="s">
        <v>6153</v>
      </c>
      <c r="C300" t="s">
        <v>5931</v>
      </c>
      <c r="D300" t="s">
        <v>5932</v>
      </c>
      <c r="E300" t="s">
        <v>5935</v>
      </c>
      <c r="F300" t="s">
        <v>5935</v>
      </c>
    </row>
    <row r="301" spans="1:6">
      <c r="A301">
        <v>385</v>
      </c>
      <c r="B301" t="s">
        <v>6154</v>
      </c>
      <c r="C301" t="s">
        <v>422</v>
      </c>
      <c r="D301" t="s">
        <v>5804</v>
      </c>
      <c r="E301" t="s">
        <v>5800</v>
      </c>
      <c r="F301" t="s">
        <v>5800</v>
      </c>
    </row>
    <row r="302" spans="1:6">
      <c r="A302">
        <v>386</v>
      </c>
      <c r="B302" t="s">
        <v>6155</v>
      </c>
      <c r="C302" t="s">
        <v>422</v>
      </c>
      <c r="D302" t="s">
        <v>5804</v>
      </c>
      <c r="E302" t="s">
        <v>5800</v>
      </c>
      <c r="F302" t="s">
        <v>5800</v>
      </c>
    </row>
    <row r="303" spans="1:6">
      <c r="A303">
        <v>387</v>
      </c>
      <c r="B303" t="s">
        <v>6156</v>
      </c>
      <c r="C303" t="s">
        <v>5931</v>
      </c>
      <c r="D303" t="s">
        <v>5932</v>
      </c>
      <c r="E303" t="s">
        <v>5933</v>
      </c>
      <c r="F303" t="s">
        <v>5933</v>
      </c>
    </row>
    <row r="304" spans="1:6">
      <c r="A304">
        <v>388</v>
      </c>
      <c r="B304" t="s">
        <v>6157</v>
      </c>
      <c r="C304" t="s">
        <v>5931</v>
      </c>
      <c r="D304" t="s">
        <v>5932</v>
      </c>
      <c r="E304" t="s">
        <v>5935</v>
      </c>
      <c r="F304" t="s">
        <v>5935</v>
      </c>
    </row>
    <row r="305" spans="1:6">
      <c r="A305">
        <v>389</v>
      </c>
      <c r="B305" t="s">
        <v>6158</v>
      </c>
      <c r="C305" t="s">
        <v>717</v>
      </c>
      <c r="D305" t="s">
        <v>5846</v>
      </c>
      <c r="E305" t="s">
        <v>5846</v>
      </c>
      <c r="F305" t="s">
        <v>5846</v>
      </c>
    </row>
    <row r="306" spans="1:6">
      <c r="A306">
        <v>390</v>
      </c>
      <c r="B306" t="s">
        <v>6159</v>
      </c>
      <c r="C306" t="s">
        <v>381</v>
      </c>
      <c r="D306" t="s">
        <v>5778</v>
      </c>
      <c r="E306" t="s">
        <v>5780</v>
      </c>
      <c r="F306" t="s">
        <v>5780</v>
      </c>
    </row>
    <row r="307" spans="1:6">
      <c r="A307">
        <v>391</v>
      </c>
      <c r="B307" t="s">
        <v>6160</v>
      </c>
      <c r="C307" t="s">
        <v>5819</v>
      </c>
      <c r="D307" t="s">
        <v>5820</v>
      </c>
      <c r="E307" t="s">
        <v>5824</v>
      </c>
      <c r="F307" t="s">
        <v>5824</v>
      </c>
    </row>
    <row r="308" spans="1:6">
      <c r="A308">
        <v>392</v>
      </c>
      <c r="B308" t="s">
        <v>6161</v>
      </c>
      <c r="C308" t="s">
        <v>5819</v>
      </c>
      <c r="D308" t="s">
        <v>5820</v>
      </c>
      <c r="E308" t="s">
        <v>5824</v>
      </c>
      <c r="F308" t="s">
        <v>5824</v>
      </c>
    </row>
    <row r="309" spans="1:6">
      <c r="A309">
        <v>393</v>
      </c>
      <c r="B309" t="s">
        <v>6162</v>
      </c>
      <c r="C309" t="s">
        <v>5819</v>
      </c>
      <c r="D309" t="s">
        <v>5820</v>
      </c>
      <c r="E309" t="s">
        <v>5824</v>
      </c>
      <c r="F309" t="s">
        <v>5824</v>
      </c>
    </row>
    <row r="310" spans="1:6">
      <c r="A310">
        <v>394</v>
      </c>
      <c r="B310" t="s">
        <v>6163</v>
      </c>
      <c r="C310" t="s">
        <v>381</v>
      </c>
      <c r="D310" t="s">
        <v>6070</v>
      </c>
      <c r="E310" t="s">
        <v>6070</v>
      </c>
      <c r="F310" t="s">
        <v>6070</v>
      </c>
    </row>
    <row r="311" spans="1:6">
      <c r="A311">
        <v>395</v>
      </c>
      <c r="B311" t="s">
        <v>6164</v>
      </c>
      <c r="C311" t="s">
        <v>422</v>
      </c>
      <c r="D311" t="s">
        <v>5804</v>
      </c>
      <c r="E311" t="s">
        <v>5798</v>
      </c>
      <c r="F311" t="s">
        <v>5798</v>
      </c>
    </row>
    <row r="312" spans="1:6">
      <c r="A312">
        <v>396</v>
      </c>
      <c r="B312" t="s">
        <v>6165</v>
      </c>
      <c r="C312" t="s">
        <v>422</v>
      </c>
      <c r="D312" t="s">
        <v>5804</v>
      </c>
      <c r="E312" t="s">
        <v>5798</v>
      </c>
      <c r="F312" t="s">
        <v>5798</v>
      </c>
    </row>
    <row r="313" spans="1:6">
      <c r="A313">
        <v>397</v>
      </c>
      <c r="B313" t="s">
        <v>6166</v>
      </c>
      <c r="C313" t="s">
        <v>717</v>
      </c>
      <c r="D313" t="s">
        <v>5846</v>
      </c>
      <c r="E313" t="s">
        <v>5846</v>
      </c>
      <c r="F313" t="s">
        <v>5846</v>
      </c>
    </row>
    <row r="314" spans="1:6">
      <c r="A314">
        <v>398</v>
      </c>
      <c r="B314" t="s">
        <v>6167</v>
      </c>
      <c r="C314" t="s">
        <v>422</v>
      </c>
      <c r="D314" t="s">
        <v>5804</v>
      </c>
      <c r="E314" t="s">
        <v>5800</v>
      </c>
      <c r="F314" t="s">
        <v>5800</v>
      </c>
    </row>
    <row r="315" spans="1:6">
      <c r="A315">
        <v>399</v>
      </c>
      <c r="B315" t="s">
        <v>6168</v>
      </c>
      <c r="C315" t="s">
        <v>422</v>
      </c>
      <c r="D315" t="s">
        <v>5804</v>
      </c>
      <c r="E315" t="s">
        <v>5800</v>
      </c>
      <c r="F315" t="s">
        <v>5800</v>
      </c>
    </row>
    <row r="316" spans="1:6">
      <c r="A316">
        <v>400</v>
      </c>
      <c r="B316" t="s">
        <v>6169</v>
      </c>
      <c r="C316" t="s">
        <v>422</v>
      </c>
      <c r="D316" t="s">
        <v>5804</v>
      </c>
      <c r="E316" t="s">
        <v>5801</v>
      </c>
      <c r="F316" t="s">
        <v>5801</v>
      </c>
    </row>
    <row r="317" spans="1:6">
      <c r="A317">
        <v>401</v>
      </c>
      <c r="B317" t="s">
        <v>6170</v>
      </c>
      <c r="C317" t="s">
        <v>422</v>
      </c>
      <c r="D317" t="s">
        <v>5804</v>
      </c>
      <c r="E317" t="s">
        <v>5801</v>
      </c>
      <c r="F317" t="s">
        <v>5801</v>
      </c>
    </row>
    <row r="318" spans="1:6">
      <c r="A318">
        <v>404</v>
      </c>
      <c r="B318" t="s">
        <v>6171</v>
      </c>
      <c r="C318" t="s">
        <v>381</v>
      </c>
      <c r="D318" t="s">
        <v>5778</v>
      </c>
      <c r="E318" t="s">
        <v>5780</v>
      </c>
      <c r="F318" t="s">
        <v>5780</v>
      </c>
    </row>
    <row r="319" spans="1:6">
      <c r="A319">
        <v>405</v>
      </c>
      <c r="B319" t="s">
        <v>6172</v>
      </c>
      <c r="C319" t="s">
        <v>422</v>
      </c>
      <c r="D319" t="s">
        <v>5804</v>
      </c>
      <c r="E319" t="s">
        <v>5801</v>
      </c>
      <c r="F319" t="s">
        <v>5801</v>
      </c>
    </row>
    <row r="320" spans="1:6">
      <c r="A320">
        <v>406</v>
      </c>
      <c r="B320" t="s">
        <v>6173</v>
      </c>
      <c r="C320" t="s">
        <v>422</v>
      </c>
      <c r="D320" t="s">
        <v>5804</v>
      </c>
      <c r="E320" t="s">
        <v>5800</v>
      </c>
      <c r="F320" t="s">
        <v>5800</v>
      </c>
    </row>
    <row r="321" spans="1:6">
      <c r="A321">
        <v>407</v>
      </c>
      <c r="B321" t="s">
        <v>6174</v>
      </c>
      <c r="C321" t="s">
        <v>422</v>
      </c>
      <c r="D321" t="s">
        <v>5804</v>
      </c>
      <c r="E321" t="s">
        <v>5800</v>
      </c>
      <c r="F321" t="s">
        <v>5800</v>
      </c>
    </row>
    <row r="322" spans="1:6">
      <c r="A322">
        <v>408</v>
      </c>
      <c r="B322" t="s">
        <v>6175</v>
      </c>
      <c r="C322" t="s">
        <v>381</v>
      </c>
      <c r="D322" t="s">
        <v>5778</v>
      </c>
      <c r="E322" t="s">
        <v>5780</v>
      </c>
      <c r="F322" t="s">
        <v>5780</v>
      </c>
    </row>
    <row r="323" spans="1:6">
      <c r="A323">
        <v>409</v>
      </c>
      <c r="B323" t="s">
        <v>6176</v>
      </c>
      <c r="C323" t="s">
        <v>117</v>
      </c>
      <c r="D323" t="s">
        <v>5856</v>
      </c>
      <c r="E323" t="s">
        <v>5895</v>
      </c>
      <c r="F323" t="s">
        <v>5856</v>
      </c>
    </row>
    <row r="324" spans="1:6">
      <c r="A324">
        <v>410</v>
      </c>
      <c r="B324" t="s">
        <v>6177</v>
      </c>
      <c r="C324" t="s">
        <v>381</v>
      </c>
      <c r="D324" t="s">
        <v>5778</v>
      </c>
      <c r="E324" t="s">
        <v>5780</v>
      </c>
      <c r="F324" t="s">
        <v>5780</v>
      </c>
    </row>
    <row r="325" spans="1:6">
      <c r="A325">
        <v>411</v>
      </c>
      <c r="B325" t="s">
        <v>6178</v>
      </c>
      <c r="C325" t="s">
        <v>117</v>
      </c>
      <c r="D325" t="s">
        <v>5856</v>
      </c>
      <c r="E325" t="s">
        <v>5857</v>
      </c>
      <c r="F325" t="s">
        <v>5856</v>
      </c>
    </row>
    <row r="326" spans="1:6">
      <c r="A326">
        <v>412</v>
      </c>
      <c r="B326" t="s">
        <v>6179</v>
      </c>
      <c r="C326" t="s">
        <v>422</v>
      </c>
      <c r="D326" t="s">
        <v>5804</v>
      </c>
      <c r="E326" t="s">
        <v>5801</v>
      </c>
      <c r="F326" t="s">
        <v>5801</v>
      </c>
    </row>
    <row r="327" spans="1:6">
      <c r="A327">
        <v>413</v>
      </c>
      <c r="B327" t="s">
        <v>6180</v>
      </c>
      <c r="C327" t="s">
        <v>422</v>
      </c>
      <c r="D327" t="s">
        <v>5804</v>
      </c>
      <c r="E327" t="s">
        <v>5801</v>
      </c>
      <c r="F327" t="s">
        <v>5801</v>
      </c>
    </row>
    <row r="328" spans="1:6">
      <c r="A328">
        <v>414</v>
      </c>
      <c r="B328" t="s">
        <v>6181</v>
      </c>
      <c r="C328" t="s">
        <v>381</v>
      </c>
      <c r="D328" t="s">
        <v>5778</v>
      </c>
      <c r="E328" t="s">
        <v>5780</v>
      </c>
      <c r="F328" t="s">
        <v>5780</v>
      </c>
    </row>
    <row r="329" spans="1:6">
      <c r="A329">
        <v>417</v>
      </c>
      <c r="B329" t="s">
        <v>6182</v>
      </c>
      <c r="C329" t="s">
        <v>381</v>
      </c>
      <c r="D329" t="s">
        <v>5778</v>
      </c>
      <c r="E329" t="s">
        <v>5780</v>
      </c>
      <c r="F329" t="s">
        <v>5780</v>
      </c>
    </row>
    <row r="330" spans="1:6">
      <c r="A330">
        <v>418</v>
      </c>
      <c r="B330" t="s">
        <v>6183</v>
      </c>
      <c r="C330" t="s">
        <v>117</v>
      </c>
      <c r="D330" t="s">
        <v>5856</v>
      </c>
      <c r="E330" t="s">
        <v>5857</v>
      </c>
      <c r="F330" t="s">
        <v>5856</v>
      </c>
    </row>
    <row r="331" spans="1:6">
      <c r="A331">
        <v>423</v>
      </c>
      <c r="B331" t="s">
        <v>6184</v>
      </c>
      <c r="C331" t="s">
        <v>381</v>
      </c>
      <c r="D331" t="s">
        <v>5778</v>
      </c>
      <c r="E331" t="s">
        <v>5780</v>
      </c>
      <c r="F331" t="s">
        <v>5780</v>
      </c>
    </row>
    <row r="332" spans="1:6">
      <c r="A332">
        <v>424</v>
      </c>
      <c r="B332" t="s">
        <v>6185</v>
      </c>
      <c r="C332" t="s">
        <v>717</v>
      </c>
      <c r="D332" t="s">
        <v>5846</v>
      </c>
      <c r="E332" t="s">
        <v>5846</v>
      </c>
      <c r="F332" t="s">
        <v>5846</v>
      </c>
    </row>
    <row r="333" spans="1:6">
      <c r="A333">
        <v>425</v>
      </c>
      <c r="B333" t="s">
        <v>6186</v>
      </c>
      <c r="C333" t="s">
        <v>717</v>
      </c>
      <c r="D333" t="s">
        <v>5848</v>
      </c>
      <c r="E333" t="s">
        <v>5848</v>
      </c>
      <c r="F333" t="s">
        <v>5848</v>
      </c>
    </row>
    <row r="334" spans="1:6">
      <c r="A334">
        <v>426</v>
      </c>
      <c r="B334" t="s">
        <v>6187</v>
      </c>
      <c r="C334" t="s">
        <v>422</v>
      </c>
      <c r="D334" t="s">
        <v>5804</v>
      </c>
      <c r="E334" t="s">
        <v>5801</v>
      </c>
      <c r="F334" t="s">
        <v>5801</v>
      </c>
    </row>
    <row r="335" spans="1:6">
      <c r="A335">
        <v>427</v>
      </c>
      <c r="B335" t="s">
        <v>6188</v>
      </c>
      <c r="C335" t="s">
        <v>422</v>
      </c>
      <c r="D335" t="s">
        <v>5804</v>
      </c>
      <c r="E335" t="s">
        <v>5801</v>
      </c>
      <c r="F335" t="s">
        <v>5801</v>
      </c>
    </row>
    <row r="336" spans="1:6">
      <c r="A336">
        <v>428</v>
      </c>
      <c r="B336" t="s">
        <v>6189</v>
      </c>
      <c r="C336" t="s">
        <v>422</v>
      </c>
      <c r="D336" t="s">
        <v>5804</v>
      </c>
      <c r="E336" t="s">
        <v>5798</v>
      </c>
      <c r="F336" t="s">
        <v>5798</v>
      </c>
    </row>
    <row r="337" spans="1:6">
      <c r="A337">
        <v>429</v>
      </c>
      <c r="B337" t="s">
        <v>6190</v>
      </c>
      <c r="C337" t="s">
        <v>5931</v>
      </c>
      <c r="D337" t="s">
        <v>5932</v>
      </c>
      <c r="E337" t="s">
        <v>5933</v>
      </c>
      <c r="F337" t="s">
        <v>5933</v>
      </c>
    </row>
    <row r="338" spans="1:6">
      <c r="A338">
        <v>430</v>
      </c>
      <c r="B338" t="s">
        <v>6191</v>
      </c>
      <c r="C338" t="s">
        <v>5931</v>
      </c>
      <c r="D338" t="s">
        <v>5932</v>
      </c>
      <c r="E338" t="s">
        <v>5935</v>
      </c>
      <c r="F338" t="s">
        <v>5935</v>
      </c>
    </row>
    <row r="339" spans="1:6">
      <c r="A339">
        <v>431</v>
      </c>
      <c r="B339" t="s">
        <v>6192</v>
      </c>
      <c r="C339" t="s">
        <v>381</v>
      </c>
      <c r="D339" t="s">
        <v>5778</v>
      </c>
      <c r="E339" t="s">
        <v>5780</v>
      </c>
      <c r="F339" t="s">
        <v>5780</v>
      </c>
    </row>
    <row r="340" spans="1:6">
      <c r="A340">
        <v>432</v>
      </c>
      <c r="B340" t="s">
        <v>6193</v>
      </c>
      <c r="C340" t="s">
        <v>117</v>
      </c>
      <c r="D340" t="s">
        <v>5856</v>
      </c>
      <c r="E340" t="s">
        <v>5859</v>
      </c>
      <c r="F340" t="s">
        <v>5856</v>
      </c>
    </row>
    <row r="341" spans="1:6">
      <c r="A341">
        <v>433</v>
      </c>
      <c r="B341" t="s">
        <v>6194</v>
      </c>
      <c r="C341" t="s">
        <v>381</v>
      </c>
      <c r="D341" t="s">
        <v>5778</v>
      </c>
      <c r="E341" t="s">
        <v>5780</v>
      </c>
      <c r="F341" t="s">
        <v>5780</v>
      </c>
    </row>
    <row r="342" spans="1:6">
      <c r="A342">
        <v>434</v>
      </c>
      <c r="B342" t="s">
        <v>6195</v>
      </c>
      <c r="C342" t="s">
        <v>717</v>
      </c>
      <c r="D342" t="s">
        <v>5846</v>
      </c>
      <c r="E342" t="s">
        <v>5846</v>
      </c>
      <c r="F342" t="s">
        <v>5846</v>
      </c>
    </row>
    <row r="343" spans="1:6">
      <c r="A343">
        <v>435</v>
      </c>
      <c r="B343" t="s">
        <v>6196</v>
      </c>
      <c r="C343" t="s">
        <v>422</v>
      </c>
      <c r="D343" t="s">
        <v>5804</v>
      </c>
      <c r="E343" t="s">
        <v>5800</v>
      </c>
      <c r="F343" t="s">
        <v>5800</v>
      </c>
    </row>
    <row r="344" spans="1:6">
      <c r="A344">
        <v>436</v>
      </c>
      <c r="B344" t="s">
        <v>6197</v>
      </c>
      <c r="C344" t="s">
        <v>422</v>
      </c>
      <c r="D344" t="s">
        <v>5804</v>
      </c>
      <c r="E344" t="s">
        <v>5800</v>
      </c>
      <c r="F344" t="s">
        <v>5800</v>
      </c>
    </row>
    <row r="345" spans="1:6">
      <c r="A345">
        <v>439</v>
      </c>
      <c r="B345" t="s">
        <v>6198</v>
      </c>
      <c r="C345" t="s">
        <v>717</v>
      </c>
      <c r="D345" t="s">
        <v>5846</v>
      </c>
      <c r="E345" t="s">
        <v>5846</v>
      </c>
      <c r="F345" t="s">
        <v>5846</v>
      </c>
    </row>
    <row r="346" spans="1:6">
      <c r="A346">
        <v>440</v>
      </c>
      <c r="B346" t="s">
        <v>6199</v>
      </c>
      <c r="C346" t="s">
        <v>422</v>
      </c>
      <c r="D346" t="s">
        <v>5804</v>
      </c>
      <c r="E346" t="s">
        <v>5801</v>
      </c>
      <c r="F346" t="s">
        <v>5801</v>
      </c>
    </row>
    <row r="347" spans="1:6">
      <c r="A347">
        <v>452</v>
      </c>
      <c r="B347" t="s">
        <v>6200</v>
      </c>
      <c r="C347" t="s">
        <v>381</v>
      </c>
      <c r="D347" t="s">
        <v>5778</v>
      </c>
      <c r="E347" t="s">
        <v>5780</v>
      </c>
      <c r="F347" t="s">
        <v>5780</v>
      </c>
    </row>
    <row r="348" spans="1:6">
      <c r="A348">
        <v>453</v>
      </c>
      <c r="B348" t="s">
        <v>6201</v>
      </c>
      <c r="C348" t="s">
        <v>422</v>
      </c>
      <c r="D348" t="s">
        <v>5804</v>
      </c>
      <c r="E348" t="s">
        <v>5801</v>
      </c>
      <c r="F348" t="s">
        <v>5801</v>
      </c>
    </row>
    <row r="349" spans="1:6">
      <c r="A349">
        <v>454</v>
      </c>
      <c r="B349" t="s">
        <v>6202</v>
      </c>
      <c r="C349" t="s">
        <v>5931</v>
      </c>
      <c r="D349" t="s">
        <v>5932</v>
      </c>
      <c r="E349" t="s">
        <v>5933</v>
      </c>
      <c r="F349" t="s">
        <v>5933</v>
      </c>
    </row>
    <row r="350" spans="1:6">
      <c r="A350">
        <v>455</v>
      </c>
      <c r="B350" t="s">
        <v>6203</v>
      </c>
      <c r="C350" t="s">
        <v>5931</v>
      </c>
      <c r="D350" t="s">
        <v>5932</v>
      </c>
      <c r="E350" t="s">
        <v>5935</v>
      </c>
      <c r="F350" t="s">
        <v>5935</v>
      </c>
    </row>
    <row r="351" spans="1:6">
      <c r="A351">
        <v>457</v>
      </c>
      <c r="B351" t="s">
        <v>6204</v>
      </c>
      <c r="C351" t="s">
        <v>117</v>
      </c>
      <c r="D351" t="s">
        <v>5856</v>
      </c>
      <c r="E351" t="s">
        <v>5857</v>
      </c>
      <c r="F351" t="s">
        <v>5856</v>
      </c>
    </row>
    <row r="352" spans="1:6">
      <c r="A352">
        <v>458</v>
      </c>
      <c r="B352" t="s">
        <v>6205</v>
      </c>
      <c r="C352" t="s">
        <v>381</v>
      </c>
      <c r="D352" t="s">
        <v>5778</v>
      </c>
      <c r="E352" t="s">
        <v>5780</v>
      </c>
      <c r="F352" t="s">
        <v>5780</v>
      </c>
    </row>
    <row r="353" spans="1:6">
      <c r="A353">
        <v>463</v>
      </c>
      <c r="B353" t="s">
        <v>6206</v>
      </c>
      <c r="C353" t="s">
        <v>422</v>
      </c>
      <c r="D353" t="s">
        <v>5804</v>
      </c>
      <c r="E353" t="s">
        <v>5800</v>
      </c>
      <c r="F353" t="s">
        <v>5800</v>
      </c>
    </row>
    <row r="354" spans="1:6">
      <c r="A354">
        <v>464</v>
      </c>
      <c r="B354" t="s">
        <v>6207</v>
      </c>
      <c r="C354" t="s">
        <v>717</v>
      </c>
      <c r="D354" t="s">
        <v>5846</v>
      </c>
      <c r="E354" t="s">
        <v>5846</v>
      </c>
      <c r="F354" t="s">
        <v>5846</v>
      </c>
    </row>
    <row r="355" spans="1:6">
      <c r="A355">
        <v>465</v>
      </c>
      <c r="B355" t="s">
        <v>6208</v>
      </c>
      <c r="C355" t="s">
        <v>422</v>
      </c>
      <c r="D355" t="s">
        <v>5804</v>
      </c>
      <c r="E355" t="s">
        <v>5798</v>
      </c>
      <c r="F355" t="s">
        <v>5798</v>
      </c>
    </row>
    <row r="356" spans="1:6">
      <c r="A356">
        <v>466</v>
      </c>
      <c r="B356" t="s">
        <v>6209</v>
      </c>
      <c r="C356" t="s">
        <v>422</v>
      </c>
      <c r="D356" t="s">
        <v>5793</v>
      </c>
      <c r="E356" t="s">
        <v>5795</v>
      </c>
      <c r="F356" t="s">
        <v>5795</v>
      </c>
    </row>
    <row r="357" spans="1:6">
      <c r="A357">
        <v>471</v>
      </c>
      <c r="B357" t="s">
        <v>6210</v>
      </c>
      <c r="C357" t="s">
        <v>117</v>
      </c>
      <c r="D357" t="s">
        <v>5856</v>
      </c>
      <c r="E357" t="s">
        <v>5895</v>
      </c>
      <c r="F357" t="s">
        <v>5856</v>
      </c>
    </row>
    <row r="358" spans="1:6">
      <c r="A358">
        <v>473</v>
      </c>
      <c r="B358" t="s">
        <v>6211</v>
      </c>
      <c r="C358" t="s">
        <v>422</v>
      </c>
      <c r="D358" t="s">
        <v>5804</v>
      </c>
      <c r="E358" t="s">
        <v>5800</v>
      </c>
      <c r="F358" t="s">
        <v>5800</v>
      </c>
    </row>
    <row r="359" spans="1:6">
      <c r="A359">
        <v>474</v>
      </c>
      <c r="B359" t="s">
        <v>6212</v>
      </c>
      <c r="C359" t="s">
        <v>422</v>
      </c>
      <c r="D359" t="s">
        <v>5804</v>
      </c>
      <c r="E359" t="s">
        <v>5800</v>
      </c>
      <c r="F359" t="s">
        <v>5800</v>
      </c>
    </row>
    <row r="360" spans="1:6">
      <c r="A360">
        <v>475</v>
      </c>
      <c r="B360" t="s">
        <v>6213</v>
      </c>
      <c r="C360" t="s">
        <v>717</v>
      </c>
      <c r="D360" t="s">
        <v>5846</v>
      </c>
      <c r="E360" t="s">
        <v>5846</v>
      </c>
      <c r="F360" t="s">
        <v>5846</v>
      </c>
    </row>
    <row r="361" spans="1:6">
      <c r="A361">
        <v>476</v>
      </c>
      <c r="B361" t="s">
        <v>6214</v>
      </c>
      <c r="C361" t="s">
        <v>717</v>
      </c>
      <c r="D361" t="s">
        <v>5848</v>
      </c>
      <c r="E361" t="s">
        <v>5848</v>
      </c>
      <c r="F361" t="s">
        <v>5848</v>
      </c>
    </row>
    <row r="362" spans="1:6">
      <c r="A362">
        <v>478</v>
      </c>
      <c r="B362" t="s">
        <v>6215</v>
      </c>
      <c r="C362" t="s">
        <v>117</v>
      </c>
      <c r="D362" t="s">
        <v>5769</v>
      </c>
      <c r="E362" t="s">
        <v>5773</v>
      </c>
      <c r="F362" t="s">
        <v>5773</v>
      </c>
    </row>
    <row r="363" spans="1:6">
      <c r="A363">
        <v>480</v>
      </c>
      <c r="B363" t="s">
        <v>6216</v>
      </c>
      <c r="C363" t="s">
        <v>381</v>
      </c>
      <c r="D363" t="s">
        <v>5778</v>
      </c>
      <c r="E363" t="s">
        <v>5780</v>
      </c>
      <c r="F363" t="s">
        <v>5780</v>
      </c>
    </row>
    <row r="364" spans="1:6">
      <c r="A364">
        <v>481</v>
      </c>
      <c r="B364" t="s">
        <v>6217</v>
      </c>
      <c r="C364" t="s">
        <v>422</v>
      </c>
      <c r="D364" t="s">
        <v>5804</v>
      </c>
      <c r="E364" t="s">
        <v>5800</v>
      </c>
      <c r="F364" t="s">
        <v>5800</v>
      </c>
    </row>
    <row r="365" spans="1:6">
      <c r="A365">
        <v>483</v>
      </c>
      <c r="B365" t="s">
        <v>6218</v>
      </c>
      <c r="C365" t="s">
        <v>717</v>
      </c>
      <c r="D365" t="s">
        <v>5846</v>
      </c>
      <c r="E365" t="s">
        <v>5846</v>
      </c>
      <c r="F365" t="s">
        <v>5846</v>
      </c>
    </row>
    <row r="366" spans="1:6">
      <c r="A366">
        <v>484</v>
      </c>
      <c r="B366" t="s">
        <v>6219</v>
      </c>
      <c r="C366" t="s">
        <v>717</v>
      </c>
      <c r="D366" t="s">
        <v>5848</v>
      </c>
      <c r="E366" t="s">
        <v>5848</v>
      </c>
      <c r="F366" t="s">
        <v>5848</v>
      </c>
    </row>
    <row r="367" spans="1:6">
      <c r="A367">
        <v>485</v>
      </c>
      <c r="B367" t="s">
        <v>6220</v>
      </c>
      <c r="C367" t="s">
        <v>422</v>
      </c>
      <c r="D367" t="s">
        <v>5804</v>
      </c>
      <c r="E367" t="s">
        <v>5802</v>
      </c>
      <c r="F367" t="s">
        <v>5802</v>
      </c>
    </row>
    <row r="368" spans="1:6">
      <c r="A368">
        <v>486</v>
      </c>
      <c r="B368" t="s">
        <v>6221</v>
      </c>
      <c r="C368" t="s">
        <v>422</v>
      </c>
      <c r="D368" t="s">
        <v>5804</v>
      </c>
      <c r="E368" t="s">
        <v>5802</v>
      </c>
      <c r="F368" t="s">
        <v>5802</v>
      </c>
    </row>
    <row r="369" spans="1:6">
      <c r="A369">
        <v>493</v>
      </c>
      <c r="B369" t="s">
        <v>6222</v>
      </c>
      <c r="C369" t="s">
        <v>717</v>
      </c>
      <c r="D369" t="s">
        <v>5846</v>
      </c>
      <c r="E369" t="s">
        <v>5846</v>
      </c>
      <c r="F369" t="s">
        <v>5846</v>
      </c>
    </row>
    <row r="370" spans="1:6">
      <c r="A370">
        <v>494</v>
      </c>
      <c r="B370" t="s">
        <v>6223</v>
      </c>
      <c r="C370" t="s">
        <v>717</v>
      </c>
      <c r="D370" t="s">
        <v>5846</v>
      </c>
      <c r="E370" t="s">
        <v>5846</v>
      </c>
      <c r="F370" t="s">
        <v>5846</v>
      </c>
    </row>
    <row r="371" spans="1:6">
      <c r="A371">
        <v>495</v>
      </c>
      <c r="B371" t="s">
        <v>6224</v>
      </c>
      <c r="C371" t="s">
        <v>717</v>
      </c>
      <c r="D371" t="s">
        <v>5846</v>
      </c>
      <c r="E371" t="s">
        <v>5846</v>
      </c>
      <c r="F371" t="s">
        <v>5846</v>
      </c>
    </row>
    <row r="372" spans="1:6">
      <c r="A372">
        <v>497</v>
      </c>
      <c r="B372" t="s">
        <v>6225</v>
      </c>
      <c r="C372" t="s">
        <v>422</v>
      </c>
      <c r="D372" t="s">
        <v>5804</v>
      </c>
      <c r="E372" t="s">
        <v>5798</v>
      </c>
      <c r="F372" t="s">
        <v>5798</v>
      </c>
    </row>
    <row r="373" spans="1:6">
      <c r="A373">
        <v>498</v>
      </c>
      <c r="B373" t="s">
        <v>6226</v>
      </c>
      <c r="C373" t="s">
        <v>5931</v>
      </c>
      <c r="D373" t="s">
        <v>5932</v>
      </c>
      <c r="E373" t="s">
        <v>5933</v>
      </c>
      <c r="F373" t="s">
        <v>5933</v>
      </c>
    </row>
    <row r="374" spans="1:6">
      <c r="A374">
        <v>499</v>
      </c>
      <c r="B374" t="s">
        <v>6227</v>
      </c>
      <c r="C374" t="s">
        <v>5931</v>
      </c>
      <c r="D374" t="s">
        <v>5932</v>
      </c>
      <c r="E374" t="s">
        <v>5935</v>
      </c>
      <c r="F374" t="s">
        <v>5935</v>
      </c>
    </row>
    <row r="375" spans="1:6">
      <c r="A375">
        <v>500</v>
      </c>
      <c r="B375" t="s">
        <v>6228</v>
      </c>
      <c r="C375" t="s">
        <v>422</v>
      </c>
      <c r="D375" t="s">
        <v>5804</v>
      </c>
      <c r="E375" t="s">
        <v>5801</v>
      </c>
      <c r="F375" t="s">
        <v>5801</v>
      </c>
    </row>
    <row r="376" spans="1:6">
      <c r="A376">
        <v>501</v>
      </c>
      <c r="B376" t="s">
        <v>6229</v>
      </c>
      <c r="C376" t="s">
        <v>5931</v>
      </c>
      <c r="D376" t="s">
        <v>5932</v>
      </c>
      <c r="E376" t="s">
        <v>5933</v>
      </c>
      <c r="F376" t="s">
        <v>5933</v>
      </c>
    </row>
    <row r="377" spans="1:6">
      <c r="A377">
        <v>502</v>
      </c>
      <c r="B377" t="s">
        <v>6230</v>
      </c>
      <c r="C377" t="s">
        <v>5931</v>
      </c>
      <c r="D377" t="s">
        <v>5932</v>
      </c>
      <c r="E377" t="s">
        <v>5935</v>
      </c>
      <c r="F377" t="s">
        <v>5935</v>
      </c>
    </row>
    <row r="378" spans="1:6">
      <c r="A378">
        <v>503</v>
      </c>
      <c r="B378" t="s">
        <v>6231</v>
      </c>
      <c r="C378" t="s">
        <v>422</v>
      </c>
      <c r="D378" t="s">
        <v>5804</v>
      </c>
      <c r="E378" t="s">
        <v>5801</v>
      </c>
      <c r="F378" t="s">
        <v>5801</v>
      </c>
    </row>
    <row r="379" spans="1:6">
      <c r="A379">
        <v>504</v>
      </c>
      <c r="B379" t="s">
        <v>6232</v>
      </c>
      <c r="C379" t="s">
        <v>422</v>
      </c>
      <c r="D379" t="s">
        <v>5804</v>
      </c>
      <c r="E379" t="s">
        <v>5801</v>
      </c>
      <c r="F379" t="s">
        <v>5801</v>
      </c>
    </row>
    <row r="380" spans="1:6">
      <c r="A380">
        <v>505</v>
      </c>
      <c r="B380" t="s">
        <v>6233</v>
      </c>
      <c r="C380" t="s">
        <v>717</v>
      </c>
      <c r="D380" t="s">
        <v>5846</v>
      </c>
      <c r="E380" t="s">
        <v>5846</v>
      </c>
      <c r="F380" t="s">
        <v>5846</v>
      </c>
    </row>
    <row r="381" spans="1:6">
      <c r="A381">
        <v>506</v>
      </c>
      <c r="B381" t="s">
        <v>6234</v>
      </c>
      <c r="C381" t="s">
        <v>717</v>
      </c>
      <c r="D381" t="s">
        <v>5848</v>
      </c>
      <c r="E381" t="s">
        <v>5848</v>
      </c>
      <c r="F381" t="s">
        <v>5848</v>
      </c>
    </row>
    <row r="382" spans="1:6">
      <c r="A382">
        <v>507</v>
      </c>
      <c r="B382" t="s">
        <v>6235</v>
      </c>
      <c r="C382" t="s">
        <v>381</v>
      </c>
      <c r="D382" t="s">
        <v>5778</v>
      </c>
      <c r="E382" t="s">
        <v>5800</v>
      </c>
      <c r="F382" t="s">
        <v>5800</v>
      </c>
    </row>
    <row r="383" spans="1:6">
      <c r="A383">
        <v>508</v>
      </c>
      <c r="B383" t="s">
        <v>6236</v>
      </c>
      <c r="C383" t="s">
        <v>381</v>
      </c>
      <c r="D383" t="s">
        <v>5778</v>
      </c>
      <c r="E383" t="s">
        <v>5800</v>
      </c>
      <c r="F383" t="s">
        <v>5800</v>
      </c>
    </row>
    <row r="384" spans="1:6">
      <c r="A384">
        <v>509</v>
      </c>
      <c r="B384" t="s">
        <v>6237</v>
      </c>
      <c r="C384" t="s">
        <v>717</v>
      </c>
      <c r="D384" t="s">
        <v>5846</v>
      </c>
      <c r="E384" t="s">
        <v>5846</v>
      </c>
      <c r="F384" t="s">
        <v>5846</v>
      </c>
    </row>
    <row r="385" spans="1:6">
      <c r="A385">
        <v>511</v>
      </c>
      <c r="B385" t="s">
        <v>6238</v>
      </c>
      <c r="C385" t="s">
        <v>381</v>
      </c>
      <c r="D385" t="s">
        <v>5778</v>
      </c>
      <c r="E385" t="s">
        <v>5780</v>
      </c>
      <c r="F385" t="s">
        <v>5780</v>
      </c>
    </row>
    <row r="386" spans="1:6">
      <c r="A386">
        <v>522</v>
      </c>
      <c r="B386" t="s">
        <v>6239</v>
      </c>
      <c r="C386" t="s">
        <v>117</v>
      </c>
      <c r="D386" t="s">
        <v>5856</v>
      </c>
      <c r="E386" t="s">
        <v>5895</v>
      </c>
      <c r="F386" t="s">
        <v>5856</v>
      </c>
    </row>
    <row r="387" spans="1:6">
      <c r="A387">
        <v>523</v>
      </c>
      <c r="B387" t="s">
        <v>6240</v>
      </c>
      <c r="C387" t="s">
        <v>381</v>
      </c>
      <c r="D387" t="s">
        <v>5778</v>
      </c>
      <c r="E387" t="s">
        <v>5780</v>
      </c>
      <c r="F387" t="s">
        <v>5780</v>
      </c>
    </row>
    <row r="388" spans="1:6">
      <c r="A388">
        <v>524</v>
      </c>
      <c r="B388" t="s">
        <v>6241</v>
      </c>
      <c r="C388" t="s">
        <v>117</v>
      </c>
      <c r="D388" t="s">
        <v>5856</v>
      </c>
      <c r="E388" t="s">
        <v>5857</v>
      </c>
      <c r="F388" t="s">
        <v>5856</v>
      </c>
    </row>
    <row r="389" spans="1:6">
      <c r="A389">
        <v>526</v>
      </c>
      <c r="B389" t="s">
        <v>6242</v>
      </c>
      <c r="C389" t="s">
        <v>381</v>
      </c>
      <c r="D389" t="s">
        <v>5778</v>
      </c>
      <c r="E389" t="s">
        <v>5780</v>
      </c>
      <c r="F389" t="s">
        <v>5780</v>
      </c>
    </row>
    <row r="390" spans="1:6">
      <c r="A390">
        <v>527</v>
      </c>
      <c r="B390" t="s">
        <v>6243</v>
      </c>
      <c r="C390" t="s">
        <v>381</v>
      </c>
      <c r="D390" t="s">
        <v>5778</v>
      </c>
      <c r="E390" t="s">
        <v>5780</v>
      </c>
      <c r="F390" t="s">
        <v>5780</v>
      </c>
    </row>
    <row r="391" spans="1:6">
      <c r="A391">
        <v>528</v>
      </c>
      <c r="B391" t="s">
        <v>6244</v>
      </c>
      <c r="C391" t="s">
        <v>717</v>
      </c>
      <c r="D391" t="s">
        <v>5846</v>
      </c>
      <c r="E391" t="s">
        <v>5846</v>
      </c>
      <c r="F391" t="s">
        <v>5846</v>
      </c>
    </row>
    <row r="392" spans="1:6">
      <c r="A392">
        <v>529</v>
      </c>
      <c r="B392" t="s">
        <v>6245</v>
      </c>
      <c r="C392" t="s">
        <v>381</v>
      </c>
      <c r="D392" t="s">
        <v>5778</v>
      </c>
      <c r="E392" t="s">
        <v>5780</v>
      </c>
      <c r="F392" t="s">
        <v>5780</v>
      </c>
    </row>
    <row r="393" spans="1:6">
      <c r="A393">
        <v>531</v>
      </c>
      <c r="B393" t="s">
        <v>6246</v>
      </c>
      <c r="C393" t="s">
        <v>381</v>
      </c>
      <c r="D393" t="s">
        <v>5778</v>
      </c>
      <c r="E393" t="s">
        <v>5780</v>
      </c>
      <c r="F393" t="s">
        <v>5780</v>
      </c>
    </row>
    <row r="394" spans="1:6">
      <c r="A394">
        <v>532</v>
      </c>
      <c r="B394" t="s">
        <v>6247</v>
      </c>
      <c r="C394" t="s">
        <v>117</v>
      </c>
      <c r="D394" t="s">
        <v>5856</v>
      </c>
      <c r="E394" t="s">
        <v>5859</v>
      </c>
      <c r="F394" t="s">
        <v>5856</v>
      </c>
    </row>
    <row r="395" spans="1:6">
      <c r="A395">
        <v>533</v>
      </c>
      <c r="B395" t="s">
        <v>6248</v>
      </c>
      <c r="C395" t="s">
        <v>717</v>
      </c>
      <c r="D395" t="s">
        <v>5846</v>
      </c>
      <c r="E395" t="s">
        <v>5846</v>
      </c>
      <c r="F395" t="s">
        <v>5846</v>
      </c>
    </row>
    <row r="396" spans="1:6">
      <c r="A396">
        <v>534</v>
      </c>
      <c r="B396" t="s">
        <v>6249</v>
      </c>
      <c r="C396" t="s">
        <v>381</v>
      </c>
      <c r="D396" t="s">
        <v>5778</v>
      </c>
      <c r="E396" t="s">
        <v>5780</v>
      </c>
      <c r="F396" t="s">
        <v>5780</v>
      </c>
    </row>
    <row r="397" spans="1:6">
      <c r="A397">
        <v>535</v>
      </c>
      <c r="B397" t="s">
        <v>6250</v>
      </c>
      <c r="C397" t="s">
        <v>381</v>
      </c>
      <c r="D397" t="s">
        <v>5778</v>
      </c>
      <c r="E397" t="s">
        <v>5780</v>
      </c>
      <c r="F397" t="s">
        <v>5780</v>
      </c>
    </row>
    <row r="398" spans="1:6">
      <c r="A398">
        <v>536</v>
      </c>
      <c r="B398" t="s">
        <v>6251</v>
      </c>
      <c r="C398" t="s">
        <v>422</v>
      </c>
      <c r="D398" t="s">
        <v>5856</v>
      </c>
      <c r="E398" t="s">
        <v>5799</v>
      </c>
      <c r="F398" t="s">
        <v>5799</v>
      </c>
    </row>
    <row r="399" spans="1:6">
      <c r="A399">
        <v>538</v>
      </c>
      <c r="B399" t="s">
        <v>6252</v>
      </c>
      <c r="C399" t="s">
        <v>381</v>
      </c>
      <c r="D399" t="s">
        <v>5778</v>
      </c>
      <c r="E399" t="s">
        <v>5780</v>
      </c>
      <c r="F399" t="s">
        <v>5780</v>
      </c>
    </row>
    <row r="400" spans="1:6">
      <c r="A400">
        <v>539</v>
      </c>
      <c r="B400" t="s">
        <v>6253</v>
      </c>
      <c r="C400" t="s">
        <v>717</v>
      </c>
      <c r="D400" t="s">
        <v>5846</v>
      </c>
      <c r="E400" t="s">
        <v>5846</v>
      </c>
      <c r="F400" t="s">
        <v>5846</v>
      </c>
    </row>
    <row r="401" spans="1:6">
      <c r="A401">
        <v>540</v>
      </c>
      <c r="B401" t="s">
        <v>6254</v>
      </c>
      <c r="C401" t="s">
        <v>717</v>
      </c>
      <c r="D401" t="s">
        <v>5848</v>
      </c>
      <c r="E401" t="s">
        <v>5848</v>
      </c>
      <c r="F401" t="s">
        <v>5848</v>
      </c>
    </row>
    <row r="402" spans="1:6">
      <c r="A402">
        <v>541</v>
      </c>
      <c r="B402" t="s">
        <v>6255</v>
      </c>
      <c r="C402" t="s">
        <v>381</v>
      </c>
      <c r="D402" t="s">
        <v>5778</v>
      </c>
      <c r="E402" t="s">
        <v>5780</v>
      </c>
      <c r="F402" t="s">
        <v>5780</v>
      </c>
    </row>
    <row r="403" spans="1:6">
      <c r="A403">
        <v>542</v>
      </c>
      <c r="B403" t="s">
        <v>6256</v>
      </c>
      <c r="C403" t="s">
        <v>717</v>
      </c>
      <c r="D403" t="s">
        <v>5846</v>
      </c>
      <c r="E403" t="s">
        <v>5846</v>
      </c>
      <c r="F403" t="s">
        <v>5846</v>
      </c>
    </row>
    <row r="404" spans="1:6">
      <c r="A404">
        <v>543</v>
      </c>
      <c r="B404" t="s">
        <v>6257</v>
      </c>
      <c r="C404" t="s">
        <v>717</v>
      </c>
      <c r="D404" t="s">
        <v>5848</v>
      </c>
      <c r="E404" t="s">
        <v>5848</v>
      </c>
      <c r="F404" t="s">
        <v>5848</v>
      </c>
    </row>
    <row r="405" spans="1:6">
      <c r="A405">
        <v>546</v>
      </c>
      <c r="B405" t="s">
        <v>6258</v>
      </c>
      <c r="C405" t="s">
        <v>422</v>
      </c>
      <c r="D405" t="s">
        <v>5804</v>
      </c>
      <c r="E405" t="s">
        <v>5801</v>
      </c>
      <c r="F405" t="s">
        <v>5801</v>
      </c>
    </row>
    <row r="406" spans="1:6">
      <c r="A406">
        <v>547</v>
      </c>
      <c r="B406" t="s">
        <v>6259</v>
      </c>
      <c r="C406" t="s">
        <v>381</v>
      </c>
      <c r="D406" t="s">
        <v>5778</v>
      </c>
      <c r="E406" t="s">
        <v>5781</v>
      </c>
      <c r="F406" t="s">
        <v>5781</v>
      </c>
    </row>
    <row r="407" spans="1:6">
      <c r="A407">
        <v>549</v>
      </c>
      <c r="B407" t="s">
        <v>6260</v>
      </c>
      <c r="C407" t="s">
        <v>6260</v>
      </c>
      <c r="D407" t="s">
        <v>6260</v>
      </c>
      <c r="E407" t="s">
        <v>6260</v>
      </c>
      <c r="F407" t="s">
        <v>6260</v>
      </c>
    </row>
    <row r="408" spans="1:6">
      <c r="A408">
        <v>550</v>
      </c>
      <c r="B408" t="s">
        <v>6261</v>
      </c>
      <c r="C408" t="s">
        <v>117</v>
      </c>
      <c r="D408" t="s">
        <v>5856</v>
      </c>
      <c r="E408" t="s">
        <v>5857</v>
      </c>
      <c r="F408" t="s">
        <v>5856</v>
      </c>
    </row>
    <row r="409" spans="1:6">
      <c r="A409">
        <v>552</v>
      </c>
      <c r="B409" t="s">
        <v>6260</v>
      </c>
      <c r="C409" t="s">
        <v>6260</v>
      </c>
      <c r="D409" t="s">
        <v>6260</v>
      </c>
      <c r="E409" t="s">
        <v>6260</v>
      </c>
      <c r="F409" t="s">
        <v>6260</v>
      </c>
    </row>
    <row r="410" spans="1:6">
      <c r="A410">
        <v>553</v>
      </c>
      <c r="B410" t="s">
        <v>6260</v>
      </c>
      <c r="C410" t="s">
        <v>6260</v>
      </c>
      <c r="D410" t="s">
        <v>6260</v>
      </c>
      <c r="E410" t="s">
        <v>6260</v>
      </c>
      <c r="F410" t="s">
        <v>6260</v>
      </c>
    </row>
    <row r="411" spans="1:6">
      <c r="A411">
        <v>556</v>
      </c>
      <c r="B411" t="s">
        <v>6260</v>
      </c>
      <c r="C411" t="s">
        <v>6260</v>
      </c>
      <c r="D411" t="s">
        <v>6260</v>
      </c>
      <c r="E411" t="s">
        <v>6260</v>
      </c>
      <c r="F411" t="s">
        <v>6260</v>
      </c>
    </row>
    <row r="412" spans="1:6">
      <c r="A412">
        <v>557</v>
      </c>
      <c r="B412" t="s">
        <v>6260</v>
      </c>
      <c r="C412" t="s">
        <v>6260</v>
      </c>
      <c r="D412" t="s">
        <v>6260</v>
      </c>
      <c r="E412" t="s">
        <v>6260</v>
      </c>
      <c r="F412" t="s">
        <v>6260</v>
      </c>
    </row>
    <row r="413" spans="1:6">
      <c r="A413">
        <v>558</v>
      </c>
      <c r="B413" t="s">
        <v>6260</v>
      </c>
      <c r="C413" t="s">
        <v>6260</v>
      </c>
      <c r="D413" t="s">
        <v>6260</v>
      </c>
      <c r="E413" t="s">
        <v>6260</v>
      </c>
      <c r="F413" t="s">
        <v>6260</v>
      </c>
    </row>
    <row r="414" spans="1:6">
      <c r="A414">
        <v>559</v>
      </c>
      <c r="B414" t="s">
        <v>6260</v>
      </c>
      <c r="C414" t="s">
        <v>6260</v>
      </c>
      <c r="D414" t="s">
        <v>6260</v>
      </c>
      <c r="E414" t="s">
        <v>6260</v>
      </c>
      <c r="F414" t="s">
        <v>6260</v>
      </c>
    </row>
    <row r="415" spans="1:6">
      <c r="A415">
        <v>560</v>
      </c>
      <c r="B415" t="s">
        <v>6260</v>
      </c>
      <c r="C415" t="s">
        <v>6260</v>
      </c>
      <c r="D415" t="s">
        <v>6260</v>
      </c>
      <c r="E415" t="s">
        <v>6260</v>
      </c>
      <c r="F415" t="s">
        <v>6260</v>
      </c>
    </row>
    <row r="416" spans="1:6">
      <c r="A416">
        <v>569</v>
      </c>
      <c r="B416" t="s">
        <v>6262</v>
      </c>
      <c r="C416" t="s">
        <v>717</v>
      </c>
      <c r="D416" t="s">
        <v>5846</v>
      </c>
      <c r="E416" t="s">
        <v>5846</v>
      </c>
      <c r="F416" t="s">
        <v>5846</v>
      </c>
    </row>
    <row r="417" spans="1:6">
      <c r="A417">
        <v>573</v>
      </c>
      <c r="B417" t="s">
        <v>6260</v>
      </c>
      <c r="C417" t="s">
        <v>6260</v>
      </c>
      <c r="D417" t="s">
        <v>6260</v>
      </c>
      <c r="E417" t="s">
        <v>6260</v>
      </c>
      <c r="F417" t="s">
        <v>6260</v>
      </c>
    </row>
    <row r="418" spans="1:6">
      <c r="A418">
        <v>575</v>
      </c>
      <c r="B418" t="s">
        <v>6263</v>
      </c>
      <c r="C418" t="s">
        <v>717</v>
      </c>
      <c r="D418" t="s">
        <v>5846</v>
      </c>
      <c r="E418" t="s">
        <v>5846</v>
      </c>
      <c r="F418" t="s">
        <v>5846</v>
      </c>
    </row>
    <row r="419" spans="1:6">
      <c r="A419">
        <v>581</v>
      </c>
      <c r="B419" t="s">
        <v>6260</v>
      </c>
      <c r="C419" t="s">
        <v>6260</v>
      </c>
      <c r="D419" t="s">
        <v>6260</v>
      </c>
      <c r="E419" t="s">
        <v>6260</v>
      </c>
      <c r="F419" t="s">
        <v>6260</v>
      </c>
    </row>
    <row r="420" spans="1:6">
      <c r="A420">
        <v>1001</v>
      </c>
      <c r="B420" t="s">
        <v>6264</v>
      </c>
      <c r="C420" t="s">
        <v>422</v>
      </c>
      <c r="D420" t="s">
        <v>5804</v>
      </c>
      <c r="E420" t="s">
        <v>5801</v>
      </c>
      <c r="F420" t="s">
        <v>5801</v>
      </c>
    </row>
    <row r="421" spans="1:6">
      <c r="A421">
        <v>1003</v>
      </c>
      <c r="B421" t="s">
        <v>6265</v>
      </c>
      <c r="C421" t="s">
        <v>422</v>
      </c>
      <c r="D421" t="s">
        <v>5804</v>
      </c>
      <c r="E421" t="s">
        <v>5801</v>
      </c>
      <c r="F421" t="s">
        <v>5801</v>
      </c>
    </row>
    <row r="422" spans="1:6">
      <c r="A422">
        <v>1011</v>
      </c>
      <c r="B422" t="s">
        <v>6266</v>
      </c>
      <c r="C422" t="s">
        <v>422</v>
      </c>
      <c r="D422" t="s">
        <v>5804</v>
      </c>
      <c r="E422" t="s">
        <v>5800</v>
      </c>
      <c r="F422" t="s">
        <v>5800</v>
      </c>
    </row>
    <row r="423" spans="1:6">
      <c r="A423">
        <v>1013</v>
      </c>
      <c r="B423" t="s">
        <v>6267</v>
      </c>
      <c r="C423" t="s">
        <v>422</v>
      </c>
      <c r="D423" t="s">
        <v>5804</v>
      </c>
      <c r="E423" t="s">
        <v>5800</v>
      </c>
      <c r="F423" t="s">
        <v>5800</v>
      </c>
    </row>
    <row r="424" spans="1:6">
      <c r="A424">
        <v>1021</v>
      </c>
      <c r="B424" t="s">
        <v>6268</v>
      </c>
      <c r="C424" t="s">
        <v>422</v>
      </c>
      <c r="D424" t="s">
        <v>5787</v>
      </c>
      <c r="E424" t="s">
        <v>5788</v>
      </c>
      <c r="F424" t="s">
        <v>5788</v>
      </c>
    </row>
    <row r="425" spans="1:6">
      <c r="A425">
        <v>1023</v>
      </c>
      <c r="B425" t="s">
        <v>6269</v>
      </c>
      <c r="C425" t="s">
        <v>422</v>
      </c>
      <c r="D425" t="s">
        <v>5787</v>
      </c>
      <c r="E425" t="s">
        <v>5788</v>
      </c>
      <c r="F425" t="s">
        <v>5788</v>
      </c>
    </row>
    <row r="426" spans="1:6">
      <c r="A426">
        <v>1031</v>
      </c>
      <c r="B426" t="s">
        <v>6270</v>
      </c>
      <c r="C426" t="s">
        <v>422</v>
      </c>
      <c r="D426" t="s">
        <v>5804</v>
      </c>
      <c r="E426" t="s">
        <v>5800</v>
      </c>
      <c r="F426" t="s">
        <v>5800</v>
      </c>
    </row>
    <row r="427" spans="1:6">
      <c r="A427">
        <v>1033</v>
      </c>
      <c r="B427" t="s">
        <v>6271</v>
      </c>
      <c r="C427" t="s">
        <v>422</v>
      </c>
      <c r="D427" t="s">
        <v>5804</v>
      </c>
      <c r="E427" t="s">
        <v>5800</v>
      </c>
      <c r="F427" t="s">
        <v>5800</v>
      </c>
    </row>
    <row r="428" spans="1:6">
      <c r="A428">
        <v>1057</v>
      </c>
      <c r="B428" t="s">
        <v>6272</v>
      </c>
      <c r="C428" t="s">
        <v>422</v>
      </c>
      <c r="D428" t="s">
        <v>5804</v>
      </c>
      <c r="E428" t="s">
        <v>5802</v>
      </c>
      <c r="F428" t="s">
        <v>5802</v>
      </c>
    </row>
    <row r="429" spans="1:6">
      <c r="A429">
        <v>1058</v>
      </c>
      <c r="B429" t="s">
        <v>6273</v>
      </c>
      <c r="C429" t="s">
        <v>422</v>
      </c>
      <c r="D429" t="s">
        <v>5804</v>
      </c>
      <c r="E429" t="s">
        <v>5802</v>
      </c>
      <c r="F429" t="s">
        <v>5802</v>
      </c>
    </row>
    <row r="430" spans="1:6">
      <c r="A430">
        <v>1061</v>
      </c>
      <c r="B430" t="s">
        <v>6274</v>
      </c>
      <c r="C430" t="s">
        <v>5835</v>
      </c>
      <c r="D430" t="s">
        <v>5836</v>
      </c>
      <c r="E430" t="s">
        <v>5837</v>
      </c>
      <c r="F430" t="s">
        <v>5837</v>
      </c>
    </row>
    <row r="431" spans="1:6">
      <c r="A431">
        <v>1063</v>
      </c>
      <c r="B431" t="s">
        <v>6275</v>
      </c>
      <c r="C431" t="s">
        <v>5835</v>
      </c>
      <c r="D431" t="s">
        <v>5836</v>
      </c>
      <c r="E431" t="s">
        <v>5837</v>
      </c>
      <c r="F431" t="s">
        <v>5837</v>
      </c>
    </row>
    <row r="432" spans="1:6">
      <c r="A432">
        <v>1065</v>
      </c>
      <c r="B432" t="s">
        <v>6276</v>
      </c>
      <c r="C432" t="s">
        <v>5835</v>
      </c>
      <c r="D432" t="s">
        <v>5836</v>
      </c>
      <c r="E432" t="s">
        <v>5837</v>
      </c>
      <c r="F432" t="s">
        <v>5837</v>
      </c>
    </row>
    <row r="433" spans="1:6">
      <c r="A433">
        <v>1066</v>
      </c>
      <c r="B433" t="s">
        <v>6277</v>
      </c>
      <c r="C433" t="s">
        <v>5835</v>
      </c>
      <c r="D433" t="s">
        <v>5836</v>
      </c>
      <c r="E433" t="s">
        <v>5837</v>
      </c>
      <c r="F433" t="s">
        <v>5837</v>
      </c>
    </row>
    <row r="434" spans="1:6">
      <c r="A434">
        <v>1077</v>
      </c>
      <c r="B434" t="s">
        <v>6278</v>
      </c>
      <c r="C434" t="s">
        <v>422</v>
      </c>
      <c r="D434" t="s">
        <v>5804</v>
      </c>
      <c r="E434" t="s">
        <v>5802</v>
      </c>
      <c r="F434" t="s">
        <v>5802</v>
      </c>
    </row>
    <row r="435" spans="1:6">
      <c r="A435">
        <v>1078</v>
      </c>
      <c r="B435" t="s">
        <v>6279</v>
      </c>
      <c r="C435" t="s">
        <v>422</v>
      </c>
      <c r="D435" t="s">
        <v>5804</v>
      </c>
      <c r="E435" t="s">
        <v>5802</v>
      </c>
      <c r="F435" t="s">
        <v>5802</v>
      </c>
    </row>
    <row r="436" spans="1:6">
      <c r="A436">
        <v>2001</v>
      </c>
      <c r="B436" t="s">
        <v>6280</v>
      </c>
      <c r="C436" t="s">
        <v>381</v>
      </c>
      <c r="D436" t="s">
        <v>5778</v>
      </c>
      <c r="E436" t="s">
        <v>5780</v>
      </c>
      <c r="F436" t="s">
        <v>5780</v>
      </c>
    </row>
    <row r="437" spans="1:6">
      <c r="A437">
        <v>2011</v>
      </c>
      <c r="B437" t="s">
        <v>6281</v>
      </c>
      <c r="C437" t="s">
        <v>381</v>
      </c>
      <c r="D437" t="s">
        <v>5778</v>
      </c>
      <c r="E437" t="s">
        <v>5780</v>
      </c>
      <c r="F437" t="s">
        <v>5780</v>
      </c>
    </row>
    <row r="438" spans="1:6">
      <c r="A438">
        <v>2021</v>
      </c>
      <c r="B438" t="s">
        <v>6282</v>
      </c>
      <c r="C438" t="s">
        <v>381</v>
      </c>
      <c r="D438" t="s">
        <v>5778</v>
      </c>
      <c r="E438" t="s">
        <v>5780</v>
      </c>
      <c r="F438" t="s">
        <v>5780</v>
      </c>
    </row>
    <row r="439" spans="1:6">
      <c r="A439">
        <v>2031</v>
      </c>
      <c r="B439" t="s">
        <v>6283</v>
      </c>
      <c r="C439" t="s">
        <v>381</v>
      </c>
      <c r="D439" t="s">
        <v>5778</v>
      </c>
      <c r="E439" t="s">
        <v>5780</v>
      </c>
      <c r="F439" t="s">
        <v>5780</v>
      </c>
    </row>
    <row r="440" spans="1:6">
      <c r="A440">
        <v>3003</v>
      </c>
      <c r="B440" t="s">
        <v>6284</v>
      </c>
      <c r="C440" t="s">
        <v>717</v>
      </c>
      <c r="D440" t="s">
        <v>5846</v>
      </c>
      <c r="E440" t="s">
        <v>5846</v>
      </c>
      <c r="F440" t="s">
        <v>5846</v>
      </c>
    </row>
    <row r="441" spans="1:6">
      <c r="A441">
        <v>20001</v>
      </c>
      <c r="B441" t="s">
        <v>6285</v>
      </c>
      <c r="C441" t="s">
        <v>117</v>
      </c>
      <c r="D441" t="s">
        <v>5856</v>
      </c>
      <c r="E441" t="s">
        <v>5857</v>
      </c>
      <c r="F441" t="s">
        <v>5856</v>
      </c>
    </row>
    <row r="442" spans="1:6">
      <c r="A442">
        <v>20002</v>
      </c>
      <c r="B442" t="s">
        <v>6286</v>
      </c>
      <c r="C442" t="s">
        <v>422</v>
      </c>
      <c r="D442" t="s">
        <v>5804</v>
      </c>
      <c r="E442" t="s">
        <v>5801</v>
      </c>
      <c r="F442" t="s">
        <v>5801</v>
      </c>
    </row>
    <row r="443" spans="1:6">
      <c r="A443">
        <v>20003</v>
      </c>
      <c r="B443" t="s">
        <v>6287</v>
      </c>
      <c r="C443" t="s">
        <v>381</v>
      </c>
      <c r="D443" t="s">
        <v>5778</v>
      </c>
      <c r="E443" t="s">
        <v>5780</v>
      </c>
      <c r="F443" t="s">
        <v>5780</v>
      </c>
    </row>
    <row r="444" spans="1:6">
      <c r="A444">
        <v>20005</v>
      </c>
      <c r="B444" t="s">
        <v>6288</v>
      </c>
      <c r="C444" t="s">
        <v>381</v>
      </c>
      <c r="D444" t="s">
        <v>5778</v>
      </c>
      <c r="E444" t="s">
        <v>5781</v>
      </c>
      <c r="F444" t="s">
        <v>5781</v>
      </c>
    </row>
    <row r="445" spans="1:6">
      <c r="A445">
        <v>20006</v>
      </c>
      <c r="B445" t="s">
        <v>6289</v>
      </c>
      <c r="C445" t="s">
        <v>381</v>
      </c>
      <c r="D445" t="s">
        <v>5778</v>
      </c>
      <c r="E445" t="s">
        <v>5779</v>
      </c>
      <c r="F445" t="s">
        <v>5779</v>
      </c>
    </row>
    <row r="446" spans="1:6">
      <c r="A446">
        <v>20007</v>
      </c>
      <c r="B446" t="s">
        <v>6290</v>
      </c>
      <c r="C446" t="s">
        <v>717</v>
      </c>
      <c r="D446" t="s">
        <v>5846</v>
      </c>
      <c r="E446" t="s">
        <v>5846</v>
      </c>
      <c r="F446" t="s">
        <v>5846</v>
      </c>
    </row>
    <row r="447" spans="1:6">
      <c r="A447">
        <v>20008</v>
      </c>
      <c r="B447" t="s">
        <v>6291</v>
      </c>
      <c r="C447" t="s">
        <v>381</v>
      </c>
      <c r="D447" t="s">
        <v>5778</v>
      </c>
      <c r="E447" t="s">
        <v>5779</v>
      </c>
      <c r="F447" t="s">
        <v>5779</v>
      </c>
    </row>
    <row r="448" spans="1:6">
      <c r="A448">
        <v>20009</v>
      </c>
      <c r="B448" t="s">
        <v>6292</v>
      </c>
      <c r="C448" t="s">
        <v>381</v>
      </c>
      <c r="D448" t="s">
        <v>5778</v>
      </c>
      <c r="E448" t="s">
        <v>5781</v>
      </c>
      <c r="F448" t="s">
        <v>5781</v>
      </c>
    </row>
    <row r="449" spans="1:6">
      <c r="A449">
        <v>20010</v>
      </c>
      <c r="B449" t="s">
        <v>6293</v>
      </c>
      <c r="C449" t="s">
        <v>117</v>
      </c>
      <c r="D449" t="s">
        <v>5856</v>
      </c>
      <c r="E449" t="s">
        <v>5857</v>
      </c>
      <c r="F449" t="s">
        <v>5856</v>
      </c>
    </row>
    <row r="450" spans="1:6">
      <c r="A450">
        <v>20011</v>
      </c>
      <c r="B450" t="s">
        <v>6294</v>
      </c>
      <c r="C450" t="s">
        <v>117</v>
      </c>
      <c r="D450" t="s">
        <v>5769</v>
      </c>
      <c r="E450" t="s">
        <v>5770</v>
      </c>
      <c r="F450" t="s">
        <v>5770</v>
      </c>
    </row>
    <row r="451" spans="1:6">
      <c r="A451">
        <v>20012</v>
      </c>
      <c r="B451" t="s">
        <v>6295</v>
      </c>
      <c r="C451" t="s">
        <v>422</v>
      </c>
      <c r="D451" t="s">
        <v>5804</v>
      </c>
      <c r="E451" t="s">
        <v>5801</v>
      </c>
      <c r="F451" t="s">
        <v>5801</v>
      </c>
    </row>
    <row r="452" spans="1:6">
      <c r="A452">
        <v>20015</v>
      </c>
      <c r="B452" t="s">
        <v>6296</v>
      </c>
      <c r="C452" t="s">
        <v>117</v>
      </c>
      <c r="D452" t="s">
        <v>5856</v>
      </c>
      <c r="E452" t="s">
        <v>5859</v>
      </c>
      <c r="F452" t="s">
        <v>5856</v>
      </c>
    </row>
    <row r="453" spans="1:6">
      <c r="A453">
        <v>20018</v>
      </c>
      <c r="B453" t="s">
        <v>6297</v>
      </c>
      <c r="C453" t="s">
        <v>381</v>
      </c>
      <c r="D453" t="s">
        <v>5778</v>
      </c>
      <c r="E453" t="s">
        <v>5779</v>
      </c>
      <c r="F453" t="s">
        <v>5779</v>
      </c>
    </row>
    <row r="454" spans="1:6">
      <c r="A454" t="s">
        <v>6298</v>
      </c>
      <c r="B454" t="s">
        <v>6299</v>
      </c>
      <c r="C454" t="s">
        <v>381</v>
      </c>
      <c r="D454" t="s">
        <v>5778</v>
      </c>
      <c r="E454" t="s">
        <v>5779</v>
      </c>
      <c r="F454" t="s">
        <v>5779</v>
      </c>
    </row>
    <row r="455" spans="1:6">
      <c r="A455" t="s">
        <v>6300</v>
      </c>
      <c r="B455" t="s">
        <v>6301</v>
      </c>
      <c r="C455" t="s">
        <v>381</v>
      </c>
      <c r="D455" t="s">
        <v>5778</v>
      </c>
      <c r="E455" t="s">
        <v>5779</v>
      </c>
      <c r="F455" t="s">
        <v>5779</v>
      </c>
    </row>
    <row r="456" spans="1:6">
      <c r="A456">
        <v>20019</v>
      </c>
      <c r="B456" t="s">
        <v>6302</v>
      </c>
      <c r="C456" t="s">
        <v>422</v>
      </c>
      <c r="D456" t="s">
        <v>5804</v>
      </c>
      <c r="E456" t="s">
        <v>5800</v>
      </c>
      <c r="F456" t="s">
        <v>5800</v>
      </c>
    </row>
    <row r="457" spans="1:6">
      <c r="A457">
        <v>20020</v>
      </c>
      <c r="B457" t="s">
        <v>6303</v>
      </c>
      <c r="C457" t="s">
        <v>422</v>
      </c>
      <c r="D457" t="s">
        <v>5804</v>
      </c>
      <c r="E457" t="s">
        <v>5800</v>
      </c>
      <c r="F457" t="s">
        <v>5800</v>
      </c>
    </row>
    <row r="458" spans="1:6">
      <c r="A458">
        <v>20021</v>
      </c>
      <c r="B458" t="s">
        <v>6304</v>
      </c>
      <c r="C458" t="s">
        <v>117</v>
      </c>
      <c r="D458" t="s">
        <v>5769</v>
      </c>
      <c r="E458" t="s">
        <v>5772</v>
      </c>
      <c r="F458" t="s">
        <v>5772</v>
      </c>
    </row>
    <row r="459" spans="1:6">
      <c r="A459">
        <v>20022</v>
      </c>
      <c r="B459" t="s">
        <v>6305</v>
      </c>
      <c r="C459" t="s">
        <v>381</v>
      </c>
      <c r="D459" t="s">
        <v>5778</v>
      </c>
      <c r="E459" t="s">
        <v>5779</v>
      </c>
      <c r="F459" t="s">
        <v>5779</v>
      </c>
    </row>
    <row r="460" spans="1:6">
      <c r="A460">
        <v>20023</v>
      </c>
      <c r="B460" t="s">
        <v>6306</v>
      </c>
      <c r="C460" t="s">
        <v>117</v>
      </c>
      <c r="D460" t="s">
        <v>5856</v>
      </c>
      <c r="E460" t="s">
        <v>5895</v>
      </c>
      <c r="F460" t="s">
        <v>5856</v>
      </c>
    </row>
    <row r="461" spans="1:6">
      <c r="A461">
        <v>20025</v>
      </c>
      <c r="B461" t="s">
        <v>6307</v>
      </c>
      <c r="C461" t="s">
        <v>117</v>
      </c>
      <c r="D461" t="s">
        <v>5769</v>
      </c>
      <c r="E461" t="s">
        <v>5772</v>
      </c>
      <c r="F461" t="s">
        <v>5772</v>
      </c>
    </row>
    <row r="462" spans="1:6">
      <c r="A462">
        <v>20026</v>
      </c>
      <c r="B462" t="s">
        <v>6308</v>
      </c>
      <c r="C462" t="s">
        <v>117</v>
      </c>
      <c r="D462" t="s">
        <v>5856</v>
      </c>
      <c r="E462" t="s">
        <v>5857</v>
      </c>
      <c r="F462" t="s">
        <v>5856</v>
      </c>
    </row>
    <row r="463" spans="1:6">
      <c r="A463">
        <v>20027</v>
      </c>
      <c r="B463" t="s">
        <v>6309</v>
      </c>
      <c r="C463" t="s">
        <v>422</v>
      </c>
      <c r="D463" t="s">
        <v>5804</v>
      </c>
      <c r="E463" t="s">
        <v>5800</v>
      </c>
      <c r="F463" t="s">
        <v>5800</v>
      </c>
    </row>
    <row r="464" spans="1:6">
      <c r="A464">
        <v>20028</v>
      </c>
      <c r="B464" t="s">
        <v>6310</v>
      </c>
      <c r="C464" t="s">
        <v>422</v>
      </c>
      <c r="D464" t="s">
        <v>5804</v>
      </c>
      <c r="E464" t="s">
        <v>5800</v>
      </c>
      <c r="F464" t="s">
        <v>5800</v>
      </c>
    </row>
    <row r="465" spans="1:6">
      <c r="A465">
        <v>20029</v>
      </c>
      <c r="B465" t="s">
        <v>6311</v>
      </c>
      <c r="C465" t="s">
        <v>422</v>
      </c>
      <c r="D465" t="s">
        <v>5804</v>
      </c>
      <c r="E465" t="s">
        <v>5805</v>
      </c>
      <c r="F465" t="s">
        <v>5805</v>
      </c>
    </row>
    <row r="466" spans="1:6">
      <c r="A466">
        <v>20030</v>
      </c>
      <c r="B466" t="s">
        <v>6312</v>
      </c>
      <c r="C466" t="s">
        <v>422</v>
      </c>
      <c r="D466" t="s">
        <v>5804</v>
      </c>
      <c r="E466" t="s">
        <v>5805</v>
      </c>
      <c r="F466" t="s">
        <v>5805</v>
      </c>
    </row>
    <row r="467" spans="1:6">
      <c r="A467">
        <v>20031</v>
      </c>
      <c r="B467" t="s">
        <v>6313</v>
      </c>
      <c r="C467" t="s">
        <v>717</v>
      </c>
      <c r="D467" t="s">
        <v>5846</v>
      </c>
      <c r="E467" t="s">
        <v>5846</v>
      </c>
      <c r="F467" t="s">
        <v>5846</v>
      </c>
    </row>
    <row r="468" spans="1:6">
      <c r="A468">
        <v>20032</v>
      </c>
      <c r="B468" t="s">
        <v>6314</v>
      </c>
      <c r="C468" t="s">
        <v>717</v>
      </c>
      <c r="D468" t="s">
        <v>5848</v>
      </c>
      <c r="E468" t="s">
        <v>5848</v>
      </c>
      <c r="F468" t="s">
        <v>5848</v>
      </c>
    </row>
    <row r="469" spans="1:6">
      <c r="A469">
        <v>20033</v>
      </c>
      <c r="B469" t="s">
        <v>6315</v>
      </c>
      <c r="C469" t="s">
        <v>422</v>
      </c>
      <c r="D469" t="s">
        <v>5804</v>
      </c>
      <c r="E469" t="s">
        <v>5800</v>
      </c>
      <c r="F469" t="s">
        <v>5800</v>
      </c>
    </row>
    <row r="470" spans="1:6">
      <c r="A470">
        <v>20034</v>
      </c>
      <c r="B470" t="s">
        <v>6316</v>
      </c>
      <c r="C470" t="s">
        <v>422</v>
      </c>
      <c r="D470" t="s">
        <v>5804</v>
      </c>
      <c r="E470" t="s">
        <v>5800</v>
      </c>
      <c r="F470" t="s">
        <v>5800</v>
      </c>
    </row>
    <row r="471" spans="1:6">
      <c r="A471">
        <v>20035</v>
      </c>
      <c r="B471" t="s">
        <v>6317</v>
      </c>
      <c r="C471" t="s">
        <v>422</v>
      </c>
      <c r="D471" t="s">
        <v>5787</v>
      </c>
      <c r="E471" t="s">
        <v>5791</v>
      </c>
      <c r="F471" t="s">
        <v>5791</v>
      </c>
    </row>
    <row r="472" spans="1:6">
      <c r="A472">
        <v>20036</v>
      </c>
      <c r="B472" t="s">
        <v>6318</v>
      </c>
      <c r="C472" t="s">
        <v>422</v>
      </c>
      <c r="D472" t="s">
        <v>5787</v>
      </c>
      <c r="E472" t="s">
        <v>5791</v>
      </c>
      <c r="F472" t="s">
        <v>5791</v>
      </c>
    </row>
    <row r="473" spans="1:6">
      <c r="A473">
        <v>40001</v>
      </c>
      <c r="B473" t="s">
        <v>6319</v>
      </c>
      <c r="C473" t="s">
        <v>381</v>
      </c>
      <c r="D473" t="s">
        <v>5778</v>
      </c>
      <c r="E473" t="s">
        <v>5781</v>
      </c>
      <c r="F473" t="s">
        <v>5781</v>
      </c>
    </row>
    <row r="474" spans="1:6">
      <c r="A474">
        <v>40002</v>
      </c>
      <c r="B474" t="s">
        <v>6320</v>
      </c>
      <c r="C474" t="s">
        <v>117</v>
      </c>
      <c r="D474" t="s">
        <v>5769</v>
      </c>
      <c r="E474" t="s">
        <v>5773</v>
      </c>
      <c r="F474" t="s">
        <v>5773</v>
      </c>
    </row>
    <row r="475" spans="1:6">
      <c r="A475">
        <v>40003</v>
      </c>
      <c r="B475" t="s">
        <v>6321</v>
      </c>
      <c r="C475" t="s">
        <v>717</v>
      </c>
      <c r="D475" t="s">
        <v>5846</v>
      </c>
      <c r="E475" t="s">
        <v>5846</v>
      </c>
      <c r="F475" t="s">
        <v>5846</v>
      </c>
    </row>
    <row r="476" spans="1:6">
      <c r="A476">
        <v>40004</v>
      </c>
      <c r="B476" t="s">
        <v>6322</v>
      </c>
      <c r="C476" t="s">
        <v>381</v>
      </c>
      <c r="D476" t="s">
        <v>5778</v>
      </c>
      <c r="E476" t="s">
        <v>5780</v>
      </c>
      <c r="F476" t="s">
        <v>5780</v>
      </c>
    </row>
    <row r="477" spans="1:6">
      <c r="A477">
        <v>40005</v>
      </c>
      <c r="B477" t="s">
        <v>6323</v>
      </c>
      <c r="C477" t="s">
        <v>117</v>
      </c>
      <c r="D477" t="s">
        <v>5856</v>
      </c>
      <c r="E477" t="s">
        <v>5871</v>
      </c>
      <c r="F477" t="s">
        <v>5856</v>
      </c>
    </row>
    <row r="478" spans="1:6">
      <c r="A478">
        <v>40006</v>
      </c>
      <c r="B478" t="s">
        <v>6324</v>
      </c>
      <c r="C478" t="s">
        <v>5819</v>
      </c>
      <c r="D478" t="s">
        <v>5826</v>
      </c>
      <c r="E478" t="s">
        <v>5828</v>
      </c>
      <c r="F478" t="s">
        <v>5828</v>
      </c>
    </row>
    <row r="479" spans="1:6">
      <c r="A479">
        <v>40007</v>
      </c>
      <c r="B479" t="s">
        <v>6325</v>
      </c>
      <c r="C479" t="s">
        <v>117</v>
      </c>
      <c r="D479" t="s">
        <v>5856</v>
      </c>
      <c r="E479" t="s">
        <v>5857</v>
      </c>
      <c r="F479" t="s">
        <v>5856</v>
      </c>
    </row>
    <row r="480" spans="1:6">
      <c r="A480">
        <v>40008</v>
      </c>
      <c r="B480" t="s">
        <v>6326</v>
      </c>
      <c r="C480" t="s">
        <v>117</v>
      </c>
      <c r="D480" t="s">
        <v>5856</v>
      </c>
      <c r="E480" t="s">
        <v>5857</v>
      </c>
      <c r="F480" t="s">
        <v>5856</v>
      </c>
    </row>
    <row r="481" spans="1:6">
      <c r="A481">
        <v>40009</v>
      </c>
      <c r="B481" t="s">
        <v>6327</v>
      </c>
      <c r="C481" t="s">
        <v>422</v>
      </c>
      <c r="D481" t="s">
        <v>5804</v>
      </c>
      <c r="E481" t="s">
        <v>5801</v>
      </c>
      <c r="F481" t="s">
        <v>5801</v>
      </c>
    </row>
    <row r="482" spans="1:6">
      <c r="A482">
        <v>40010</v>
      </c>
      <c r="B482" t="s">
        <v>6328</v>
      </c>
      <c r="C482" t="s">
        <v>422</v>
      </c>
      <c r="D482" t="s">
        <v>5804</v>
      </c>
      <c r="E482" t="s">
        <v>5801</v>
      </c>
      <c r="F482" t="s">
        <v>5801</v>
      </c>
    </row>
    <row r="483" spans="1:6">
      <c r="A483">
        <v>40011</v>
      </c>
      <c r="B483" t="s">
        <v>6329</v>
      </c>
      <c r="C483" t="s">
        <v>117</v>
      </c>
      <c r="D483" t="s">
        <v>5856</v>
      </c>
      <c r="E483" t="s">
        <v>5871</v>
      </c>
      <c r="F483" t="s">
        <v>5856</v>
      </c>
    </row>
    <row r="484" spans="1:6">
      <c r="A484">
        <v>40012</v>
      </c>
      <c r="B484" t="s">
        <v>6330</v>
      </c>
      <c r="C484" t="s">
        <v>422</v>
      </c>
      <c r="D484" t="s">
        <v>5804</v>
      </c>
      <c r="E484" t="s">
        <v>5800</v>
      </c>
      <c r="F484" t="s">
        <v>5800</v>
      </c>
    </row>
    <row r="485" spans="1:6">
      <c r="A485">
        <v>40013</v>
      </c>
      <c r="B485" t="s">
        <v>6331</v>
      </c>
      <c r="C485" t="s">
        <v>422</v>
      </c>
      <c r="D485" t="s">
        <v>5804</v>
      </c>
      <c r="E485" t="s">
        <v>5800</v>
      </c>
      <c r="F485" t="s">
        <v>5800</v>
      </c>
    </row>
    <row r="486" spans="1:6">
      <c r="A486">
        <v>40015</v>
      </c>
      <c r="B486" t="s">
        <v>6332</v>
      </c>
      <c r="C486" t="s">
        <v>381</v>
      </c>
      <c r="D486" t="s">
        <v>5778</v>
      </c>
      <c r="E486" t="s">
        <v>5780</v>
      </c>
      <c r="F486" t="s">
        <v>5780</v>
      </c>
    </row>
    <row r="487" spans="1:6">
      <c r="A487">
        <v>40016</v>
      </c>
      <c r="B487" t="s">
        <v>6333</v>
      </c>
      <c r="C487" t="s">
        <v>117</v>
      </c>
      <c r="D487" t="s">
        <v>5856</v>
      </c>
      <c r="E487" t="s">
        <v>5859</v>
      </c>
      <c r="F487" t="s">
        <v>5856</v>
      </c>
    </row>
    <row r="488" spans="1:6">
      <c r="A488">
        <v>40018</v>
      </c>
      <c r="B488" t="s">
        <v>6334</v>
      </c>
      <c r="C488" t="s">
        <v>5819</v>
      </c>
      <c r="D488" t="s">
        <v>5826</v>
      </c>
      <c r="E488" t="s">
        <v>5827</v>
      </c>
      <c r="F488" t="s">
        <v>5827</v>
      </c>
    </row>
    <row r="489" spans="1:6">
      <c r="A489">
        <v>40019</v>
      </c>
      <c r="B489" t="s">
        <v>6335</v>
      </c>
      <c r="C489" t="s">
        <v>422</v>
      </c>
      <c r="D489" t="s">
        <v>5804</v>
      </c>
      <c r="E489" t="s">
        <v>5801</v>
      </c>
      <c r="F489" t="s">
        <v>5801</v>
      </c>
    </row>
    <row r="490" spans="1:6">
      <c r="A490">
        <v>40020</v>
      </c>
      <c r="B490" t="s">
        <v>6336</v>
      </c>
      <c r="C490" t="s">
        <v>117</v>
      </c>
      <c r="D490" t="s">
        <v>5856</v>
      </c>
      <c r="E490" t="s">
        <v>5895</v>
      </c>
      <c r="F490" t="s">
        <v>5856</v>
      </c>
    </row>
    <row r="491" spans="1:6">
      <c r="A491">
        <v>40021</v>
      </c>
      <c r="B491" t="s">
        <v>6337</v>
      </c>
      <c r="C491" t="s">
        <v>5819</v>
      </c>
      <c r="D491" t="s">
        <v>5826</v>
      </c>
      <c r="E491" t="s">
        <v>5827</v>
      </c>
      <c r="F491" t="s">
        <v>5827</v>
      </c>
    </row>
    <row r="492" spans="1:6">
      <c r="A492">
        <v>40022</v>
      </c>
      <c r="B492" t="s">
        <v>6338</v>
      </c>
      <c r="C492" t="s">
        <v>422</v>
      </c>
      <c r="D492" t="s">
        <v>5804</v>
      </c>
      <c r="E492" t="s">
        <v>5799</v>
      </c>
      <c r="F492" t="s">
        <v>5799</v>
      </c>
    </row>
    <row r="493" spans="1:6">
      <c r="A493">
        <v>40023</v>
      </c>
      <c r="B493" t="s">
        <v>6339</v>
      </c>
      <c r="C493" t="s">
        <v>422</v>
      </c>
      <c r="D493" t="s">
        <v>5804</v>
      </c>
      <c r="E493" t="s">
        <v>5799</v>
      </c>
      <c r="F493" t="s">
        <v>5799</v>
      </c>
    </row>
    <row r="494" spans="1:6">
      <c r="A494">
        <v>40025</v>
      </c>
      <c r="B494" t="s">
        <v>6340</v>
      </c>
      <c r="C494" t="s">
        <v>117</v>
      </c>
      <c r="D494" t="s">
        <v>5856</v>
      </c>
      <c r="E494" t="s">
        <v>5895</v>
      </c>
      <c r="F494" t="s">
        <v>5856</v>
      </c>
    </row>
    <row r="495" spans="1:6">
      <c r="A495">
        <v>40026</v>
      </c>
      <c r="B495" t="s">
        <v>6341</v>
      </c>
      <c r="C495" t="s">
        <v>422</v>
      </c>
      <c r="D495" t="s">
        <v>5804</v>
      </c>
      <c r="E495" t="s">
        <v>5798</v>
      </c>
      <c r="F495" t="s">
        <v>5798</v>
      </c>
    </row>
    <row r="496" spans="1:6">
      <c r="A496">
        <v>40028</v>
      </c>
      <c r="B496" t="s">
        <v>6342</v>
      </c>
      <c r="C496" t="s">
        <v>422</v>
      </c>
      <c r="D496" t="s">
        <v>5804</v>
      </c>
      <c r="E496" t="s">
        <v>5802</v>
      </c>
      <c r="F496" t="s">
        <v>5802</v>
      </c>
    </row>
    <row r="497" spans="1:6">
      <c r="A497">
        <v>40029</v>
      </c>
      <c r="B497" t="s">
        <v>6343</v>
      </c>
      <c r="C497" t="s">
        <v>422</v>
      </c>
      <c r="D497" t="s">
        <v>5804</v>
      </c>
      <c r="E497" t="s">
        <v>5802</v>
      </c>
      <c r="F497" t="s">
        <v>5802</v>
      </c>
    </row>
    <row r="498" spans="1:6">
      <c r="A498">
        <v>40030</v>
      </c>
      <c r="B498" t="s">
        <v>6344</v>
      </c>
      <c r="C498" t="s">
        <v>422</v>
      </c>
      <c r="D498" t="s">
        <v>5804</v>
      </c>
      <c r="E498" t="s">
        <v>5803</v>
      </c>
      <c r="F498" t="s">
        <v>5803</v>
      </c>
    </row>
    <row r="499" spans="1:6">
      <c r="A499">
        <v>40031</v>
      </c>
      <c r="B499" t="s">
        <v>6345</v>
      </c>
      <c r="C499" t="s">
        <v>422</v>
      </c>
      <c r="D499" t="s">
        <v>5804</v>
      </c>
      <c r="E499" t="s">
        <v>5803</v>
      </c>
      <c r="F499" t="s">
        <v>5803</v>
      </c>
    </row>
    <row r="500" spans="1:6">
      <c r="A500">
        <v>40033</v>
      </c>
      <c r="B500" t="s">
        <v>6346</v>
      </c>
      <c r="C500" t="s">
        <v>422</v>
      </c>
      <c r="D500" t="s">
        <v>5804</v>
      </c>
      <c r="E500" t="s">
        <v>5803</v>
      </c>
      <c r="F500" t="s">
        <v>5803</v>
      </c>
    </row>
    <row r="501" spans="1:6">
      <c r="A501">
        <v>40034</v>
      </c>
      <c r="B501" t="s">
        <v>6347</v>
      </c>
      <c r="C501" t="s">
        <v>422</v>
      </c>
      <c r="D501" t="s">
        <v>5804</v>
      </c>
      <c r="E501" t="s">
        <v>5803</v>
      </c>
      <c r="F501" t="s">
        <v>5803</v>
      </c>
    </row>
    <row r="502" spans="1:6">
      <c r="A502">
        <v>40035</v>
      </c>
      <c r="B502" t="s">
        <v>6348</v>
      </c>
      <c r="C502" t="s">
        <v>117</v>
      </c>
      <c r="D502" t="s">
        <v>5856</v>
      </c>
      <c r="E502" t="s">
        <v>5871</v>
      </c>
      <c r="F502" t="s">
        <v>5856</v>
      </c>
    </row>
    <row r="503" spans="1:6">
      <c r="A503">
        <v>40036</v>
      </c>
      <c r="B503" t="s">
        <v>6349</v>
      </c>
      <c r="C503" t="s">
        <v>422</v>
      </c>
      <c r="D503" t="s">
        <v>5804</v>
      </c>
      <c r="E503" t="s">
        <v>5800</v>
      </c>
      <c r="F503" t="s">
        <v>5800</v>
      </c>
    </row>
    <row r="504" spans="1:6">
      <c r="A504">
        <v>40037</v>
      </c>
      <c r="B504" t="s">
        <v>6350</v>
      </c>
      <c r="C504" t="s">
        <v>422</v>
      </c>
      <c r="D504" t="s">
        <v>5804</v>
      </c>
      <c r="E504" t="s">
        <v>5800</v>
      </c>
      <c r="F504" t="s">
        <v>5800</v>
      </c>
    </row>
    <row r="505" spans="1:6">
      <c r="A505">
        <v>40038</v>
      </c>
      <c r="B505" t="s">
        <v>6351</v>
      </c>
      <c r="C505" t="s">
        <v>717</v>
      </c>
      <c r="D505" t="s">
        <v>5846</v>
      </c>
      <c r="E505" t="s">
        <v>5846</v>
      </c>
      <c r="F505" t="s">
        <v>5846</v>
      </c>
    </row>
    <row r="506" spans="1:6">
      <c r="A506">
        <v>40039</v>
      </c>
      <c r="B506" t="s">
        <v>6352</v>
      </c>
      <c r="C506" t="s">
        <v>717</v>
      </c>
      <c r="D506" t="s">
        <v>5848</v>
      </c>
      <c r="E506" t="s">
        <v>5848</v>
      </c>
      <c r="F506" t="s">
        <v>5848</v>
      </c>
    </row>
    <row r="507" spans="1:6">
      <c r="A507">
        <v>40040</v>
      </c>
      <c r="B507" t="s">
        <v>6353</v>
      </c>
      <c r="C507" t="s">
        <v>422</v>
      </c>
      <c r="D507" t="s">
        <v>5804</v>
      </c>
      <c r="E507" t="s">
        <v>5798</v>
      </c>
      <c r="F507" t="s">
        <v>5798</v>
      </c>
    </row>
    <row r="508" spans="1:6">
      <c r="A508">
        <v>40041</v>
      </c>
      <c r="B508" t="s">
        <v>6354</v>
      </c>
      <c r="C508" t="s">
        <v>422</v>
      </c>
      <c r="D508" t="s">
        <v>5804</v>
      </c>
      <c r="E508" t="s">
        <v>5798</v>
      </c>
      <c r="F508" t="s">
        <v>5798</v>
      </c>
    </row>
    <row r="509" spans="1:6">
      <c r="A509">
        <v>40042</v>
      </c>
      <c r="B509" t="s">
        <v>6355</v>
      </c>
      <c r="C509" t="s">
        <v>422</v>
      </c>
      <c r="D509" t="s">
        <v>5804</v>
      </c>
      <c r="E509" t="s">
        <v>5802</v>
      </c>
      <c r="F509" t="s">
        <v>5802</v>
      </c>
    </row>
    <row r="510" spans="1:6">
      <c r="A510">
        <v>40043</v>
      </c>
      <c r="B510" t="s">
        <v>6356</v>
      </c>
      <c r="C510" t="s">
        <v>422</v>
      </c>
      <c r="D510" t="s">
        <v>5804</v>
      </c>
      <c r="E510" t="s">
        <v>5802</v>
      </c>
      <c r="F510" t="s">
        <v>5802</v>
      </c>
    </row>
    <row r="511" spans="1:6">
      <c r="A511">
        <v>40045</v>
      </c>
      <c r="B511" t="s">
        <v>6357</v>
      </c>
      <c r="C511" t="s">
        <v>422</v>
      </c>
      <c r="D511" t="s">
        <v>5804</v>
      </c>
      <c r="E511" t="s">
        <v>5800</v>
      </c>
      <c r="F511" t="s">
        <v>5800</v>
      </c>
    </row>
    <row r="512" spans="1:6">
      <c r="A512">
        <v>40046</v>
      </c>
      <c r="B512" t="s">
        <v>6358</v>
      </c>
      <c r="C512" t="s">
        <v>5819</v>
      </c>
      <c r="D512" t="s">
        <v>5820</v>
      </c>
      <c r="E512" t="s">
        <v>5821</v>
      </c>
      <c r="F512" t="s">
        <v>5821</v>
      </c>
    </row>
    <row r="513" spans="1:6">
      <c r="A513">
        <v>40047</v>
      </c>
      <c r="B513" t="s">
        <v>6359</v>
      </c>
      <c r="C513" t="s">
        <v>5819</v>
      </c>
      <c r="D513" t="s">
        <v>5820</v>
      </c>
      <c r="E513" t="s">
        <v>5821</v>
      </c>
      <c r="F513" t="s">
        <v>5821</v>
      </c>
    </row>
    <row r="514" spans="1:6">
      <c r="A514">
        <v>40048</v>
      </c>
      <c r="B514" t="s">
        <v>6360</v>
      </c>
      <c r="C514" t="s">
        <v>5819</v>
      </c>
      <c r="D514" t="s">
        <v>5820</v>
      </c>
      <c r="E514" t="s">
        <v>5821</v>
      </c>
      <c r="F514" t="s">
        <v>5821</v>
      </c>
    </row>
    <row r="515" spans="1:6">
      <c r="A515">
        <v>40180</v>
      </c>
      <c r="B515" t="s">
        <v>6361</v>
      </c>
      <c r="C515" t="s">
        <v>117</v>
      </c>
      <c r="D515" t="s">
        <v>5769</v>
      </c>
      <c r="E515" t="s">
        <v>5772</v>
      </c>
      <c r="F515" t="s">
        <v>5772</v>
      </c>
    </row>
    <row r="516" spans="1:6">
      <c r="A516">
        <v>40190</v>
      </c>
      <c r="B516" t="s">
        <v>6362</v>
      </c>
      <c r="C516" t="s">
        <v>117</v>
      </c>
      <c r="D516" t="s">
        <v>5769</v>
      </c>
      <c r="E516" t="s">
        <v>5772</v>
      </c>
      <c r="F516" t="s">
        <v>5772</v>
      </c>
    </row>
    <row r="517" spans="1:6">
      <c r="A517">
        <v>41003</v>
      </c>
      <c r="B517" t="s">
        <v>6363</v>
      </c>
      <c r="C517" t="s">
        <v>717</v>
      </c>
      <c r="D517" t="s">
        <v>5848</v>
      </c>
      <c r="E517" t="s">
        <v>5848</v>
      </c>
      <c r="F517" t="s">
        <v>5848</v>
      </c>
    </row>
    <row r="518" spans="1:6">
      <c r="A518">
        <v>50001</v>
      </c>
      <c r="B518" t="s">
        <v>6364</v>
      </c>
      <c r="C518" t="s">
        <v>381</v>
      </c>
      <c r="D518" t="s">
        <v>5778</v>
      </c>
      <c r="E518" t="s">
        <v>5781</v>
      </c>
      <c r="F518" t="s">
        <v>5781</v>
      </c>
    </row>
    <row r="519" spans="1:6">
      <c r="A519">
        <v>50002</v>
      </c>
      <c r="B519" t="s">
        <v>6365</v>
      </c>
      <c r="C519" t="s">
        <v>117</v>
      </c>
      <c r="D519" t="s">
        <v>5769</v>
      </c>
      <c r="E519" t="s">
        <v>5770</v>
      </c>
      <c r="F519" t="s">
        <v>5770</v>
      </c>
    </row>
    <row r="520" spans="1:6">
      <c r="A520">
        <v>50003</v>
      </c>
      <c r="B520" t="s">
        <v>6366</v>
      </c>
      <c r="C520" t="s">
        <v>717</v>
      </c>
      <c r="D520" t="s">
        <v>5846</v>
      </c>
      <c r="E520" t="s">
        <v>5846</v>
      </c>
      <c r="F520" t="s">
        <v>5846</v>
      </c>
    </row>
    <row r="521" spans="1:6">
      <c r="A521">
        <v>50004</v>
      </c>
      <c r="B521" t="s">
        <v>6367</v>
      </c>
      <c r="C521" t="s">
        <v>381</v>
      </c>
      <c r="D521" t="s">
        <v>5778</v>
      </c>
      <c r="E521" t="s">
        <v>5781</v>
      </c>
      <c r="F521" t="s">
        <v>5781</v>
      </c>
    </row>
    <row r="522" spans="1:6">
      <c r="A522">
        <v>50006</v>
      </c>
      <c r="B522" t="s">
        <v>6368</v>
      </c>
      <c r="C522" t="s">
        <v>422</v>
      </c>
      <c r="D522" t="s">
        <v>5804</v>
      </c>
      <c r="E522" t="s">
        <v>5801</v>
      </c>
      <c r="F522" t="s">
        <v>5801</v>
      </c>
    </row>
    <row r="523" spans="1:6">
      <c r="A523">
        <v>50007</v>
      </c>
      <c r="B523" t="s">
        <v>6369</v>
      </c>
      <c r="C523" t="s">
        <v>381</v>
      </c>
      <c r="D523" t="s">
        <v>5778</v>
      </c>
      <c r="E523" t="s">
        <v>5783</v>
      </c>
      <c r="F523" t="s">
        <v>5783</v>
      </c>
    </row>
    <row r="524" spans="1:6">
      <c r="A524">
        <v>50008</v>
      </c>
      <c r="B524" t="s">
        <v>6370</v>
      </c>
      <c r="C524" t="s">
        <v>117</v>
      </c>
      <c r="D524" t="s">
        <v>5856</v>
      </c>
      <c r="E524" t="s">
        <v>5857</v>
      </c>
      <c r="F524" t="s">
        <v>5856</v>
      </c>
    </row>
    <row r="525" spans="1:6">
      <c r="A525">
        <v>50009</v>
      </c>
      <c r="B525" t="s">
        <v>6371</v>
      </c>
      <c r="C525" t="s">
        <v>117</v>
      </c>
      <c r="D525" t="s">
        <v>5856</v>
      </c>
      <c r="E525" t="s">
        <v>5857</v>
      </c>
      <c r="F525" t="s">
        <v>5856</v>
      </c>
    </row>
    <row r="526" spans="1:6">
      <c r="A526">
        <v>50010</v>
      </c>
      <c r="B526" t="s">
        <v>6372</v>
      </c>
      <c r="C526" t="s">
        <v>117</v>
      </c>
      <c r="D526" t="s">
        <v>5856</v>
      </c>
      <c r="E526" t="s">
        <v>5871</v>
      </c>
      <c r="F526" t="s">
        <v>5856</v>
      </c>
    </row>
    <row r="527" spans="1:6">
      <c r="A527">
        <v>50011</v>
      </c>
      <c r="B527" t="s">
        <v>6373</v>
      </c>
      <c r="C527" t="s">
        <v>422</v>
      </c>
      <c r="D527" t="s">
        <v>5804</v>
      </c>
      <c r="E527" t="s">
        <v>5800</v>
      </c>
      <c r="F527" t="s">
        <v>5800</v>
      </c>
    </row>
    <row r="528" spans="1:6">
      <c r="A528">
        <v>50012</v>
      </c>
      <c r="B528" t="s">
        <v>6374</v>
      </c>
      <c r="C528" t="s">
        <v>381</v>
      </c>
      <c r="D528" t="s">
        <v>5778</v>
      </c>
      <c r="E528" t="s">
        <v>5780</v>
      </c>
      <c r="F528" t="s">
        <v>5780</v>
      </c>
    </row>
    <row r="529" spans="1:6">
      <c r="A529">
        <v>50013</v>
      </c>
      <c r="B529" t="s">
        <v>6375</v>
      </c>
      <c r="C529" t="s">
        <v>117</v>
      </c>
      <c r="D529" t="s">
        <v>5769</v>
      </c>
      <c r="E529" t="s">
        <v>5772</v>
      </c>
      <c r="F529" t="s">
        <v>5772</v>
      </c>
    </row>
    <row r="530" spans="1:6">
      <c r="A530">
        <v>50014</v>
      </c>
      <c r="B530" t="s">
        <v>6376</v>
      </c>
      <c r="C530" t="s">
        <v>117</v>
      </c>
      <c r="D530" t="s">
        <v>5856</v>
      </c>
      <c r="E530" t="s">
        <v>5857</v>
      </c>
      <c r="F530" t="s">
        <v>5856</v>
      </c>
    </row>
    <row r="531" spans="1:6">
      <c r="A531">
        <v>50015</v>
      </c>
      <c r="B531" t="s">
        <v>6377</v>
      </c>
      <c r="C531" t="s">
        <v>5819</v>
      </c>
      <c r="D531" t="s">
        <v>5826</v>
      </c>
      <c r="E531" t="s">
        <v>5831</v>
      </c>
      <c r="F531" t="s">
        <v>5831</v>
      </c>
    </row>
    <row r="532" spans="1:6">
      <c r="A532">
        <v>50016</v>
      </c>
      <c r="B532" t="s">
        <v>6378</v>
      </c>
      <c r="C532" t="s">
        <v>422</v>
      </c>
      <c r="D532" t="s">
        <v>5804</v>
      </c>
      <c r="E532" t="s">
        <v>5800</v>
      </c>
      <c r="F532" t="s">
        <v>5800</v>
      </c>
    </row>
    <row r="533" spans="1:6">
      <c r="A533">
        <v>50018</v>
      </c>
      <c r="B533" t="s">
        <v>6379</v>
      </c>
      <c r="C533" t="s">
        <v>117</v>
      </c>
      <c r="D533" t="s">
        <v>5856</v>
      </c>
      <c r="E533" t="s">
        <v>5859</v>
      </c>
      <c r="F533" t="s">
        <v>5856</v>
      </c>
    </row>
    <row r="534" spans="1:6">
      <c r="A534">
        <v>50019</v>
      </c>
      <c r="B534" t="s">
        <v>6380</v>
      </c>
      <c r="C534" t="s">
        <v>422</v>
      </c>
      <c r="D534" t="s">
        <v>5804</v>
      </c>
      <c r="E534" t="s">
        <v>5799</v>
      </c>
      <c r="F534" t="s">
        <v>5799</v>
      </c>
    </row>
    <row r="535" spans="1:6">
      <c r="A535">
        <v>50020</v>
      </c>
      <c r="B535" t="s">
        <v>6381</v>
      </c>
      <c r="C535" t="s">
        <v>5819</v>
      </c>
      <c r="D535" t="s">
        <v>5826</v>
      </c>
      <c r="E535" t="s">
        <v>5832</v>
      </c>
      <c r="F535" t="s">
        <v>5832</v>
      </c>
    </row>
    <row r="536" spans="1:6">
      <c r="A536">
        <v>50021</v>
      </c>
      <c r="B536" t="s">
        <v>6382</v>
      </c>
      <c r="C536" t="s">
        <v>117</v>
      </c>
      <c r="D536" t="s">
        <v>5769</v>
      </c>
      <c r="E536" t="s">
        <v>5772</v>
      </c>
      <c r="F536" t="s">
        <v>5772</v>
      </c>
    </row>
    <row r="537" spans="1:6">
      <c r="A537">
        <v>50022</v>
      </c>
      <c r="B537" t="s">
        <v>6383</v>
      </c>
      <c r="C537" t="s">
        <v>381</v>
      </c>
      <c r="D537" t="s">
        <v>5778</v>
      </c>
      <c r="E537" t="s">
        <v>5780</v>
      </c>
      <c r="F537" t="s">
        <v>5780</v>
      </c>
    </row>
    <row r="538" spans="1:6">
      <c r="A538">
        <v>50023</v>
      </c>
      <c r="B538" t="s">
        <v>6384</v>
      </c>
      <c r="C538" t="s">
        <v>422</v>
      </c>
      <c r="D538" t="s">
        <v>5804</v>
      </c>
      <c r="E538" t="s">
        <v>5800</v>
      </c>
      <c r="F538" t="s">
        <v>5800</v>
      </c>
    </row>
    <row r="539" spans="1:6">
      <c r="A539">
        <v>50024</v>
      </c>
      <c r="B539" t="s">
        <v>6385</v>
      </c>
      <c r="C539" t="s">
        <v>117</v>
      </c>
      <c r="D539" t="s">
        <v>5769</v>
      </c>
      <c r="E539" t="s">
        <v>5772</v>
      </c>
      <c r="F539" t="s">
        <v>5772</v>
      </c>
    </row>
    <row r="540" spans="1:6">
      <c r="A540">
        <v>50025</v>
      </c>
      <c r="B540" t="s">
        <v>6386</v>
      </c>
      <c r="C540" t="s">
        <v>5819</v>
      </c>
      <c r="D540" t="s">
        <v>5820</v>
      </c>
      <c r="E540" t="s">
        <v>5821</v>
      </c>
      <c r="F540" t="s">
        <v>5821</v>
      </c>
    </row>
    <row r="541" spans="1:6">
      <c r="A541">
        <v>50026</v>
      </c>
      <c r="B541" t="s">
        <v>6387</v>
      </c>
      <c r="C541" t="s">
        <v>117</v>
      </c>
      <c r="D541" t="s">
        <v>5856</v>
      </c>
      <c r="E541" t="s">
        <v>5895</v>
      </c>
      <c r="F541" t="s">
        <v>5856</v>
      </c>
    </row>
    <row r="542" spans="1:6">
      <c r="A542">
        <v>50027</v>
      </c>
      <c r="B542" t="s">
        <v>6388</v>
      </c>
      <c r="C542" t="s">
        <v>422</v>
      </c>
      <c r="D542" t="s">
        <v>5804</v>
      </c>
      <c r="E542" t="s">
        <v>5798</v>
      </c>
      <c r="F542" t="s">
        <v>5798</v>
      </c>
    </row>
    <row r="543" spans="1:6">
      <c r="A543">
        <v>50028</v>
      </c>
      <c r="B543" t="s">
        <v>6389</v>
      </c>
      <c r="C543" t="s">
        <v>422</v>
      </c>
      <c r="D543" t="s">
        <v>5804</v>
      </c>
      <c r="E543" t="s">
        <v>5798</v>
      </c>
      <c r="F543" t="s">
        <v>5798</v>
      </c>
    </row>
    <row r="544" spans="1:6">
      <c r="A544">
        <v>50029</v>
      </c>
      <c r="B544" t="s">
        <v>6390</v>
      </c>
      <c r="C544" t="s">
        <v>422</v>
      </c>
      <c r="D544" t="s">
        <v>5804</v>
      </c>
      <c r="E544" t="s">
        <v>5802</v>
      </c>
      <c r="F544" t="s">
        <v>5802</v>
      </c>
    </row>
    <row r="545" spans="1:6">
      <c r="A545">
        <v>50030</v>
      </c>
      <c r="B545" t="s">
        <v>6391</v>
      </c>
      <c r="C545" t="s">
        <v>5835</v>
      </c>
      <c r="D545" t="s">
        <v>5836</v>
      </c>
      <c r="E545" t="s">
        <v>5838</v>
      </c>
      <c r="F545" t="s">
        <v>5838</v>
      </c>
    </row>
    <row r="546" spans="1:6">
      <c r="A546">
        <v>50106</v>
      </c>
      <c r="B546" t="s">
        <v>6392</v>
      </c>
      <c r="C546" t="s">
        <v>422</v>
      </c>
      <c r="D546" t="s">
        <v>5804</v>
      </c>
      <c r="E546" t="s">
        <v>5801</v>
      </c>
      <c r="F546" t="s">
        <v>5801</v>
      </c>
    </row>
    <row r="547" spans="1:6">
      <c r="A547">
        <v>50111</v>
      </c>
      <c r="B547" t="s">
        <v>6393</v>
      </c>
      <c r="C547" t="s">
        <v>422</v>
      </c>
      <c r="D547" t="s">
        <v>5804</v>
      </c>
      <c r="E547" t="s">
        <v>5800</v>
      </c>
      <c r="F547" t="s">
        <v>5800</v>
      </c>
    </row>
    <row r="548" spans="1:6">
      <c r="A548">
        <v>50116</v>
      </c>
      <c r="B548" t="s">
        <v>6394</v>
      </c>
      <c r="C548" t="s">
        <v>422</v>
      </c>
      <c r="D548" t="s">
        <v>5804</v>
      </c>
      <c r="E548" t="s">
        <v>5800</v>
      </c>
      <c r="F548" t="s">
        <v>5800</v>
      </c>
    </row>
    <row r="549" spans="1:6">
      <c r="A549">
        <v>50119</v>
      </c>
      <c r="B549" t="s">
        <v>6395</v>
      </c>
      <c r="C549" t="s">
        <v>422</v>
      </c>
      <c r="D549" t="s">
        <v>5804</v>
      </c>
      <c r="E549" t="s">
        <v>5799</v>
      </c>
      <c r="F549" t="s">
        <v>5799</v>
      </c>
    </row>
    <row r="550" spans="1:6">
      <c r="A550">
        <v>50123</v>
      </c>
      <c r="B550" t="s">
        <v>6396</v>
      </c>
      <c r="C550" t="s">
        <v>422</v>
      </c>
      <c r="D550" t="s">
        <v>5804</v>
      </c>
      <c r="E550" t="s">
        <v>5800</v>
      </c>
      <c r="F550" t="s">
        <v>5800</v>
      </c>
    </row>
    <row r="551" spans="1:6">
      <c r="A551">
        <v>50128</v>
      </c>
      <c r="B551" t="s">
        <v>6397</v>
      </c>
      <c r="C551" t="s">
        <v>422</v>
      </c>
      <c r="D551" t="s">
        <v>5804</v>
      </c>
      <c r="E551" t="s">
        <v>5798</v>
      </c>
      <c r="F551" t="s">
        <v>5798</v>
      </c>
    </row>
    <row r="552" spans="1:6">
      <c r="A552">
        <v>50129</v>
      </c>
      <c r="B552" t="s">
        <v>6398</v>
      </c>
      <c r="C552" t="s">
        <v>422</v>
      </c>
      <c r="D552" t="s">
        <v>5804</v>
      </c>
      <c r="E552" t="s">
        <v>5802</v>
      </c>
      <c r="F552" t="s">
        <v>5802</v>
      </c>
    </row>
    <row r="553" spans="1:6">
      <c r="A553">
        <v>50201</v>
      </c>
      <c r="B553" t="s">
        <v>6399</v>
      </c>
      <c r="C553" t="s">
        <v>381</v>
      </c>
      <c r="D553" t="s">
        <v>5778</v>
      </c>
      <c r="E553" t="s">
        <v>5781</v>
      </c>
      <c r="F553" t="s">
        <v>5781</v>
      </c>
    </row>
    <row r="554" spans="1:6">
      <c r="A554">
        <v>50202</v>
      </c>
      <c r="B554" t="s">
        <v>6400</v>
      </c>
      <c r="C554" t="s">
        <v>5835</v>
      </c>
      <c r="D554" t="s">
        <v>5836</v>
      </c>
      <c r="E554" t="s">
        <v>5838</v>
      </c>
      <c r="F554" t="s">
        <v>5838</v>
      </c>
    </row>
    <row r="555" spans="1:6">
      <c r="A555">
        <v>50203</v>
      </c>
      <c r="B555" t="s">
        <v>6401</v>
      </c>
      <c r="C555" t="s">
        <v>5835</v>
      </c>
      <c r="D555" t="s">
        <v>5836</v>
      </c>
      <c r="E555" t="s">
        <v>5838</v>
      </c>
      <c r="F555" t="s">
        <v>5838</v>
      </c>
    </row>
    <row r="556" spans="1:6">
      <c r="A556">
        <v>51011</v>
      </c>
      <c r="B556" t="s">
        <v>6402</v>
      </c>
      <c r="C556" t="s">
        <v>422</v>
      </c>
      <c r="D556" t="s">
        <v>5804</v>
      </c>
      <c r="E556" t="s">
        <v>5800</v>
      </c>
      <c r="F556" t="s">
        <v>5800</v>
      </c>
    </row>
    <row r="557" spans="1:6">
      <c r="A557">
        <v>70001</v>
      </c>
      <c r="B557" t="s">
        <v>6403</v>
      </c>
      <c r="C557" t="s">
        <v>381</v>
      </c>
      <c r="D557" t="s">
        <v>5778</v>
      </c>
      <c r="E557" t="s">
        <v>5783</v>
      </c>
      <c r="F557" t="s">
        <v>5783</v>
      </c>
    </row>
    <row r="558" spans="1:6">
      <c r="A558">
        <v>70002</v>
      </c>
      <c r="B558" t="s">
        <v>6404</v>
      </c>
      <c r="C558" t="s">
        <v>381</v>
      </c>
      <c r="D558" t="s">
        <v>5778</v>
      </c>
      <c r="E558" t="s">
        <v>5783</v>
      </c>
      <c r="F558" t="s">
        <v>5783</v>
      </c>
    </row>
    <row r="559" spans="1:6">
      <c r="A559">
        <v>70003</v>
      </c>
      <c r="B559" t="s">
        <v>6405</v>
      </c>
      <c r="C559" t="s">
        <v>381</v>
      </c>
      <c r="D559" t="s">
        <v>5778</v>
      </c>
      <c r="E559" t="s">
        <v>5783</v>
      </c>
      <c r="F559" t="s">
        <v>5783</v>
      </c>
    </row>
    <row r="560" spans="1:6">
      <c r="A560">
        <v>70005</v>
      </c>
      <c r="B560" t="s">
        <v>6406</v>
      </c>
      <c r="C560" t="s">
        <v>422</v>
      </c>
      <c r="D560" t="s">
        <v>5804</v>
      </c>
      <c r="E560" t="s">
        <v>5801</v>
      </c>
      <c r="F560" t="s">
        <v>5801</v>
      </c>
    </row>
    <row r="561" spans="1:6">
      <c r="A561">
        <v>70006</v>
      </c>
      <c r="B561" t="s">
        <v>6407</v>
      </c>
      <c r="C561" t="s">
        <v>381</v>
      </c>
      <c r="D561" t="s">
        <v>5778</v>
      </c>
      <c r="E561" t="s">
        <v>5780</v>
      </c>
      <c r="F561" t="s">
        <v>5780</v>
      </c>
    </row>
    <row r="562" spans="1:6">
      <c r="A562">
        <v>70007</v>
      </c>
      <c r="B562" t="s">
        <v>6408</v>
      </c>
      <c r="C562" t="s">
        <v>381</v>
      </c>
      <c r="D562" t="s">
        <v>5778</v>
      </c>
      <c r="E562" t="s">
        <v>5779</v>
      </c>
      <c r="F562" t="s">
        <v>5779</v>
      </c>
    </row>
    <row r="563" spans="1:6">
      <c r="A563">
        <v>70008</v>
      </c>
      <c r="B563" t="s">
        <v>6409</v>
      </c>
      <c r="C563" t="s">
        <v>717</v>
      </c>
      <c r="D563" t="s">
        <v>5846</v>
      </c>
      <c r="E563" t="s">
        <v>5846</v>
      </c>
      <c r="F563" t="s">
        <v>5846</v>
      </c>
    </row>
    <row r="564" spans="1:6">
      <c r="A564">
        <v>70009</v>
      </c>
      <c r="B564" t="s">
        <v>6410</v>
      </c>
      <c r="C564" t="s">
        <v>422</v>
      </c>
      <c r="D564" t="s">
        <v>5804</v>
      </c>
      <c r="E564" t="s">
        <v>5798</v>
      </c>
      <c r="F564" t="s">
        <v>5798</v>
      </c>
    </row>
    <row r="565" spans="1:6">
      <c r="A565">
        <v>70010</v>
      </c>
      <c r="B565" t="s">
        <v>6411</v>
      </c>
      <c r="C565" t="s">
        <v>381</v>
      </c>
      <c r="D565" t="s">
        <v>5778</v>
      </c>
      <c r="E565" t="s">
        <v>5781</v>
      </c>
      <c r="F565" t="s">
        <v>5781</v>
      </c>
    </row>
    <row r="566" spans="1:6">
      <c r="A566">
        <v>70011</v>
      </c>
      <c r="B566" t="s">
        <v>6412</v>
      </c>
      <c r="C566" t="s">
        <v>381</v>
      </c>
      <c r="D566" t="s">
        <v>5778</v>
      </c>
      <c r="E566" t="s">
        <v>5781</v>
      </c>
      <c r="F566" t="s">
        <v>5781</v>
      </c>
    </row>
    <row r="567" spans="1:6">
      <c r="A567">
        <v>70012</v>
      </c>
      <c r="B567" t="s">
        <v>6413</v>
      </c>
      <c r="C567" t="s">
        <v>5819</v>
      </c>
      <c r="D567" t="s">
        <v>5826</v>
      </c>
      <c r="E567" t="s">
        <v>5827</v>
      </c>
      <c r="F567" t="s">
        <v>5827</v>
      </c>
    </row>
    <row r="568" spans="1:6">
      <c r="A568">
        <v>70013</v>
      </c>
      <c r="B568" t="s">
        <v>6414</v>
      </c>
      <c r="C568" t="s">
        <v>117</v>
      </c>
      <c r="D568" t="s">
        <v>5856</v>
      </c>
      <c r="E568" t="s">
        <v>5871</v>
      </c>
      <c r="F568" t="s">
        <v>5856</v>
      </c>
    </row>
    <row r="569" spans="1:6">
      <c r="A569">
        <v>70015</v>
      </c>
      <c r="B569" t="s">
        <v>6415</v>
      </c>
      <c r="C569" t="s">
        <v>422</v>
      </c>
      <c r="D569" t="s">
        <v>5804</v>
      </c>
      <c r="E569" t="s">
        <v>5800</v>
      </c>
      <c r="F569" t="s">
        <v>5800</v>
      </c>
    </row>
    <row r="570" spans="1:6">
      <c r="A570">
        <v>70016</v>
      </c>
      <c r="B570" t="s">
        <v>6416</v>
      </c>
      <c r="C570" t="s">
        <v>422</v>
      </c>
      <c r="D570" t="s">
        <v>5804</v>
      </c>
      <c r="E570" t="s">
        <v>5800</v>
      </c>
      <c r="F570" t="s">
        <v>5800</v>
      </c>
    </row>
    <row r="571" spans="1:6">
      <c r="A571">
        <v>70017</v>
      </c>
      <c r="B571" t="s">
        <v>6417</v>
      </c>
      <c r="C571" t="s">
        <v>117</v>
      </c>
      <c r="D571" t="s">
        <v>5856</v>
      </c>
      <c r="E571" t="s">
        <v>6418</v>
      </c>
      <c r="F571" t="s">
        <v>5856</v>
      </c>
    </row>
    <row r="572" spans="1:6">
      <c r="A572">
        <v>70018</v>
      </c>
      <c r="B572" t="s">
        <v>6419</v>
      </c>
      <c r="C572" t="s">
        <v>381</v>
      </c>
      <c r="D572" t="s">
        <v>5778</v>
      </c>
      <c r="E572" t="s">
        <v>5780</v>
      </c>
      <c r="F572" t="s">
        <v>5780</v>
      </c>
    </row>
    <row r="573" spans="1:6">
      <c r="A573">
        <v>70019</v>
      </c>
      <c r="B573" t="s">
        <v>6420</v>
      </c>
      <c r="C573" t="s">
        <v>117</v>
      </c>
      <c r="D573" t="s">
        <v>5856</v>
      </c>
      <c r="E573" t="s">
        <v>5871</v>
      </c>
      <c r="F573" t="s">
        <v>5856</v>
      </c>
    </row>
    <row r="574" spans="1:6">
      <c r="A574">
        <v>70020</v>
      </c>
      <c r="B574" t="s">
        <v>6421</v>
      </c>
      <c r="C574" t="s">
        <v>422</v>
      </c>
      <c r="D574" t="s">
        <v>5804</v>
      </c>
      <c r="E574" t="s">
        <v>5800</v>
      </c>
      <c r="F574" t="s">
        <v>5800</v>
      </c>
    </row>
    <row r="575" spans="1:6">
      <c r="A575">
        <v>70021</v>
      </c>
      <c r="B575" t="s">
        <v>6422</v>
      </c>
      <c r="C575" t="s">
        <v>117</v>
      </c>
      <c r="D575" t="s">
        <v>5856</v>
      </c>
      <c r="E575" t="s">
        <v>5895</v>
      </c>
      <c r="F575" t="s">
        <v>5856</v>
      </c>
    </row>
    <row r="576" spans="1:6">
      <c r="A576">
        <v>70022</v>
      </c>
      <c r="B576" t="s">
        <v>6423</v>
      </c>
      <c r="C576" t="s">
        <v>117</v>
      </c>
      <c r="D576" t="s">
        <v>5856</v>
      </c>
      <c r="E576" t="s">
        <v>5857</v>
      </c>
      <c r="F576" t="s">
        <v>5856</v>
      </c>
    </row>
    <row r="577" spans="1:6">
      <c r="A577">
        <v>70023</v>
      </c>
      <c r="B577" t="s">
        <v>6424</v>
      </c>
      <c r="C577" t="s">
        <v>117</v>
      </c>
      <c r="D577" t="s">
        <v>5769</v>
      </c>
      <c r="E577" t="s">
        <v>5772</v>
      </c>
      <c r="F577" t="s">
        <v>5772</v>
      </c>
    </row>
    <row r="578" spans="1:6">
      <c r="A578">
        <v>70025</v>
      </c>
      <c r="B578" t="s">
        <v>6425</v>
      </c>
      <c r="C578" t="s">
        <v>422</v>
      </c>
      <c r="D578" t="s">
        <v>5804</v>
      </c>
      <c r="E578" t="s">
        <v>5801</v>
      </c>
      <c r="F578" t="s">
        <v>5801</v>
      </c>
    </row>
    <row r="579" spans="1:6">
      <c r="A579">
        <v>70026</v>
      </c>
      <c r="B579" t="s">
        <v>6426</v>
      </c>
      <c r="C579" t="s">
        <v>422</v>
      </c>
      <c r="D579" t="s">
        <v>5804</v>
      </c>
      <c r="E579" t="s">
        <v>5801</v>
      </c>
      <c r="F579" t="s">
        <v>5801</v>
      </c>
    </row>
    <row r="580" spans="1:6">
      <c r="A580">
        <v>70027</v>
      </c>
      <c r="B580" t="s">
        <v>6427</v>
      </c>
      <c r="C580" t="s">
        <v>117</v>
      </c>
      <c r="D580" t="s">
        <v>5856</v>
      </c>
      <c r="E580" t="s">
        <v>5895</v>
      </c>
      <c r="F580" t="s">
        <v>5856</v>
      </c>
    </row>
    <row r="581" spans="1:6">
      <c r="A581">
        <v>70028</v>
      </c>
      <c r="B581" t="s">
        <v>6428</v>
      </c>
      <c r="C581" t="s">
        <v>717</v>
      </c>
      <c r="D581" t="s">
        <v>5846</v>
      </c>
      <c r="E581" t="s">
        <v>5846</v>
      </c>
      <c r="F581" t="s">
        <v>5846</v>
      </c>
    </row>
    <row r="582" spans="1:6">
      <c r="A582">
        <v>70029</v>
      </c>
      <c r="B582" t="s">
        <v>6429</v>
      </c>
      <c r="C582" t="s">
        <v>717</v>
      </c>
      <c r="D582" t="s">
        <v>5848</v>
      </c>
      <c r="E582" t="s">
        <v>5848</v>
      </c>
      <c r="F582" t="s">
        <v>5848</v>
      </c>
    </row>
    <row r="583" spans="1:6">
      <c r="A583">
        <v>70030</v>
      </c>
      <c r="B583" t="s">
        <v>6430</v>
      </c>
      <c r="C583" t="s">
        <v>117</v>
      </c>
      <c r="D583" t="s">
        <v>5769</v>
      </c>
      <c r="E583" t="s">
        <v>5772</v>
      </c>
      <c r="F583" t="s">
        <v>5772</v>
      </c>
    </row>
    <row r="584" spans="1:6">
      <c r="A584">
        <v>70031</v>
      </c>
      <c r="B584" t="s">
        <v>6431</v>
      </c>
      <c r="C584" t="s">
        <v>5819</v>
      </c>
      <c r="D584" t="s">
        <v>5826</v>
      </c>
      <c r="E584" t="s">
        <v>5832</v>
      </c>
      <c r="F584" t="s">
        <v>5832</v>
      </c>
    </row>
    <row r="585" spans="1:6">
      <c r="A585">
        <v>70032</v>
      </c>
      <c r="B585" t="s">
        <v>6432</v>
      </c>
      <c r="C585" t="s">
        <v>117</v>
      </c>
      <c r="D585" t="s">
        <v>5856</v>
      </c>
      <c r="E585" t="s">
        <v>5871</v>
      </c>
      <c r="F585" t="s">
        <v>5856</v>
      </c>
    </row>
    <row r="586" spans="1:6">
      <c r="A586">
        <v>70033</v>
      </c>
      <c r="B586" t="s">
        <v>6433</v>
      </c>
      <c r="C586" t="s">
        <v>422</v>
      </c>
      <c r="D586" t="s">
        <v>5804</v>
      </c>
      <c r="E586" t="s">
        <v>5801</v>
      </c>
      <c r="F586" t="s">
        <v>5801</v>
      </c>
    </row>
    <row r="587" spans="1:6">
      <c r="A587">
        <v>70035</v>
      </c>
      <c r="B587" t="s">
        <v>6434</v>
      </c>
      <c r="C587" t="s">
        <v>422</v>
      </c>
      <c r="D587" t="s">
        <v>5804</v>
      </c>
      <c r="E587" t="s">
        <v>5802</v>
      </c>
      <c r="F587" t="s">
        <v>5802</v>
      </c>
    </row>
    <row r="588" spans="1:6">
      <c r="A588">
        <v>70036</v>
      </c>
      <c r="B588" t="s">
        <v>6435</v>
      </c>
      <c r="C588" t="s">
        <v>422</v>
      </c>
      <c r="D588" t="s">
        <v>5804</v>
      </c>
      <c r="E588" t="s">
        <v>5802</v>
      </c>
      <c r="F588" t="s">
        <v>5802</v>
      </c>
    </row>
    <row r="589" spans="1:6">
      <c r="A589">
        <v>70037</v>
      </c>
      <c r="B589" t="s">
        <v>6436</v>
      </c>
      <c r="C589" t="s">
        <v>422</v>
      </c>
      <c r="D589" t="s">
        <v>5804</v>
      </c>
      <c r="E589" t="s">
        <v>5798</v>
      </c>
      <c r="F589" t="s">
        <v>5798</v>
      </c>
    </row>
    <row r="590" spans="1:6">
      <c r="A590">
        <v>70038</v>
      </c>
      <c r="B590" t="s">
        <v>6437</v>
      </c>
      <c r="C590" t="s">
        <v>422</v>
      </c>
      <c r="D590" t="s">
        <v>5804</v>
      </c>
      <c r="E590" t="s">
        <v>5798</v>
      </c>
      <c r="F590" t="s">
        <v>5798</v>
      </c>
    </row>
    <row r="591" spans="1:6">
      <c r="A591">
        <v>70088</v>
      </c>
      <c r="B591" t="s">
        <v>6438</v>
      </c>
      <c r="C591" t="s">
        <v>717</v>
      </c>
      <c r="D591" t="s">
        <v>5848</v>
      </c>
      <c r="E591" t="s">
        <v>5848</v>
      </c>
      <c r="F591" t="s">
        <v>5848</v>
      </c>
    </row>
    <row r="592" spans="1:6">
      <c r="A592">
        <v>70099</v>
      </c>
      <c r="B592" t="s">
        <v>6439</v>
      </c>
      <c r="C592" t="s">
        <v>117</v>
      </c>
      <c r="D592" t="s">
        <v>5856</v>
      </c>
      <c r="E592" t="s">
        <v>5859</v>
      </c>
      <c r="F592" t="s">
        <v>5856</v>
      </c>
    </row>
    <row r="593" spans="1:6">
      <c r="A593">
        <v>80001</v>
      </c>
      <c r="B593" t="s">
        <v>6440</v>
      </c>
      <c r="C593" t="s">
        <v>381</v>
      </c>
      <c r="D593" t="s">
        <v>5778</v>
      </c>
      <c r="E593" t="s">
        <v>5783</v>
      </c>
      <c r="F593" t="s">
        <v>5783</v>
      </c>
    </row>
    <row r="594" spans="1:6">
      <c r="A594">
        <v>80002</v>
      </c>
      <c r="B594" t="s">
        <v>6441</v>
      </c>
      <c r="C594" t="s">
        <v>381</v>
      </c>
      <c r="D594" t="s">
        <v>5778</v>
      </c>
      <c r="E594" t="s">
        <v>5780</v>
      </c>
      <c r="F594" t="s">
        <v>5780</v>
      </c>
    </row>
    <row r="595" spans="1:6">
      <c r="A595">
        <v>80003</v>
      </c>
      <c r="B595" t="s">
        <v>6442</v>
      </c>
      <c r="C595" t="s">
        <v>422</v>
      </c>
      <c r="D595" t="s">
        <v>5804</v>
      </c>
      <c r="E595" t="s">
        <v>5800</v>
      </c>
      <c r="F595" t="s">
        <v>5800</v>
      </c>
    </row>
    <row r="596" spans="1:6">
      <c r="A596">
        <v>80005</v>
      </c>
      <c r="B596" t="s">
        <v>6443</v>
      </c>
      <c r="C596" t="s">
        <v>117</v>
      </c>
      <c r="D596" t="s">
        <v>5856</v>
      </c>
      <c r="E596" t="s">
        <v>6418</v>
      </c>
      <c r="F596" t="s">
        <v>5856</v>
      </c>
    </row>
    <row r="597" spans="1:6">
      <c r="A597">
        <v>80006</v>
      </c>
      <c r="B597" t="s">
        <v>6444</v>
      </c>
      <c r="C597" t="s">
        <v>5819</v>
      </c>
      <c r="D597" t="s">
        <v>5826</v>
      </c>
      <c r="E597" t="s">
        <v>5828</v>
      </c>
      <c r="F597" t="s">
        <v>5828</v>
      </c>
    </row>
    <row r="598" spans="1:6">
      <c r="A598">
        <v>80007</v>
      </c>
      <c r="B598" t="s">
        <v>6445</v>
      </c>
      <c r="C598" t="s">
        <v>381</v>
      </c>
      <c r="D598" t="s">
        <v>5778</v>
      </c>
      <c r="E598" t="s">
        <v>5779</v>
      </c>
      <c r="F598" t="s">
        <v>5779</v>
      </c>
    </row>
    <row r="599" spans="1:6">
      <c r="A599">
        <v>80008</v>
      </c>
      <c r="B599" t="s">
        <v>6446</v>
      </c>
      <c r="C599" t="s">
        <v>381</v>
      </c>
      <c r="D599" t="s">
        <v>5778</v>
      </c>
      <c r="E599" t="s">
        <v>5780</v>
      </c>
      <c r="F599" t="s">
        <v>5780</v>
      </c>
    </row>
    <row r="600" spans="1:6">
      <c r="A600" t="s">
        <v>6447</v>
      </c>
      <c r="B600" t="s">
        <v>6448</v>
      </c>
      <c r="C600" t="s">
        <v>117</v>
      </c>
      <c r="D600" t="s">
        <v>5856</v>
      </c>
      <c r="E600" t="s">
        <v>5895</v>
      </c>
      <c r="F600" t="s">
        <v>5856</v>
      </c>
    </row>
    <row r="601" spans="1:6">
      <c r="A601">
        <v>80009</v>
      </c>
      <c r="B601" t="s">
        <v>6449</v>
      </c>
      <c r="C601" t="s">
        <v>422</v>
      </c>
      <c r="D601" t="s">
        <v>5804</v>
      </c>
      <c r="E601" t="s">
        <v>5800</v>
      </c>
      <c r="F601" t="s">
        <v>5800</v>
      </c>
    </row>
    <row r="602" spans="1:6">
      <c r="A602">
        <v>80010</v>
      </c>
      <c r="B602" t="s">
        <v>6450</v>
      </c>
      <c r="C602" t="s">
        <v>422</v>
      </c>
      <c r="D602" t="s">
        <v>5804</v>
      </c>
      <c r="E602" t="s">
        <v>5800</v>
      </c>
      <c r="F602" t="s">
        <v>5800</v>
      </c>
    </row>
    <row r="603" spans="1:6">
      <c r="A603">
        <v>80011</v>
      </c>
      <c r="B603" t="s">
        <v>6451</v>
      </c>
      <c r="C603" t="s">
        <v>717</v>
      </c>
      <c r="D603" t="s">
        <v>5846</v>
      </c>
      <c r="E603" t="s">
        <v>5846</v>
      </c>
      <c r="F603" t="s">
        <v>5846</v>
      </c>
    </row>
    <row r="604" spans="1:6">
      <c r="A604">
        <v>80012</v>
      </c>
      <c r="B604" t="s">
        <v>6452</v>
      </c>
      <c r="C604" t="s">
        <v>117</v>
      </c>
      <c r="D604" t="s">
        <v>5856</v>
      </c>
      <c r="E604" t="s">
        <v>5895</v>
      </c>
      <c r="F604" t="s">
        <v>5856</v>
      </c>
    </row>
    <row r="605" spans="1:6">
      <c r="A605">
        <v>80015</v>
      </c>
      <c r="B605" t="s">
        <v>6453</v>
      </c>
      <c r="C605" t="s">
        <v>381</v>
      </c>
      <c r="D605" t="s">
        <v>5778</v>
      </c>
      <c r="E605" t="s">
        <v>5779</v>
      </c>
      <c r="F605" t="s">
        <v>5779</v>
      </c>
    </row>
    <row r="606" spans="1:6">
      <c r="A606">
        <v>80016</v>
      </c>
      <c r="B606" t="s">
        <v>6454</v>
      </c>
      <c r="C606" t="s">
        <v>422</v>
      </c>
      <c r="D606" t="s">
        <v>5804</v>
      </c>
      <c r="E606" t="s">
        <v>5802</v>
      </c>
      <c r="F606" t="s">
        <v>5802</v>
      </c>
    </row>
    <row r="607" spans="1:6">
      <c r="A607">
        <v>80017</v>
      </c>
      <c r="B607" t="s">
        <v>6455</v>
      </c>
      <c r="C607" t="s">
        <v>422</v>
      </c>
      <c r="D607" t="s">
        <v>5804</v>
      </c>
      <c r="E607" t="s">
        <v>5802</v>
      </c>
      <c r="F607" t="s">
        <v>5802</v>
      </c>
    </row>
    <row r="608" spans="1:6">
      <c r="A608">
        <v>80018</v>
      </c>
      <c r="B608" t="s">
        <v>6456</v>
      </c>
      <c r="C608" t="s">
        <v>422</v>
      </c>
      <c r="D608" t="s">
        <v>5804</v>
      </c>
      <c r="E608" t="s">
        <v>5803</v>
      </c>
      <c r="F608" t="s">
        <v>5803</v>
      </c>
    </row>
    <row r="609" spans="1:6">
      <c r="A609">
        <v>80019</v>
      </c>
      <c r="B609" t="s">
        <v>6457</v>
      </c>
      <c r="C609" t="s">
        <v>422</v>
      </c>
      <c r="D609" t="s">
        <v>5804</v>
      </c>
      <c r="E609" t="s">
        <v>5803</v>
      </c>
      <c r="F609" t="s">
        <v>5803</v>
      </c>
    </row>
    <row r="610" spans="1:6">
      <c r="A610">
        <v>90001</v>
      </c>
      <c r="B610" t="s">
        <v>6458</v>
      </c>
      <c r="C610" t="s">
        <v>381</v>
      </c>
      <c r="D610" t="s">
        <v>5778</v>
      </c>
      <c r="E610" t="s">
        <v>5781</v>
      </c>
      <c r="F610" t="s">
        <v>5781</v>
      </c>
    </row>
    <row r="611" spans="1:6">
      <c r="A611">
        <v>90002</v>
      </c>
      <c r="B611" t="s">
        <v>6459</v>
      </c>
      <c r="C611" t="s">
        <v>422</v>
      </c>
      <c r="D611" t="s">
        <v>5804</v>
      </c>
      <c r="E611" t="s">
        <v>5801</v>
      </c>
      <c r="F611" t="s">
        <v>5801</v>
      </c>
    </row>
    <row r="612" spans="1:6">
      <c r="A612">
        <v>90003</v>
      </c>
      <c r="B612" t="s">
        <v>6460</v>
      </c>
      <c r="C612" t="s">
        <v>381</v>
      </c>
      <c r="D612" t="s">
        <v>5778</v>
      </c>
      <c r="E612" t="s">
        <v>5781</v>
      </c>
      <c r="F612" t="s">
        <v>5781</v>
      </c>
    </row>
    <row r="613" spans="1:6">
      <c r="A613">
        <v>90004</v>
      </c>
      <c r="B613" t="s">
        <v>6461</v>
      </c>
      <c r="C613" t="s">
        <v>381</v>
      </c>
      <c r="D613" t="s">
        <v>5778</v>
      </c>
      <c r="E613" t="s">
        <v>5781</v>
      </c>
      <c r="F613" t="s">
        <v>5781</v>
      </c>
    </row>
    <row r="614" spans="1:6">
      <c r="A614">
        <v>90005</v>
      </c>
      <c r="B614" t="s">
        <v>6462</v>
      </c>
      <c r="C614" t="s">
        <v>717</v>
      </c>
      <c r="D614" t="s">
        <v>5846</v>
      </c>
      <c r="E614" t="s">
        <v>5846</v>
      </c>
      <c r="F614" t="s">
        <v>5846</v>
      </c>
    </row>
    <row r="615" spans="1:6">
      <c r="A615">
        <v>90006</v>
      </c>
      <c r="B615" t="s">
        <v>6463</v>
      </c>
      <c r="C615" t="s">
        <v>381</v>
      </c>
      <c r="D615" t="s">
        <v>5778</v>
      </c>
      <c r="E615" t="s">
        <v>5784</v>
      </c>
      <c r="F615" t="s">
        <v>5784</v>
      </c>
    </row>
    <row r="616" spans="1:6">
      <c r="A616">
        <v>90007</v>
      </c>
      <c r="B616" t="s">
        <v>6464</v>
      </c>
      <c r="C616" t="s">
        <v>117</v>
      </c>
      <c r="D616" t="s">
        <v>5856</v>
      </c>
      <c r="E616" t="s">
        <v>5871</v>
      </c>
      <c r="F616" t="s">
        <v>5856</v>
      </c>
    </row>
    <row r="617" spans="1:6">
      <c r="A617">
        <v>90008</v>
      </c>
      <c r="B617" t="s">
        <v>6465</v>
      </c>
      <c r="C617" t="s">
        <v>422</v>
      </c>
      <c r="D617" t="s">
        <v>5804</v>
      </c>
      <c r="E617" t="s">
        <v>5800</v>
      </c>
      <c r="F617" t="s">
        <v>5800</v>
      </c>
    </row>
    <row r="618" spans="1:6">
      <c r="A618">
        <v>90009</v>
      </c>
      <c r="B618" t="s">
        <v>6466</v>
      </c>
      <c r="C618" t="s">
        <v>117</v>
      </c>
      <c r="D618" t="s">
        <v>5856</v>
      </c>
      <c r="E618" t="s">
        <v>5859</v>
      </c>
      <c r="F618" t="s">
        <v>5856</v>
      </c>
    </row>
    <row r="619" spans="1:6">
      <c r="A619">
        <v>90010</v>
      </c>
      <c r="B619" t="s">
        <v>6467</v>
      </c>
      <c r="C619" t="s">
        <v>117</v>
      </c>
      <c r="D619" t="s">
        <v>5769</v>
      </c>
      <c r="E619" t="s">
        <v>5770</v>
      </c>
      <c r="F619" t="s">
        <v>5770</v>
      </c>
    </row>
    <row r="620" spans="1:6">
      <c r="A620">
        <v>90011</v>
      </c>
      <c r="B620" t="s">
        <v>6468</v>
      </c>
      <c r="C620" t="s">
        <v>117</v>
      </c>
      <c r="D620" t="s">
        <v>5856</v>
      </c>
      <c r="E620" t="s">
        <v>5859</v>
      </c>
      <c r="F620" t="s">
        <v>5856</v>
      </c>
    </row>
    <row r="621" spans="1:6">
      <c r="A621">
        <v>90012</v>
      </c>
      <c r="B621" t="s">
        <v>6469</v>
      </c>
      <c r="C621" t="s">
        <v>117</v>
      </c>
      <c r="D621" t="s">
        <v>5769</v>
      </c>
      <c r="E621" t="s">
        <v>5772</v>
      </c>
      <c r="F621" t="s">
        <v>5772</v>
      </c>
    </row>
    <row r="622" spans="1:6">
      <c r="A622">
        <v>90013</v>
      </c>
      <c r="B622" t="s">
        <v>6470</v>
      </c>
      <c r="C622" t="s">
        <v>381</v>
      </c>
      <c r="D622" t="s">
        <v>5778</v>
      </c>
      <c r="E622" t="s">
        <v>5779</v>
      </c>
      <c r="F622" t="s">
        <v>5779</v>
      </c>
    </row>
    <row r="623" spans="1:6">
      <c r="A623">
        <v>90015</v>
      </c>
      <c r="B623" t="s">
        <v>6471</v>
      </c>
      <c r="C623" t="s">
        <v>117</v>
      </c>
      <c r="D623" t="s">
        <v>5856</v>
      </c>
      <c r="E623" t="s">
        <v>5895</v>
      </c>
      <c r="F623" t="s">
        <v>5856</v>
      </c>
    </row>
    <row r="624" spans="1:6">
      <c r="A624">
        <v>90016</v>
      </c>
      <c r="B624" t="s">
        <v>6472</v>
      </c>
      <c r="C624" t="s">
        <v>117</v>
      </c>
      <c r="D624" t="s">
        <v>5769</v>
      </c>
      <c r="E624" t="s">
        <v>5770</v>
      </c>
      <c r="F624" t="s">
        <v>5770</v>
      </c>
    </row>
    <row r="625" spans="1:6">
      <c r="A625">
        <v>90017</v>
      </c>
      <c r="B625" t="s">
        <v>6473</v>
      </c>
      <c r="C625" t="s">
        <v>422</v>
      </c>
      <c r="D625" t="s">
        <v>5804</v>
      </c>
      <c r="E625" t="s">
        <v>5799</v>
      </c>
      <c r="F625" t="s">
        <v>5799</v>
      </c>
    </row>
    <row r="626" spans="1:6">
      <c r="A626">
        <v>90018</v>
      </c>
      <c r="B626" t="s">
        <v>6474</v>
      </c>
      <c r="C626" t="s">
        <v>117</v>
      </c>
      <c r="D626" t="s">
        <v>5856</v>
      </c>
      <c r="E626" t="s">
        <v>5895</v>
      </c>
      <c r="F626" t="s">
        <v>5856</v>
      </c>
    </row>
    <row r="627" spans="1:6">
      <c r="A627">
        <v>90019</v>
      </c>
      <c r="B627" t="s">
        <v>6475</v>
      </c>
      <c r="C627" t="s">
        <v>381</v>
      </c>
      <c r="D627" t="s">
        <v>5778</v>
      </c>
      <c r="E627" t="s">
        <v>5779</v>
      </c>
      <c r="F627" t="s">
        <v>5779</v>
      </c>
    </row>
    <row r="628" spans="1:6">
      <c r="A628">
        <v>90020</v>
      </c>
      <c r="B628" t="s">
        <v>6476</v>
      </c>
      <c r="C628" t="s">
        <v>117</v>
      </c>
      <c r="D628" t="s">
        <v>5856</v>
      </c>
      <c r="E628" t="s">
        <v>5895</v>
      </c>
      <c r="F628" t="s">
        <v>5856</v>
      </c>
    </row>
    <row r="629" spans="1:6">
      <c r="A629" t="s">
        <v>6477</v>
      </c>
      <c r="B629" t="s">
        <v>6478</v>
      </c>
      <c r="C629" t="s">
        <v>117</v>
      </c>
      <c r="D629" t="s">
        <v>5769</v>
      </c>
      <c r="E629" t="s">
        <v>5772</v>
      </c>
      <c r="F629" t="s">
        <v>5772</v>
      </c>
    </row>
    <row r="630" spans="1:6">
      <c r="A630">
        <v>90021</v>
      </c>
      <c r="B630" t="s">
        <v>6479</v>
      </c>
      <c r="C630" t="s">
        <v>422</v>
      </c>
      <c r="D630" t="s">
        <v>5804</v>
      </c>
      <c r="E630" t="s">
        <v>5802</v>
      </c>
      <c r="F630" t="s">
        <v>5802</v>
      </c>
    </row>
    <row r="631" spans="1:6">
      <c r="A631">
        <v>90022</v>
      </c>
      <c r="B631" t="s">
        <v>6480</v>
      </c>
      <c r="C631" t="s">
        <v>717</v>
      </c>
      <c r="D631" t="s">
        <v>5846</v>
      </c>
      <c r="E631" t="s">
        <v>5846</v>
      </c>
      <c r="F631" t="s">
        <v>5846</v>
      </c>
    </row>
    <row r="632" spans="1:6">
      <c r="A632">
        <v>90023</v>
      </c>
      <c r="B632" t="s">
        <v>6481</v>
      </c>
      <c r="C632" t="s">
        <v>422</v>
      </c>
      <c r="D632" t="s">
        <v>5804</v>
      </c>
      <c r="E632" t="s">
        <v>5802</v>
      </c>
      <c r="F632" t="s">
        <v>5802</v>
      </c>
    </row>
    <row r="633" spans="1:6">
      <c r="A633">
        <v>91005</v>
      </c>
      <c r="B633" t="s">
        <v>6482</v>
      </c>
      <c r="C633" t="s">
        <v>717</v>
      </c>
      <c r="D633" t="s">
        <v>5848</v>
      </c>
      <c r="E633" t="s">
        <v>5848</v>
      </c>
      <c r="F633" t="s">
        <v>5848</v>
      </c>
    </row>
    <row r="634" spans="1:6">
      <c r="A634">
        <v>91008</v>
      </c>
      <c r="B634" t="s">
        <v>6483</v>
      </c>
      <c r="C634" t="s">
        <v>422</v>
      </c>
      <c r="D634" t="s">
        <v>5804</v>
      </c>
      <c r="E634" t="s">
        <v>5800</v>
      </c>
      <c r="F634" t="s">
        <v>5800</v>
      </c>
    </row>
    <row r="635" spans="1:6">
      <c r="A635">
        <v>91021</v>
      </c>
      <c r="B635" t="s">
        <v>6484</v>
      </c>
      <c r="C635" t="s">
        <v>422</v>
      </c>
      <c r="D635" t="s">
        <v>5804</v>
      </c>
      <c r="E635" t="s">
        <v>5802</v>
      </c>
      <c r="F635" t="s">
        <v>5802</v>
      </c>
    </row>
    <row r="636" spans="1:6">
      <c r="A636">
        <v>91022</v>
      </c>
      <c r="B636" t="s">
        <v>6485</v>
      </c>
      <c r="C636" t="s">
        <v>717</v>
      </c>
      <c r="D636" t="s">
        <v>5848</v>
      </c>
      <c r="E636" t="s">
        <v>5848</v>
      </c>
      <c r="F636" t="s">
        <v>5848</v>
      </c>
    </row>
    <row r="637" spans="1:6">
      <c r="A637">
        <v>91023</v>
      </c>
      <c r="B637" t="s">
        <v>6486</v>
      </c>
      <c r="C637" t="s">
        <v>422</v>
      </c>
      <c r="D637" t="s">
        <v>5804</v>
      </c>
      <c r="E637" t="s">
        <v>5802</v>
      </c>
      <c r="F637" t="s">
        <v>5802</v>
      </c>
    </row>
    <row r="638" spans="1:6">
      <c r="A638">
        <v>92002</v>
      </c>
      <c r="B638" t="s">
        <v>6487</v>
      </c>
      <c r="C638" t="s">
        <v>422</v>
      </c>
      <c r="D638" t="s">
        <v>5804</v>
      </c>
      <c r="E638" t="s">
        <v>5801</v>
      </c>
      <c r="F638" t="s">
        <v>5801</v>
      </c>
    </row>
    <row r="639" spans="1:6">
      <c r="A639">
        <v>96001</v>
      </c>
      <c r="B639" t="s">
        <v>6488</v>
      </c>
      <c r="C639" t="s">
        <v>5819</v>
      </c>
      <c r="D639" t="s">
        <v>5820</v>
      </c>
      <c r="E639" t="s">
        <v>5821</v>
      </c>
      <c r="F639" t="s">
        <v>5821</v>
      </c>
    </row>
    <row r="640" spans="1:6">
      <c r="A640">
        <v>100007</v>
      </c>
      <c r="B640" t="s">
        <v>6489</v>
      </c>
      <c r="C640" t="s">
        <v>422</v>
      </c>
      <c r="D640" t="s">
        <v>5804</v>
      </c>
      <c r="E640" t="s">
        <v>5802</v>
      </c>
      <c r="F640" t="s">
        <v>5802</v>
      </c>
    </row>
    <row r="641" spans="1:6">
      <c r="A641">
        <v>100016</v>
      </c>
      <c r="B641" t="s">
        <v>6490</v>
      </c>
      <c r="C641" t="s">
        <v>381</v>
      </c>
      <c r="D641" t="s">
        <v>5778</v>
      </c>
      <c r="E641" t="s">
        <v>5783</v>
      </c>
      <c r="F641" t="s">
        <v>5783</v>
      </c>
    </row>
    <row r="642" spans="1:6">
      <c r="A642">
        <v>100018</v>
      </c>
      <c r="B642" t="s">
        <v>6491</v>
      </c>
      <c r="C642" t="s">
        <v>422</v>
      </c>
      <c r="D642" t="s">
        <v>5804</v>
      </c>
      <c r="E642" t="s">
        <v>5801</v>
      </c>
      <c r="F642" t="s">
        <v>5801</v>
      </c>
    </row>
    <row r="643" spans="1:6">
      <c r="A643">
        <v>100020</v>
      </c>
      <c r="B643" t="s">
        <v>6492</v>
      </c>
      <c r="C643" t="s">
        <v>381</v>
      </c>
      <c r="D643" t="s">
        <v>5778</v>
      </c>
      <c r="E643" t="s">
        <v>5781</v>
      </c>
      <c r="F643" t="s">
        <v>5781</v>
      </c>
    </row>
    <row r="644" spans="1:6">
      <c r="A644">
        <v>100022</v>
      </c>
      <c r="B644" t="s">
        <v>6493</v>
      </c>
      <c r="C644" t="s">
        <v>381</v>
      </c>
      <c r="D644" t="s">
        <v>5778</v>
      </c>
      <c r="E644" t="s">
        <v>5781</v>
      </c>
      <c r="F644" t="s">
        <v>5781</v>
      </c>
    </row>
    <row r="645" spans="1:6">
      <c r="A645">
        <v>100025</v>
      </c>
      <c r="B645" t="s">
        <v>6494</v>
      </c>
      <c r="C645" t="s">
        <v>717</v>
      </c>
      <c r="D645" t="s">
        <v>5846</v>
      </c>
      <c r="E645" t="s">
        <v>5846</v>
      </c>
      <c r="F645" t="s">
        <v>5846</v>
      </c>
    </row>
    <row r="646" spans="1:6">
      <c r="A646">
        <v>100026</v>
      </c>
      <c r="B646" t="s">
        <v>6495</v>
      </c>
      <c r="C646" t="s">
        <v>117</v>
      </c>
      <c r="D646" t="s">
        <v>5856</v>
      </c>
      <c r="E646" t="s">
        <v>5859</v>
      </c>
      <c r="F646" t="s">
        <v>5856</v>
      </c>
    </row>
    <row r="647" spans="1:6">
      <c r="A647">
        <v>100028</v>
      </c>
      <c r="B647" t="s">
        <v>6496</v>
      </c>
      <c r="C647" t="s">
        <v>717</v>
      </c>
      <c r="D647" t="s">
        <v>5848</v>
      </c>
      <c r="E647" t="s">
        <v>5848</v>
      </c>
      <c r="F647" t="s">
        <v>5848</v>
      </c>
    </row>
    <row r="648" spans="1:6">
      <c r="A648">
        <v>100029</v>
      </c>
      <c r="B648" t="s">
        <v>6497</v>
      </c>
      <c r="C648" t="s">
        <v>381</v>
      </c>
      <c r="D648" t="s">
        <v>5778</v>
      </c>
      <c r="E648" t="s">
        <v>5780</v>
      </c>
      <c r="F648" t="s">
        <v>5780</v>
      </c>
    </row>
    <row r="649" spans="1:6">
      <c r="A649">
        <v>100032</v>
      </c>
      <c r="B649" t="s">
        <v>6498</v>
      </c>
      <c r="C649" t="s">
        <v>117</v>
      </c>
      <c r="D649" t="s">
        <v>5769</v>
      </c>
      <c r="E649" t="s">
        <v>5773</v>
      </c>
      <c r="F649" t="s">
        <v>5773</v>
      </c>
    </row>
    <row r="650" spans="1:6">
      <c r="A650">
        <v>100035</v>
      </c>
      <c r="B650" t="s">
        <v>6499</v>
      </c>
      <c r="C650" t="s">
        <v>422</v>
      </c>
      <c r="D650" t="s">
        <v>5804</v>
      </c>
      <c r="E650" t="s">
        <v>5800</v>
      </c>
      <c r="F650" t="s">
        <v>5800</v>
      </c>
    </row>
    <row r="651" spans="1:6">
      <c r="A651">
        <v>100036</v>
      </c>
      <c r="B651" t="s">
        <v>6500</v>
      </c>
      <c r="C651" t="s">
        <v>422</v>
      </c>
      <c r="D651" t="s">
        <v>5804</v>
      </c>
      <c r="E651" t="s">
        <v>5800</v>
      </c>
      <c r="F651" t="s">
        <v>5800</v>
      </c>
    </row>
    <row r="652" spans="1:6">
      <c r="A652">
        <v>100037</v>
      </c>
      <c r="B652" t="s">
        <v>6501</v>
      </c>
      <c r="C652" t="s">
        <v>422</v>
      </c>
      <c r="D652" t="s">
        <v>5804</v>
      </c>
      <c r="E652" t="s">
        <v>5800</v>
      </c>
      <c r="F652" t="s">
        <v>5800</v>
      </c>
    </row>
    <row r="653" spans="1:6">
      <c r="A653">
        <v>100038</v>
      </c>
      <c r="B653" t="s">
        <v>6502</v>
      </c>
      <c r="C653" t="s">
        <v>117</v>
      </c>
      <c r="D653" t="s">
        <v>5769</v>
      </c>
      <c r="E653" t="s">
        <v>5773</v>
      </c>
      <c r="F653" t="s">
        <v>5773</v>
      </c>
    </row>
    <row r="654" spans="1:6">
      <c r="A654">
        <v>100039</v>
      </c>
      <c r="B654" t="s">
        <v>6503</v>
      </c>
      <c r="C654" t="s">
        <v>117</v>
      </c>
      <c r="D654" t="s">
        <v>5856</v>
      </c>
      <c r="E654" t="s">
        <v>5859</v>
      </c>
      <c r="F654" t="s">
        <v>5856</v>
      </c>
    </row>
    <row r="655" spans="1:6">
      <c r="A655">
        <v>100050</v>
      </c>
      <c r="B655" t="s">
        <v>6504</v>
      </c>
      <c r="C655" t="s">
        <v>5835</v>
      </c>
      <c r="D655" t="s">
        <v>5836</v>
      </c>
      <c r="E655" t="s">
        <v>5837</v>
      </c>
      <c r="F655" t="s">
        <v>5837</v>
      </c>
    </row>
    <row r="656" spans="1:6">
      <c r="A656">
        <v>100051</v>
      </c>
      <c r="B656" t="s">
        <v>6505</v>
      </c>
      <c r="C656" t="s">
        <v>422</v>
      </c>
      <c r="D656" t="s">
        <v>5804</v>
      </c>
      <c r="E656" t="s">
        <v>5799</v>
      </c>
      <c r="F656" t="s">
        <v>5799</v>
      </c>
    </row>
    <row r="657" spans="1:6">
      <c r="A657">
        <v>100053</v>
      </c>
      <c r="B657" t="s">
        <v>6506</v>
      </c>
      <c r="C657" t="s">
        <v>117</v>
      </c>
      <c r="D657" t="s">
        <v>5769</v>
      </c>
      <c r="E657" t="s">
        <v>5772</v>
      </c>
      <c r="F657" t="s">
        <v>5772</v>
      </c>
    </row>
    <row r="658" spans="1:6">
      <c r="A658">
        <v>100055</v>
      </c>
      <c r="B658" t="s">
        <v>6507</v>
      </c>
      <c r="C658" t="s">
        <v>5819</v>
      </c>
      <c r="D658" t="s">
        <v>5826</v>
      </c>
      <c r="E658" t="s">
        <v>5832</v>
      </c>
      <c r="F658" t="s">
        <v>5832</v>
      </c>
    </row>
    <row r="659" spans="1:6">
      <c r="A659">
        <v>100056</v>
      </c>
      <c r="B659" t="s">
        <v>6508</v>
      </c>
      <c r="C659" t="s">
        <v>117</v>
      </c>
      <c r="D659" t="s">
        <v>5856</v>
      </c>
      <c r="E659" t="s">
        <v>5895</v>
      </c>
      <c r="F659" t="s">
        <v>5856</v>
      </c>
    </row>
    <row r="660" spans="1:6">
      <c r="A660">
        <v>100058</v>
      </c>
      <c r="B660" t="s">
        <v>6509</v>
      </c>
      <c r="C660" t="s">
        <v>422</v>
      </c>
      <c r="D660" t="s">
        <v>5804</v>
      </c>
      <c r="E660" t="s">
        <v>5801</v>
      </c>
      <c r="F660" t="s">
        <v>5801</v>
      </c>
    </row>
    <row r="661" spans="1:6">
      <c r="A661">
        <v>100060</v>
      </c>
      <c r="B661" t="s">
        <v>6510</v>
      </c>
      <c r="C661" t="s">
        <v>117</v>
      </c>
      <c r="D661" t="s">
        <v>5856</v>
      </c>
      <c r="E661" t="s">
        <v>5857</v>
      </c>
      <c r="F661" t="s">
        <v>5856</v>
      </c>
    </row>
    <row r="662" spans="1:6">
      <c r="A662">
        <v>100061</v>
      </c>
      <c r="B662" t="s">
        <v>6511</v>
      </c>
      <c r="C662" t="s">
        <v>5819</v>
      </c>
      <c r="D662" t="s">
        <v>5826</v>
      </c>
      <c r="E662" t="s">
        <v>5827</v>
      </c>
      <c r="F662" t="s">
        <v>5827</v>
      </c>
    </row>
    <row r="663" spans="1:6">
      <c r="A663">
        <v>100066</v>
      </c>
      <c r="B663" t="s">
        <v>6512</v>
      </c>
      <c r="C663" t="s">
        <v>422</v>
      </c>
      <c r="D663" t="s">
        <v>5804</v>
      </c>
      <c r="E663" t="s">
        <v>5798</v>
      </c>
      <c r="F663" t="s">
        <v>5798</v>
      </c>
    </row>
    <row r="664" spans="1:6">
      <c r="A664">
        <v>100068</v>
      </c>
      <c r="B664" t="s">
        <v>6513</v>
      </c>
      <c r="C664" t="s">
        <v>422</v>
      </c>
      <c r="D664" t="s">
        <v>5804</v>
      </c>
      <c r="E664" t="s">
        <v>5798</v>
      </c>
      <c r="F664" t="s">
        <v>5798</v>
      </c>
    </row>
    <row r="665" spans="1:6">
      <c r="A665">
        <v>100070</v>
      </c>
      <c r="B665" t="s">
        <v>6514</v>
      </c>
      <c r="C665" t="s">
        <v>422</v>
      </c>
      <c r="D665" t="s">
        <v>5804</v>
      </c>
      <c r="E665" t="s">
        <v>5801</v>
      </c>
      <c r="F665" t="s">
        <v>5801</v>
      </c>
    </row>
    <row r="666" spans="1:6">
      <c r="A666">
        <v>100071</v>
      </c>
      <c r="B666" t="s">
        <v>6515</v>
      </c>
      <c r="C666" t="s">
        <v>422</v>
      </c>
      <c r="D666" t="s">
        <v>5804</v>
      </c>
      <c r="E666" t="s">
        <v>5801</v>
      </c>
      <c r="F666" t="s">
        <v>5801</v>
      </c>
    </row>
    <row r="667" spans="1:6">
      <c r="A667">
        <v>100072</v>
      </c>
      <c r="B667" t="s">
        <v>6516</v>
      </c>
      <c r="C667" t="s">
        <v>422</v>
      </c>
      <c r="D667" t="s">
        <v>5804</v>
      </c>
      <c r="E667" t="s">
        <v>5798</v>
      </c>
      <c r="F667" t="s">
        <v>5798</v>
      </c>
    </row>
    <row r="668" spans="1:6">
      <c r="A668">
        <v>100073</v>
      </c>
      <c r="B668" t="s">
        <v>6517</v>
      </c>
      <c r="C668" t="s">
        <v>422</v>
      </c>
      <c r="D668" t="s">
        <v>5804</v>
      </c>
      <c r="E668" t="s">
        <v>5798</v>
      </c>
      <c r="F668" t="s">
        <v>5798</v>
      </c>
    </row>
    <row r="669" spans="1:6">
      <c r="A669">
        <v>101007</v>
      </c>
      <c r="B669" t="s">
        <v>6518</v>
      </c>
      <c r="C669" t="s">
        <v>422</v>
      </c>
      <c r="D669" t="s">
        <v>5804</v>
      </c>
      <c r="E669" t="s">
        <v>5802</v>
      </c>
      <c r="F669" t="s">
        <v>5802</v>
      </c>
    </row>
    <row r="670" spans="1:6">
      <c r="A670">
        <v>110001</v>
      </c>
      <c r="B670" t="s">
        <v>6519</v>
      </c>
      <c r="C670" t="s">
        <v>381</v>
      </c>
      <c r="D670" t="s">
        <v>5778</v>
      </c>
      <c r="E670" t="s">
        <v>5783</v>
      </c>
      <c r="F670" t="s">
        <v>5783</v>
      </c>
    </row>
    <row r="671" spans="1:6">
      <c r="A671">
        <v>110002</v>
      </c>
      <c r="B671" t="s">
        <v>6520</v>
      </c>
      <c r="C671" t="s">
        <v>381</v>
      </c>
      <c r="D671" t="s">
        <v>5778</v>
      </c>
      <c r="E671" t="s">
        <v>5781</v>
      </c>
      <c r="F671" t="s">
        <v>5781</v>
      </c>
    </row>
    <row r="672" spans="1:6">
      <c r="A672">
        <v>110003</v>
      </c>
      <c r="B672" t="s">
        <v>6521</v>
      </c>
      <c r="C672" t="s">
        <v>117</v>
      </c>
      <c r="D672" t="s">
        <v>5769</v>
      </c>
      <c r="E672" t="s">
        <v>5773</v>
      </c>
      <c r="F672" t="s">
        <v>5773</v>
      </c>
    </row>
    <row r="673" spans="1:6">
      <c r="A673">
        <v>110005</v>
      </c>
      <c r="B673" t="s">
        <v>6522</v>
      </c>
      <c r="C673" t="s">
        <v>381</v>
      </c>
      <c r="D673" t="s">
        <v>5778</v>
      </c>
      <c r="E673" t="s">
        <v>5781</v>
      </c>
      <c r="F673" t="s">
        <v>5781</v>
      </c>
    </row>
    <row r="674" spans="1:6">
      <c r="A674">
        <v>110006</v>
      </c>
      <c r="B674" t="s">
        <v>6523</v>
      </c>
      <c r="C674" t="s">
        <v>717</v>
      </c>
      <c r="D674" t="s">
        <v>5846</v>
      </c>
      <c r="E674" t="s">
        <v>5846</v>
      </c>
      <c r="F674" t="s">
        <v>5846</v>
      </c>
    </row>
    <row r="675" spans="1:6">
      <c r="A675">
        <v>110007</v>
      </c>
      <c r="B675" t="s">
        <v>6524</v>
      </c>
      <c r="C675" t="s">
        <v>422</v>
      </c>
      <c r="D675" t="s">
        <v>5804</v>
      </c>
      <c r="E675" t="s">
        <v>5800</v>
      </c>
      <c r="F675" t="s">
        <v>5800</v>
      </c>
    </row>
    <row r="676" spans="1:6">
      <c r="A676">
        <v>110008</v>
      </c>
      <c r="B676" t="s">
        <v>6525</v>
      </c>
      <c r="C676" t="s">
        <v>422</v>
      </c>
      <c r="D676" t="s">
        <v>5804</v>
      </c>
      <c r="E676" t="s">
        <v>5800</v>
      </c>
      <c r="F676" t="s">
        <v>5800</v>
      </c>
    </row>
    <row r="677" spans="1:6">
      <c r="A677">
        <v>110009</v>
      </c>
      <c r="B677" t="s">
        <v>6526</v>
      </c>
      <c r="C677" t="s">
        <v>117</v>
      </c>
      <c r="D677" t="s">
        <v>5856</v>
      </c>
      <c r="E677" t="s">
        <v>5871</v>
      </c>
      <c r="F677" t="s">
        <v>5856</v>
      </c>
    </row>
    <row r="678" spans="1:6">
      <c r="A678">
        <v>110010</v>
      </c>
      <c r="B678" t="s">
        <v>6527</v>
      </c>
      <c r="C678" t="s">
        <v>381</v>
      </c>
      <c r="D678" t="s">
        <v>5778</v>
      </c>
      <c r="E678" t="s">
        <v>5781</v>
      </c>
      <c r="F678" t="s">
        <v>5781</v>
      </c>
    </row>
    <row r="679" spans="1:6">
      <c r="A679">
        <v>110011</v>
      </c>
      <c r="B679" t="s">
        <v>6528</v>
      </c>
      <c r="C679" t="s">
        <v>117</v>
      </c>
      <c r="D679" t="s">
        <v>5856</v>
      </c>
      <c r="E679" t="s">
        <v>5857</v>
      </c>
      <c r="F679" t="s">
        <v>5856</v>
      </c>
    </row>
    <row r="680" spans="1:6">
      <c r="A680">
        <v>110012</v>
      </c>
      <c r="B680" t="s">
        <v>6529</v>
      </c>
      <c r="C680" t="s">
        <v>381</v>
      </c>
      <c r="D680" t="s">
        <v>5778</v>
      </c>
      <c r="E680" t="s">
        <v>5780</v>
      </c>
      <c r="F680" t="s">
        <v>5780</v>
      </c>
    </row>
    <row r="681" spans="1:6">
      <c r="A681">
        <v>110013</v>
      </c>
      <c r="B681" t="s">
        <v>6530</v>
      </c>
      <c r="C681" t="s">
        <v>117</v>
      </c>
      <c r="D681" t="s">
        <v>5856</v>
      </c>
      <c r="E681" t="s">
        <v>5871</v>
      </c>
      <c r="F681" t="s">
        <v>5856</v>
      </c>
    </row>
    <row r="682" spans="1:6">
      <c r="A682">
        <v>110015</v>
      </c>
      <c r="B682" t="s">
        <v>6531</v>
      </c>
      <c r="C682" t="s">
        <v>117</v>
      </c>
      <c r="D682" t="s">
        <v>5856</v>
      </c>
      <c r="E682" t="s">
        <v>5859</v>
      </c>
      <c r="F682" t="s">
        <v>5856</v>
      </c>
    </row>
    <row r="683" spans="1:6">
      <c r="A683">
        <v>110016</v>
      </c>
      <c r="B683" t="s">
        <v>6532</v>
      </c>
      <c r="C683" t="s">
        <v>717</v>
      </c>
      <c r="D683" t="s">
        <v>5848</v>
      </c>
      <c r="E683" t="s">
        <v>5848</v>
      </c>
      <c r="F683" t="s">
        <v>5848</v>
      </c>
    </row>
    <row r="684" spans="1:6">
      <c r="A684">
        <v>110017</v>
      </c>
      <c r="B684" t="s">
        <v>6533</v>
      </c>
      <c r="C684" t="s">
        <v>422</v>
      </c>
      <c r="D684" t="s">
        <v>5804</v>
      </c>
      <c r="E684" t="s">
        <v>5801</v>
      </c>
      <c r="F684" t="s">
        <v>5801</v>
      </c>
    </row>
    <row r="685" spans="1:6">
      <c r="A685">
        <v>110018</v>
      </c>
      <c r="B685" t="s">
        <v>6534</v>
      </c>
      <c r="C685" t="s">
        <v>422</v>
      </c>
      <c r="D685" t="s">
        <v>5804</v>
      </c>
      <c r="E685" t="s">
        <v>5801</v>
      </c>
      <c r="F685" t="s">
        <v>5801</v>
      </c>
    </row>
    <row r="686" spans="1:6">
      <c r="A686">
        <v>110019</v>
      </c>
      <c r="B686" t="s">
        <v>6535</v>
      </c>
      <c r="C686" t="s">
        <v>117</v>
      </c>
      <c r="D686" t="s">
        <v>5769</v>
      </c>
      <c r="E686" t="s">
        <v>5772</v>
      </c>
      <c r="F686" t="s">
        <v>5772</v>
      </c>
    </row>
    <row r="687" spans="1:6">
      <c r="A687">
        <v>110020</v>
      </c>
      <c r="B687" t="s">
        <v>6536</v>
      </c>
      <c r="C687" t="s">
        <v>117</v>
      </c>
      <c r="D687" t="s">
        <v>5769</v>
      </c>
      <c r="E687" t="s">
        <v>5772</v>
      </c>
      <c r="F687" t="s">
        <v>5772</v>
      </c>
    </row>
    <row r="688" spans="1:6">
      <c r="A688" t="s">
        <v>6537</v>
      </c>
      <c r="B688" t="s">
        <v>6538</v>
      </c>
      <c r="C688" t="s">
        <v>117</v>
      </c>
      <c r="D688" t="s">
        <v>5769</v>
      </c>
      <c r="E688" t="s">
        <v>5770</v>
      </c>
      <c r="F688" t="s">
        <v>5770</v>
      </c>
    </row>
    <row r="689" spans="1:6">
      <c r="A689">
        <v>110021</v>
      </c>
      <c r="B689" t="s">
        <v>6539</v>
      </c>
      <c r="C689" t="s">
        <v>117</v>
      </c>
      <c r="D689" t="s">
        <v>5769</v>
      </c>
      <c r="E689" t="s">
        <v>5772</v>
      </c>
      <c r="F689" t="s">
        <v>5772</v>
      </c>
    </row>
    <row r="690" spans="1:6">
      <c r="A690">
        <v>110022</v>
      </c>
      <c r="B690" t="s">
        <v>6540</v>
      </c>
      <c r="C690" t="s">
        <v>117</v>
      </c>
      <c r="D690" t="s">
        <v>5856</v>
      </c>
      <c r="E690" t="s">
        <v>5895</v>
      </c>
      <c r="F690" t="s">
        <v>5856</v>
      </c>
    </row>
    <row r="691" spans="1:6">
      <c r="A691">
        <v>110023</v>
      </c>
      <c r="B691" t="s">
        <v>6541</v>
      </c>
      <c r="C691" t="s">
        <v>117</v>
      </c>
      <c r="D691" t="s">
        <v>5856</v>
      </c>
      <c r="E691" t="s">
        <v>5895</v>
      </c>
      <c r="F691" t="s">
        <v>5856</v>
      </c>
    </row>
    <row r="692" spans="1:6">
      <c r="A692">
        <v>110025</v>
      </c>
      <c r="B692" t="s">
        <v>6542</v>
      </c>
      <c r="C692" t="s">
        <v>117</v>
      </c>
      <c r="D692" t="s">
        <v>5856</v>
      </c>
      <c r="E692" t="s">
        <v>5895</v>
      </c>
      <c r="F692" t="s">
        <v>5856</v>
      </c>
    </row>
    <row r="693" spans="1:6">
      <c r="A693">
        <v>110026</v>
      </c>
      <c r="B693" t="s">
        <v>6543</v>
      </c>
      <c r="C693" t="s">
        <v>117</v>
      </c>
      <c r="D693" t="s">
        <v>5769</v>
      </c>
      <c r="E693" t="s">
        <v>5772</v>
      </c>
      <c r="F693" t="s">
        <v>5772</v>
      </c>
    </row>
    <row r="694" spans="1:6">
      <c r="A694">
        <v>110027</v>
      </c>
      <c r="B694" t="s">
        <v>6544</v>
      </c>
      <c r="C694" t="s">
        <v>422</v>
      </c>
      <c r="D694" t="s">
        <v>5804</v>
      </c>
      <c r="E694" t="s">
        <v>5800</v>
      </c>
      <c r="F694" t="s">
        <v>5800</v>
      </c>
    </row>
    <row r="695" spans="1:6">
      <c r="A695">
        <v>110028</v>
      </c>
      <c r="B695" t="s">
        <v>6545</v>
      </c>
      <c r="C695" t="s">
        <v>422</v>
      </c>
      <c r="D695" t="s">
        <v>5804</v>
      </c>
      <c r="E695" t="s">
        <v>5800</v>
      </c>
      <c r="F695" t="s">
        <v>5800</v>
      </c>
    </row>
    <row r="696" spans="1:6">
      <c r="A696">
        <v>110029</v>
      </c>
      <c r="B696" t="s">
        <v>6546</v>
      </c>
      <c r="C696" t="s">
        <v>117</v>
      </c>
      <c r="D696" t="s">
        <v>5856</v>
      </c>
      <c r="E696" t="s">
        <v>5859</v>
      </c>
      <c r="F696" t="s">
        <v>5856</v>
      </c>
    </row>
    <row r="697" spans="1:6">
      <c r="A697">
        <v>110030</v>
      </c>
      <c r="B697" t="s">
        <v>6547</v>
      </c>
      <c r="C697" t="s">
        <v>117</v>
      </c>
      <c r="D697" t="s">
        <v>5769</v>
      </c>
      <c r="E697" t="s">
        <v>5773</v>
      </c>
      <c r="F697" t="s">
        <v>5773</v>
      </c>
    </row>
    <row r="698" spans="1:6">
      <c r="A698" t="s">
        <v>6548</v>
      </c>
      <c r="B698" t="s">
        <v>6549</v>
      </c>
      <c r="C698" t="s">
        <v>117</v>
      </c>
      <c r="D698" t="s">
        <v>5856</v>
      </c>
      <c r="E698" t="s">
        <v>6418</v>
      </c>
      <c r="F698" t="s">
        <v>5856</v>
      </c>
    </row>
    <row r="699" spans="1:6">
      <c r="A699">
        <v>110031</v>
      </c>
      <c r="B699" t="s">
        <v>6550</v>
      </c>
      <c r="C699" t="s">
        <v>5819</v>
      </c>
      <c r="D699" t="s">
        <v>5820</v>
      </c>
      <c r="E699" t="s">
        <v>5823</v>
      </c>
      <c r="F699" t="s">
        <v>5823</v>
      </c>
    </row>
    <row r="700" spans="1:6">
      <c r="A700">
        <v>110032</v>
      </c>
      <c r="B700" t="s">
        <v>6551</v>
      </c>
      <c r="C700" t="s">
        <v>5819</v>
      </c>
      <c r="D700" t="s">
        <v>5820</v>
      </c>
      <c r="E700" t="s">
        <v>5823</v>
      </c>
      <c r="F700" t="s">
        <v>5823</v>
      </c>
    </row>
    <row r="701" spans="1:6">
      <c r="A701">
        <v>110033</v>
      </c>
      <c r="B701" t="s">
        <v>6552</v>
      </c>
      <c r="C701" t="s">
        <v>5819</v>
      </c>
      <c r="D701" t="s">
        <v>5820</v>
      </c>
      <c r="E701" t="s">
        <v>5823</v>
      </c>
      <c r="F701" t="s">
        <v>5823</v>
      </c>
    </row>
    <row r="702" spans="1:6">
      <c r="A702">
        <v>110035</v>
      </c>
      <c r="B702" t="s">
        <v>6553</v>
      </c>
      <c r="C702" t="s">
        <v>422</v>
      </c>
      <c r="D702" t="s">
        <v>5804</v>
      </c>
      <c r="E702" t="s">
        <v>5801</v>
      </c>
      <c r="F702" t="s">
        <v>5801</v>
      </c>
    </row>
    <row r="703" spans="1:6">
      <c r="A703">
        <v>110036</v>
      </c>
      <c r="B703" t="s">
        <v>6554</v>
      </c>
      <c r="C703" t="s">
        <v>422</v>
      </c>
      <c r="D703" t="s">
        <v>5804</v>
      </c>
      <c r="E703" t="s">
        <v>5801</v>
      </c>
      <c r="F703" t="s">
        <v>5801</v>
      </c>
    </row>
    <row r="704" spans="1:6">
      <c r="A704">
        <v>110037</v>
      </c>
      <c r="B704" t="s">
        <v>6555</v>
      </c>
      <c r="C704" t="s">
        <v>422</v>
      </c>
      <c r="D704" t="s">
        <v>5804</v>
      </c>
      <c r="E704" t="s">
        <v>5798</v>
      </c>
      <c r="F704" t="s">
        <v>5798</v>
      </c>
    </row>
    <row r="705" spans="1:6">
      <c r="A705">
        <v>110038</v>
      </c>
      <c r="B705" t="s">
        <v>6556</v>
      </c>
      <c r="C705" t="s">
        <v>422</v>
      </c>
      <c r="D705" t="s">
        <v>5804</v>
      </c>
      <c r="E705" t="s">
        <v>5798</v>
      </c>
      <c r="F705" t="s">
        <v>5798</v>
      </c>
    </row>
    <row r="706" spans="1:6">
      <c r="A706">
        <v>110050</v>
      </c>
      <c r="B706" t="s">
        <v>6557</v>
      </c>
      <c r="C706" t="s">
        <v>422</v>
      </c>
      <c r="D706" t="s">
        <v>5804</v>
      </c>
      <c r="E706" t="s">
        <v>5802</v>
      </c>
      <c r="F706" t="s">
        <v>5802</v>
      </c>
    </row>
    <row r="707" spans="1:6">
      <c r="A707">
        <v>110051</v>
      </c>
      <c r="B707" t="s">
        <v>6558</v>
      </c>
      <c r="C707" t="s">
        <v>422</v>
      </c>
      <c r="D707" t="s">
        <v>5804</v>
      </c>
      <c r="E707" t="s">
        <v>5802</v>
      </c>
      <c r="F707" t="s">
        <v>5802</v>
      </c>
    </row>
    <row r="708" spans="1:6">
      <c r="A708">
        <v>110052</v>
      </c>
      <c r="B708" t="s">
        <v>6559</v>
      </c>
      <c r="C708" t="s">
        <v>422</v>
      </c>
      <c r="D708" t="s">
        <v>5804</v>
      </c>
      <c r="E708" t="s">
        <v>5803</v>
      </c>
      <c r="F708" t="s">
        <v>5803</v>
      </c>
    </row>
    <row r="709" spans="1:6">
      <c r="A709">
        <v>110053</v>
      </c>
      <c r="B709" t="s">
        <v>6560</v>
      </c>
      <c r="C709" t="s">
        <v>422</v>
      </c>
      <c r="D709" t="s">
        <v>5804</v>
      </c>
      <c r="E709" t="s">
        <v>5803</v>
      </c>
      <c r="F709" t="s">
        <v>5803</v>
      </c>
    </row>
    <row r="710" spans="1:6">
      <c r="A710">
        <v>112002</v>
      </c>
      <c r="B710" t="s">
        <v>6561</v>
      </c>
      <c r="C710" t="s">
        <v>381</v>
      </c>
      <c r="D710" t="s">
        <v>5778</v>
      </c>
      <c r="E710" t="s">
        <v>5781</v>
      </c>
      <c r="F710" t="s">
        <v>5781</v>
      </c>
    </row>
    <row r="711" spans="1:6">
      <c r="A711">
        <v>118001</v>
      </c>
      <c r="B711" t="s">
        <v>6562</v>
      </c>
      <c r="C711" t="s">
        <v>5819</v>
      </c>
      <c r="D711" t="s">
        <v>5826</v>
      </c>
      <c r="E711" t="s">
        <v>5831</v>
      </c>
      <c r="F711" t="s">
        <v>5831</v>
      </c>
    </row>
    <row r="712" spans="1:6">
      <c r="A712">
        <v>118002</v>
      </c>
      <c r="B712" t="s">
        <v>6563</v>
      </c>
      <c r="C712" t="s">
        <v>5819</v>
      </c>
      <c r="D712" t="s">
        <v>5820</v>
      </c>
      <c r="E712" t="s">
        <v>5824</v>
      </c>
      <c r="F712" t="s">
        <v>5824</v>
      </c>
    </row>
    <row r="713" spans="1:6">
      <c r="A713">
        <v>121001</v>
      </c>
      <c r="B713" t="s">
        <v>6564</v>
      </c>
      <c r="C713" t="s">
        <v>381</v>
      </c>
      <c r="D713" t="s">
        <v>5778</v>
      </c>
      <c r="E713" t="s">
        <v>5782</v>
      </c>
      <c r="F713" t="s">
        <v>5782</v>
      </c>
    </row>
    <row r="714" spans="1:6">
      <c r="A714">
        <v>121002</v>
      </c>
      <c r="B714" t="s">
        <v>6565</v>
      </c>
      <c r="C714" t="s">
        <v>381</v>
      </c>
      <c r="D714" t="s">
        <v>5778</v>
      </c>
      <c r="E714" t="s">
        <v>5780</v>
      </c>
      <c r="F714" t="s">
        <v>5780</v>
      </c>
    </row>
    <row r="715" spans="1:6">
      <c r="A715">
        <v>121003</v>
      </c>
      <c r="B715" t="s">
        <v>6566</v>
      </c>
      <c r="C715" t="s">
        <v>117</v>
      </c>
      <c r="D715" t="s">
        <v>5856</v>
      </c>
      <c r="E715" t="s">
        <v>5859</v>
      </c>
      <c r="F715" t="s">
        <v>5856</v>
      </c>
    </row>
    <row r="716" spans="1:6">
      <c r="A716">
        <v>121005</v>
      </c>
      <c r="B716" t="s">
        <v>6567</v>
      </c>
      <c r="C716" t="s">
        <v>117</v>
      </c>
      <c r="D716" t="s">
        <v>5856</v>
      </c>
      <c r="E716" t="s">
        <v>5871</v>
      </c>
      <c r="F716" t="s">
        <v>5856</v>
      </c>
    </row>
    <row r="717" spans="1:6">
      <c r="A717">
        <v>121006</v>
      </c>
      <c r="B717" t="s">
        <v>6568</v>
      </c>
      <c r="C717" t="s">
        <v>381</v>
      </c>
      <c r="D717" t="s">
        <v>5778</v>
      </c>
      <c r="E717" t="s">
        <v>5781</v>
      </c>
      <c r="F717" t="s">
        <v>5781</v>
      </c>
    </row>
    <row r="718" spans="1:6">
      <c r="A718">
        <v>121007</v>
      </c>
      <c r="B718" t="s">
        <v>6569</v>
      </c>
      <c r="C718" t="s">
        <v>5931</v>
      </c>
      <c r="D718" t="s">
        <v>6570</v>
      </c>
      <c r="E718" t="s">
        <v>6571</v>
      </c>
      <c r="F718" t="s">
        <v>6571</v>
      </c>
    </row>
    <row r="719" spans="1:6">
      <c r="A719" t="s">
        <v>6572</v>
      </c>
      <c r="B719" t="s">
        <v>6569</v>
      </c>
      <c r="C719" t="s">
        <v>5931</v>
      </c>
      <c r="D719" t="s">
        <v>6570</v>
      </c>
      <c r="E719" t="s">
        <v>6571</v>
      </c>
      <c r="F719" t="s">
        <v>6571</v>
      </c>
    </row>
    <row r="720" spans="1:6">
      <c r="A720">
        <v>121008</v>
      </c>
      <c r="B720" t="s">
        <v>6573</v>
      </c>
      <c r="C720" t="s">
        <v>117</v>
      </c>
      <c r="D720" t="s">
        <v>5856</v>
      </c>
      <c r="E720" t="s">
        <v>5857</v>
      </c>
      <c r="F720" t="s">
        <v>5856</v>
      </c>
    </row>
    <row r="721" spans="1:6">
      <c r="A721">
        <v>121009</v>
      </c>
      <c r="B721" t="s">
        <v>6574</v>
      </c>
      <c r="C721" t="s">
        <v>422</v>
      </c>
      <c r="D721" t="s">
        <v>5804</v>
      </c>
      <c r="E721" t="s">
        <v>5801</v>
      </c>
      <c r="F721" t="s">
        <v>5801</v>
      </c>
    </row>
    <row r="722" spans="1:6">
      <c r="A722">
        <v>121010</v>
      </c>
      <c r="B722" t="s">
        <v>6575</v>
      </c>
      <c r="C722" t="s">
        <v>381</v>
      </c>
      <c r="D722" t="s">
        <v>5778</v>
      </c>
      <c r="E722" t="s">
        <v>5779</v>
      </c>
      <c r="F722" t="s">
        <v>5779</v>
      </c>
    </row>
    <row r="723" spans="1:6">
      <c r="A723">
        <v>121011</v>
      </c>
      <c r="B723" t="s">
        <v>6576</v>
      </c>
      <c r="C723" t="s">
        <v>717</v>
      </c>
      <c r="D723" t="s">
        <v>5846</v>
      </c>
      <c r="E723" t="s">
        <v>5846</v>
      </c>
      <c r="F723" t="s">
        <v>5846</v>
      </c>
    </row>
    <row r="724" spans="1:6">
      <c r="A724">
        <v>121012</v>
      </c>
      <c r="B724" t="s">
        <v>6577</v>
      </c>
      <c r="C724" t="s">
        <v>422</v>
      </c>
      <c r="D724" t="s">
        <v>5804</v>
      </c>
      <c r="E724" t="s">
        <v>5800</v>
      </c>
      <c r="F724" t="s">
        <v>5800</v>
      </c>
    </row>
    <row r="725" spans="1:6">
      <c r="A725">
        <v>121013</v>
      </c>
      <c r="B725" t="s">
        <v>6578</v>
      </c>
      <c r="C725" t="s">
        <v>422</v>
      </c>
      <c r="D725" t="s">
        <v>5804</v>
      </c>
      <c r="E725" t="s">
        <v>5798</v>
      </c>
      <c r="F725" t="s">
        <v>5798</v>
      </c>
    </row>
    <row r="726" spans="1:6">
      <c r="A726">
        <v>121099</v>
      </c>
      <c r="B726" t="s">
        <v>6579</v>
      </c>
      <c r="C726" t="s">
        <v>117</v>
      </c>
      <c r="D726" t="s">
        <v>5769</v>
      </c>
      <c r="E726" t="s">
        <v>5770</v>
      </c>
      <c r="F726" t="s">
        <v>5770</v>
      </c>
    </row>
    <row r="727" spans="1:6">
      <c r="A727" t="s">
        <v>6580</v>
      </c>
      <c r="B727" t="s">
        <v>6581</v>
      </c>
      <c r="C727" t="s">
        <v>117</v>
      </c>
      <c r="D727" t="s">
        <v>5856</v>
      </c>
      <c r="E727" t="s">
        <v>5859</v>
      </c>
      <c r="F727" t="s">
        <v>5856</v>
      </c>
    </row>
    <row r="728" spans="1:6">
      <c r="A728">
        <v>128011</v>
      </c>
      <c r="B728" t="s">
        <v>6582</v>
      </c>
      <c r="C728" t="s">
        <v>717</v>
      </c>
      <c r="D728" t="s">
        <v>5848</v>
      </c>
      <c r="E728" t="s">
        <v>5848</v>
      </c>
      <c r="F728" t="s">
        <v>5848</v>
      </c>
    </row>
    <row r="729" spans="1:6">
      <c r="A729">
        <v>128013</v>
      </c>
      <c r="B729" t="s">
        <v>6583</v>
      </c>
      <c r="C729" t="s">
        <v>422</v>
      </c>
      <c r="D729" t="s">
        <v>5804</v>
      </c>
      <c r="E729" t="s">
        <v>5798</v>
      </c>
      <c r="F729" t="s">
        <v>5798</v>
      </c>
    </row>
    <row r="730" spans="1:6">
      <c r="A730">
        <v>128112</v>
      </c>
      <c r="B730" t="s">
        <v>6584</v>
      </c>
      <c r="C730" t="s">
        <v>422</v>
      </c>
      <c r="D730" t="s">
        <v>5804</v>
      </c>
      <c r="E730" t="s">
        <v>5800</v>
      </c>
      <c r="F730" t="s">
        <v>5800</v>
      </c>
    </row>
    <row r="731" spans="1:6">
      <c r="A731">
        <v>150001</v>
      </c>
      <c r="B731" t="s">
        <v>6585</v>
      </c>
      <c r="C731" t="s">
        <v>5931</v>
      </c>
      <c r="D731" t="s">
        <v>6570</v>
      </c>
      <c r="E731" t="s">
        <v>6586</v>
      </c>
      <c r="F731" t="s">
        <v>6586</v>
      </c>
    </row>
    <row r="732" spans="1:6">
      <c r="A732" t="s">
        <v>6587</v>
      </c>
      <c r="B732" t="s">
        <v>6585</v>
      </c>
      <c r="C732" t="s">
        <v>5931</v>
      </c>
      <c r="D732" t="s">
        <v>6570</v>
      </c>
      <c r="E732" t="s">
        <v>6586</v>
      </c>
      <c r="F732" t="s">
        <v>6586</v>
      </c>
    </row>
    <row r="733" spans="1:6">
      <c r="A733">
        <v>150002</v>
      </c>
      <c r="B733" t="s">
        <v>6588</v>
      </c>
      <c r="C733" t="s">
        <v>117</v>
      </c>
      <c r="D733" t="s">
        <v>6589</v>
      </c>
      <c r="E733" t="s">
        <v>6589</v>
      </c>
      <c r="F733" t="s">
        <v>6589</v>
      </c>
    </row>
    <row r="734" spans="1:6">
      <c r="A734">
        <v>150003</v>
      </c>
      <c r="B734" t="s">
        <v>6590</v>
      </c>
      <c r="C734" t="s">
        <v>117</v>
      </c>
      <c r="D734" t="s">
        <v>6589</v>
      </c>
      <c r="E734" t="s">
        <v>6589</v>
      </c>
      <c r="F734" t="s">
        <v>6589</v>
      </c>
    </row>
    <row r="735" spans="1:6">
      <c r="A735">
        <v>150005</v>
      </c>
      <c r="B735" t="s">
        <v>6591</v>
      </c>
      <c r="C735" t="s">
        <v>717</v>
      </c>
      <c r="D735" t="s">
        <v>5846</v>
      </c>
      <c r="E735" t="s">
        <v>5846</v>
      </c>
      <c r="F735" t="s">
        <v>5846</v>
      </c>
    </row>
    <row r="736" spans="1:6">
      <c r="A736">
        <v>150006</v>
      </c>
      <c r="B736" t="s">
        <v>6592</v>
      </c>
      <c r="C736" t="s">
        <v>5931</v>
      </c>
      <c r="D736" t="s">
        <v>6570</v>
      </c>
      <c r="E736" t="s">
        <v>6571</v>
      </c>
      <c r="F736" t="s">
        <v>6571</v>
      </c>
    </row>
    <row r="737" spans="1:6">
      <c r="A737">
        <v>150007</v>
      </c>
      <c r="B737" t="s">
        <v>6593</v>
      </c>
      <c r="C737" t="s">
        <v>5931</v>
      </c>
      <c r="D737" t="s">
        <v>6570</v>
      </c>
      <c r="E737" t="s">
        <v>6586</v>
      </c>
      <c r="F737" t="s">
        <v>6586</v>
      </c>
    </row>
    <row r="738" spans="1:6">
      <c r="A738">
        <v>150008</v>
      </c>
      <c r="B738" t="s">
        <v>6594</v>
      </c>
      <c r="C738" t="s">
        <v>5931</v>
      </c>
      <c r="D738" t="s">
        <v>6570</v>
      </c>
      <c r="E738" t="s">
        <v>6595</v>
      </c>
      <c r="F738" t="s">
        <v>6595</v>
      </c>
    </row>
    <row r="739" spans="1:6">
      <c r="A739">
        <v>150009</v>
      </c>
      <c r="B739" t="s">
        <v>6596</v>
      </c>
      <c r="C739" t="s">
        <v>5931</v>
      </c>
      <c r="D739" t="s">
        <v>6570</v>
      </c>
      <c r="E739" t="s">
        <v>6595</v>
      </c>
      <c r="F739" t="s">
        <v>6595</v>
      </c>
    </row>
    <row r="740" spans="1:6">
      <c r="A740">
        <v>150010</v>
      </c>
      <c r="B740" t="s">
        <v>6597</v>
      </c>
      <c r="C740" t="s">
        <v>5931</v>
      </c>
      <c r="D740" t="s">
        <v>6570</v>
      </c>
      <c r="E740" t="s">
        <v>6571</v>
      </c>
      <c r="F740" t="s">
        <v>6571</v>
      </c>
    </row>
    <row r="741" spans="1:6">
      <c r="A741">
        <v>150011</v>
      </c>
      <c r="B741" t="s">
        <v>6598</v>
      </c>
      <c r="C741" t="s">
        <v>5931</v>
      </c>
      <c r="D741" t="s">
        <v>6570</v>
      </c>
      <c r="E741" t="s">
        <v>6586</v>
      </c>
      <c r="F741" t="s">
        <v>6586</v>
      </c>
    </row>
    <row r="742" spans="1:6">
      <c r="A742">
        <v>150012</v>
      </c>
      <c r="B742" t="s">
        <v>6599</v>
      </c>
      <c r="C742" t="s">
        <v>5931</v>
      </c>
      <c r="D742" t="s">
        <v>6570</v>
      </c>
      <c r="E742" t="s">
        <v>6571</v>
      </c>
      <c r="F742" t="s">
        <v>6571</v>
      </c>
    </row>
    <row r="743" spans="1:6">
      <c r="A743">
        <v>150013</v>
      </c>
      <c r="B743" t="s">
        <v>6600</v>
      </c>
      <c r="C743" t="s">
        <v>5931</v>
      </c>
      <c r="D743" t="s">
        <v>6570</v>
      </c>
      <c r="E743" t="s">
        <v>6586</v>
      </c>
      <c r="F743" t="s">
        <v>6586</v>
      </c>
    </row>
    <row r="744" spans="1:6">
      <c r="A744">
        <v>150015</v>
      </c>
      <c r="B744" t="s">
        <v>6601</v>
      </c>
      <c r="C744" t="s">
        <v>717</v>
      </c>
      <c r="D744" t="s">
        <v>5848</v>
      </c>
      <c r="E744" t="s">
        <v>5848</v>
      </c>
      <c r="F744" t="s">
        <v>5848</v>
      </c>
    </row>
    <row r="745" spans="1:6">
      <c r="A745">
        <v>150016</v>
      </c>
      <c r="B745" t="s">
        <v>6602</v>
      </c>
      <c r="C745" t="s">
        <v>5931</v>
      </c>
      <c r="D745" t="s">
        <v>6570</v>
      </c>
      <c r="E745" t="s">
        <v>6595</v>
      </c>
      <c r="F745" t="s">
        <v>6595</v>
      </c>
    </row>
    <row r="746" spans="1:6">
      <c r="A746">
        <v>150017</v>
      </c>
      <c r="B746" t="s">
        <v>6603</v>
      </c>
      <c r="C746" t="s">
        <v>5931</v>
      </c>
      <c r="D746" t="s">
        <v>6570</v>
      </c>
      <c r="E746" t="s">
        <v>6595</v>
      </c>
      <c r="F746" t="s">
        <v>6595</v>
      </c>
    </row>
    <row r="747" spans="1:6">
      <c r="A747">
        <v>150018</v>
      </c>
      <c r="B747" t="s">
        <v>6604</v>
      </c>
      <c r="C747" t="s">
        <v>5931</v>
      </c>
      <c r="D747" t="s">
        <v>6570</v>
      </c>
      <c r="E747" t="s">
        <v>6571</v>
      </c>
      <c r="F747" t="s">
        <v>6571</v>
      </c>
    </row>
    <row r="748" spans="1:6">
      <c r="A748">
        <v>150019</v>
      </c>
      <c r="B748" t="s">
        <v>6605</v>
      </c>
      <c r="C748" t="s">
        <v>5931</v>
      </c>
      <c r="D748" t="s">
        <v>6570</v>
      </c>
      <c r="E748" t="s">
        <v>6586</v>
      </c>
      <c r="F748" t="s">
        <v>6586</v>
      </c>
    </row>
    <row r="749" spans="1:6">
      <c r="A749">
        <v>150020</v>
      </c>
      <c r="B749" t="s">
        <v>6606</v>
      </c>
      <c r="C749" t="s">
        <v>5931</v>
      </c>
      <c r="D749" t="s">
        <v>5932</v>
      </c>
      <c r="E749" t="s">
        <v>5933</v>
      </c>
      <c r="F749" t="s">
        <v>5933</v>
      </c>
    </row>
    <row r="750" spans="1:6">
      <c r="A750" t="s">
        <v>6607</v>
      </c>
      <c r="B750" t="s">
        <v>6608</v>
      </c>
      <c r="C750" t="s">
        <v>5931</v>
      </c>
      <c r="D750" t="s">
        <v>5932</v>
      </c>
      <c r="E750" t="s">
        <v>5933</v>
      </c>
      <c r="F750" t="s">
        <v>5933</v>
      </c>
    </row>
    <row r="751" spans="1:6">
      <c r="A751">
        <v>150021</v>
      </c>
      <c r="B751" t="s">
        <v>6609</v>
      </c>
      <c r="C751" t="s">
        <v>5931</v>
      </c>
      <c r="D751" t="s">
        <v>5932</v>
      </c>
      <c r="E751" t="s">
        <v>5935</v>
      </c>
      <c r="F751" t="s">
        <v>5935</v>
      </c>
    </row>
    <row r="752" spans="1:6">
      <c r="A752" t="s">
        <v>6610</v>
      </c>
      <c r="B752" t="s">
        <v>6611</v>
      </c>
      <c r="C752" t="s">
        <v>5931</v>
      </c>
      <c r="D752" t="s">
        <v>5932</v>
      </c>
      <c r="E752" t="s">
        <v>5935</v>
      </c>
      <c r="F752" t="s">
        <v>5935</v>
      </c>
    </row>
    <row r="753" spans="1:6">
      <c r="A753">
        <v>150022</v>
      </c>
      <c r="B753" t="s">
        <v>6612</v>
      </c>
      <c r="C753" t="s">
        <v>5931</v>
      </c>
      <c r="D753" t="s">
        <v>6570</v>
      </c>
      <c r="E753" t="s">
        <v>6595</v>
      </c>
      <c r="F753" t="s">
        <v>6595</v>
      </c>
    </row>
    <row r="754" spans="1:6">
      <c r="A754">
        <v>150023</v>
      </c>
      <c r="B754" t="s">
        <v>6613</v>
      </c>
      <c r="C754" t="s">
        <v>5931</v>
      </c>
      <c r="D754" t="s">
        <v>6570</v>
      </c>
      <c r="E754" t="s">
        <v>6595</v>
      </c>
      <c r="F754" t="s">
        <v>6595</v>
      </c>
    </row>
    <row r="755" spans="1:6">
      <c r="A755">
        <v>150025</v>
      </c>
      <c r="B755" t="s">
        <v>6614</v>
      </c>
      <c r="C755" t="s">
        <v>5931</v>
      </c>
      <c r="D755" t="s">
        <v>5932</v>
      </c>
      <c r="E755" t="s">
        <v>5933</v>
      </c>
      <c r="F755" t="s">
        <v>5933</v>
      </c>
    </row>
    <row r="756" spans="1:6">
      <c r="A756">
        <v>150026</v>
      </c>
      <c r="B756" t="s">
        <v>6615</v>
      </c>
      <c r="C756" t="s">
        <v>5931</v>
      </c>
      <c r="D756" t="s">
        <v>5932</v>
      </c>
      <c r="E756" t="s">
        <v>5935</v>
      </c>
      <c r="F756" t="s">
        <v>5935</v>
      </c>
    </row>
    <row r="757" spans="1:6">
      <c r="A757">
        <v>150027</v>
      </c>
      <c r="B757" t="s">
        <v>6616</v>
      </c>
      <c r="C757" t="s">
        <v>5931</v>
      </c>
      <c r="D757" t="s">
        <v>5932</v>
      </c>
      <c r="E757" t="s">
        <v>5935</v>
      </c>
      <c r="F757" t="s">
        <v>5935</v>
      </c>
    </row>
    <row r="758" spans="1:6">
      <c r="A758">
        <v>150028</v>
      </c>
      <c r="B758" t="s">
        <v>6617</v>
      </c>
      <c r="C758" t="s">
        <v>5931</v>
      </c>
      <c r="D758" t="s">
        <v>6570</v>
      </c>
      <c r="E758" t="s">
        <v>6571</v>
      </c>
      <c r="F758" t="s">
        <v>6571</v>
      </c>
    </row>
    <row r="759" spans="1:6">
      <c r="A759">
        <v>150029</v>
      </c>
      <c r="B759" t="s">
        <v>6618</v>
      </c>
      <c r="C759" t="s">
        <v>5931</v>
      </c>
      <c r="D759" t="s">
        <v>6570</v>
      </c>
      <c r="E759" t="s">
        <v>6586</v>
      </c>
      <c r="F759" t="s">
        <v>6586</v>
      </c>
    </row>
    <row r="760" spans="1:6">
      <c r="A760">
        <v>150030</v>
      </c>
      <c r="B760" t="s">
        <v>6619</v>
      </c>
      <c r="C760" t="s">
        <v>5931</v>
      </c>
      <c r="D760" t="s">
        <v>6570</v>
      </c>
      <c r="E760" t="s">
        <v>6571</v>
      </c>
      <c r="F760" t="s">
        <v>6571</v>
      </c>
    </row>
    <row r="761" spans="1:6">
      <c r="A761">
        <v>150031</v>
      </c>
      <c r="B761" t="s">
        <v>6620</v>
      </c>
      <c r="C761" t="s">
        <v>5931</v>
      </c>
      <c r="D761" t="s">
        <v>6570</v>
      </c>
      <c r="E761" t="s">
        <v>6586</v>
      </c>
      <c r="F761" t="s">
        <v>6586</v>
      </c>
    </row>
    <row r="762" spans="1:6">
      <c r="A762">
        <v>150032</v>
      </c>
      <c r="B762" t="s">
        <v>6621</v>
      </c>
      <c r="C762" t="s">
        <v>5931</v>
      </c>
      <c r="D762" t="s">
        <v>5932</v>
      </c>
      <c r="E762" t="s">
        <v>5933</v>
      </c>
      <c r="F762" t="s">
        <v>5933</v>
      </c>
    </row>
    <row r="763" spans="1:6">
      <c r="A763">
        <v>150033</v>
      </c>
      <c r="B763" t="s">
        <v>6622</v>
      </c>
      <c r="C763" t="s">
        <v>5931</v>
      </c>
      <c r="D763" t="s">
        <v>5932</v>
      </c>
      <c r="E763" t="s">
        <v>5935</v>
      </c>
      <c r="F763" t="s">
        <v>5935</v>
      </c>
    </row>
    <row r="764" spans="1:6">
      <c r="A764">
        <v>150034</v>
      </c>
      <c r="B764" t="s">
        <v>6623</v>
      </c>
      <c r="C764" t="s">
        <v>5931</v>
      </c>
      <c r="D764" t="s">
        <v>5932</v>
      </c>
      <c r="E764" t="s">
        <v>5933</v>
      </c>
      <c r="F764" t="s">
        <v>5933</v>
      </c>
    </row>
    <row r="765" spans="1:6">
      <c r="A765">
        <v>150035</v>
      </c>
      <c r="B765" t="s">
        <v>6624</v>
      </c>
      <c r="C765" t="s">
        <v>5931</v>
      </c>
      <c r="D765" t="s">
        <v>5932</v>
      </c>
      <c r="E765" t="s">
        <v>5935</v>
      </c>
      <c r="F765" t="s">
        <v>5935</v>
      </c>
    </row>
    <row r="766" spans="1:6">
      <c r="A766">
        <v>150036</v>
      </c>
      <c r="B766" t="s">
        <v>6625</v>
      </c>
      <c r="C766" t="s">
        <v>5931</v>
      </c>
      <c r="D766" t="s">
        <v>6570</v>
      </c>
      <c r="E766" t="s">
        <v>6571</v>
      </c>
      <c r="F766" t="s">
        <v>6571</v>
      </c>
    </row>
    <row r="767" spans="1:6">
      <c r="A767">
        <v>150037</v>
      </c>
      <c r="B767" t="s">
        <v>6626</v>
      </c>
      <c r="C767" t="s">
        <v>5931</v>
      </c>
      <c r="D767" t="s">
        <v>6570</v>
      </c>
      <c r="E767" t="s">
        <v>6586</v>
      </c>
      <c r="F767" t="s">
        <v>6586</v>
      </c>
    </row>
    <row r="768" spans="1:6">
      <c r="A768">
        <v>150038</v>
      </c>
      <c r="B768" t="s">
        <v>6627</v>
      </c>
      <c r="C768" t="s">
        <v>5931</v>
      </c>
      <c r="D768" t="s">
        <v>5932</v>
      </c>
      <c r="E768" t="s">
        <v>5935</v>
      </c>
      <c r="F768" t="s">
        <v>5935</v>
      </c>
    </row>
    <row r="769" spans="1:6">
      <c r="A769">
        <v>150039</v>
      </c>
      <c r="B769" t="s">
        <v>6628</v>
      </c>
      <c r="C769" t="s">
        <v>5931</v>
      </c>
      <c r="D769" t="s">
        <v>5932</v>
      </c>
      <c r="E769" t="s">
        <v>5933</v>
      </c>
      <c r="F769" t="s">
        <v>5933</v>
      </c>
    </row>
    <row r="770" spans="1:6">
      <c r="A770">
        <v>150040</v>
      </c>
      <c r="B770" t="s">
        <v>6629</v>
      </c>
      <c r="C770" t="s">
        <v>5931</v>
      </c>
      <c r="D770" t="s">
        <v>5932</v>
      </c>
      <c r="E770" t="s">
        <v>5935</v>
      </c>
      <c r="F770" t="s">
        <v>5935</v>
      </c>
    </row>
    <row r="771" spans="1:6">
      <c r="A771">
        <v>150041</v>
      </c>
      <c r="B771" t="s">
        <v>6630</v>
      </c>
      <c r="C771" t="s">
        <v>5931</v>
      </c>
      <c r="D771" t="s">
        <v>5932</v>
      </c>
      <c r="E771" t="s">
        <v>5935</v>
      </c>
      <c r="F771" t="s">
        <v>5935</v>
      </c>
    </row>
    <row r="772" spans="1:6">
      <c r="A772">
        <v>150042</v>
      </c>
      <c r="B772" t="s">
        <v>6631</v>
      </c>
      <c r="C772" t="s">
        <v>5931</v>
      </c>
      <c r="D772" t="s">
        <v>5932</v>
      </c>
      <c r="E772" t="s">
        <v>5935</v>
      </c>
      <c r="F772" t="s">
        <v>5935</v>
      </c>
    </row>
    <row r="773" spans="1:6">
      <c r="A773">
        <v>150043</v>
      </c>
      <c r="B773" t="s">
        <v>6632</v>
      </c>
      <c r="C773" t="s">
        <v>5931</v>
      </c>
      <c r="D773" t="s">
        <v>5932</v>
      </c>
      <c r="E773" t="s">
        <v>5935</v>
      </c>
      <c r="F773" t="s">
        <v>5935</v>
      </c>
    </row>
    <row r="774" spans="1:6">
      <c r="A774">
        <v>150044</v>
      </c>
      <c r="B774" t="s">
        <v>6633</v>
      </c>
      <c r="C774" t="s">
        <v>5931</v>
      </c>
      <c r="D774" t="s">
        <v>5932</v>
      </c>
      <c r="E774" t="s">
        <v>5933</v>
      </c>
      <c r="F774" t="s">
        <v>5933</v>
      </c>
    </row>
    <row r="775" spans="1:6">
      <c r="A775">
        <v>150045</v>
      </c>
      <c r="B775" t="s">
        <v>6634</v>
      </c>
      <c r="C775" t="s">
        <v>5931</v>
      </c>
      <c r="D775" t="s">
        <v>5932</v>
      </c>
      <c r="E775" t="s">
        <v>5935</v>
      </c>
      <c r="F775" t="s">
        <v>5935</v>
      </c>
    </row>
    <row r="776" spans="1:6">
      <c r="A776">
        <v>150046</v>
      </c>
      <c r="B776" t="s">
        <v>6635</v>
      </c>
      <c r="C776" t="s">
        <v>5931</v>
      </c>
      <c r="D776" t="s">
        <v>5932</v>
      </c>
      <c r="E776" t="s">
        <v>5935</v>
      </c>
      <c r="F776" t="s">
        <v>5935</v>
      </c>
    </row>
    <row r="777" spans="1:6">
      <c r="A777">
        <v>150047</v>
      </c>
      <c r="B777" t="s">
        <v>6636</v>
      </c>
      <c r="C777" t="s">
        <v>5931</v>
      </c>
      <c r="D777" t="s">
        <v>6570</v>
      </c>
      <c r="E777" t="s">
        <v>6571</v>
      </c>
      <c r="F777" t="s">
        <v>6571</v>
      </c>
    </row>
    <row r="778" spans="1:6">
      <c r="A778">
        <v>150048</v>
      </c>
      <c r="B778" t="s">
        <v>6637</v>
      </c>
      <c r="C778" t="s">
        <v>5931</v>
      </c>
      <c r="D778" t="s">
        <v>6570</v>
      </c>
      <c r="E778" t="s">
        <v>6586</v>
      </c>
      <c r="F778" t="s">
        <v>6586</v>
      </c>
    </row>
    <row r="779" spans="1:6">
      <c r="A779">
        <v>150049</v>
      </c>
      <c r="B779" t="s">
        <v>6638</v>
      </c>
      <c r="C779" t="s">
        <v>5931</v>
      </c>
      <c r="D779" t="s">
        <v>6570</v>
      </c>
      <c r="E779" t="s">
        <v>6571</v>
      </c>
      <c r="F779" t="s">
        <v>6571</v>
      </c>
    </row>
    <row r="780" spans="1:6">
      <c r="A780">
        <v>150050</v>
      </c>
      <c r="B780" t="s">
        <v>6639</v>
      </c>
      <c r="C780" t="s">
        <v>5931</v>
      </c>
      <c r="D780" t="s">
        <v>6570</v>
      </c>
      <c r="E780" t="s">
        <v>6586</v>
      </c>
      <c r="F780" t="s">
        <v>6586</v>
      </c>
    </row>
    <row r="781" spans="1:6">
      <c r="A781">
        <v>150051</v>
      </c>
      <c r="B781" t="s">
        <v>6640</v>
      </c>
      <c r="C781" t="s">
        <v>5931</v>
      </c>
      <c r="D781" t="s">
        <v>6570</v>
      </c>
      <c r="E781" t="s">
        <v>6571</v>
      </c>
      <c r="F781" t="s">
        <v>6571</v>
      </c>
    </row>
    <row r="782" spans="1:6">
      <c r="A782">
        <v>150052</v>
      </c>
      <c r="B782" t="s">
        <v>6641</v>
      </c>
      <c r="C782" t="s">
        <v>5931</v>
      </c>
      <c r="D782" t="s">
        <v>6570</v>
      </c>
      <c r="E782" t="s">
        <v>6586</v>
      </c>
      <c r="F782" t="s">
        <v>6586</v>
      </c>
    </row>
    <row r="783" spans="1:6">
      <c r="A783">
        <v>150053</v>
      </c>
      <c r="B783" t="s">
        <v>6642</v>
      </c>
      <c r="C783" t="s">
        <v>5931</v>
      </c>
      <c r="D783" t="s">
        <v>6570</v>
      </c>
      <c r="E783" t="s">
        <v>6571</v>
      </c>
      <c r="F783" t="s">
        <v>6571</v>
      </c>
    </row>
    <row r="784" spans="1:6">
      <c r="A784">
        <v>150054</v>
      </c>
      <c r="B784" t="s">
        <v>6643</v>
      </c>
      <c r="C784" t="s">
        <v>5931</v>
      </c>
      <c r="D784" t="s">
        <v>6570</v>
      </c>
      <c r="E784" t="s">
        <v>6586</v>
      </c>
      <c r="F784" t="s">
        <v>6586</v>
      </c>
    </row>
    <row r="785" spans="1:6">
      <c r="A785">
        <v>150055</v>
      </c>
      <c r="B785" t="s">
        <v>6644</v>
      </c>
      <c r="C785" t="s">
        <v>5931</v>
      </c>
      <c r="D785" t="s">
        <v>6570</v>
      </c>
      <c r="E785" t="s">
        <v>6571</v>
      </c>
      <c r="F785" t="s">
        <v>6571</v>
      </c>
    </row>
    <row r="786" spans="1:6">
      <c r="A786">
        <v>150056</v>
      </c>
      <c r="B786" t="s">
        <v>6645</v>
      </c>
      <c r="C786" t="s">
        <v>5931</v>
      </c>
      <c r="D786" t="s">
        <v>6570</v>
      </c>
      <c r="E786" t="s">
        <v>6586</v>
      </c>
      <c r="F786" t="s">
        <v>6586</v>
      </c>
    </row>
    <row r="787" spans="1:6">
      <c r="A787">
        <v>150057</v>
      </c>
      <c r="B787" t="s">
        <v>6646</v>
      </c>
      <c r="C787" t="s">
        <v>5931</v>
      </c>
      <c r="D787" t="s">
        <v>6570</v>
      </c>
      <c r="E787" t="s">
        <v>6571</v>
      </c>
      <c r="F787" t="s">
        <v>6571</v>
      </c>
    </row>
    <row r="788" spans="1:6">
      <c r="A788">
        <v>150058</v>
      </c>
      <c r="B788" t="s">
        <v>6647</v>
      </c>
      <c r="C788" t="s">
        <v>5931</v>
      </c>
      <c r="D788" t="s">
        <v>6570</v>
      </c>
      <c r="E788" t="s">
        <v>6586</v>
      </c>
      <c r="F788" t="s">
        <v>6586</v>
      </c>
    </row>
    <row r="789" spans="1:6">
      <c r="A789">
        <v>150059</v>
      </c>
      <c r="B789" t="s">
        <v>6648</v>
      </c>
      <c r="C789" t="s">
        <v>5931</v>
      </c>
      <c r="D789" t="s">
        <v>6570</v>
      </c>
      <c r="E789" t="s">
        <v>6571</v>
      </c>
      <c r="F789" t="s">
        <v>6571</v>
      </c>
    </row>
    <row r="790" spans="1:6">
      <c r="A790">
        <v>150060</v>
      </c>
      <c r="B790" t="s">
        <v>6649</v>
      </c>
      <c r="C790" t="s">
        <v>5931</v>
      </c>
      <c r="D790" t="s">
        <v>6570</v>
      </c>
      <c r="E790" t="s">
        <v>6586</v>
      </c>
      <c r="F790" t="s">
        <v>6586</v>
      </c>
    </row>
    <row r="791" spans="1:6">
      <c r="A791">
        <v>150061</v>
      </c>
      <c r="B791" t="s">
        <v>6650</v>
      </c>
      <c r="C791" t="s">
        <v>5931</v>
      </c>
      <c r="D791" t="s">
        <v>5932</v>
      </c>
      <c r="E791" t="s">
        <v>5935</v>
      </c>
      <c r="F791" t="s">
        <v>5935</v>
      </c>
    </row>
    <row r="792" spans="1:6">
      <c r="A792">
        <v>150062</v>
      </c>
      <c r="B792" t="s">
        <v>6651</v>
      </c>
      <c r="C792" t="s">
        <v>5931</v>
      </c>
      <c r="D792" t="s">
        <v>5932</v>
      </c>
      <c r="E792" t="s">
        <v>5933</v>
      </c>
      <c r="F792" t="s">
        <v>5933</v>
      </c>
    </row>
    <row r="793" spans="1:6">
      <c r="A793">
        <v>150063</v>
      </c>
      <c r="B793" t="s">
        <v>6652</v>
      </c>
      <c r="C793" t="s">
        <v>5931</v>
      </c>
      <c r="D793" t="s">
        <v>5932</v>
      </c>
      <c r="E793" t="s">
        <v>5935</v>
      </c>
      <c r="F793" t="s">
        <v>5935</v>
      </c>
    </row>
    <row r="794" spans="1:6">
      <c r="A794">
        <v>150064</v>
      </c>
      <c r="B794" t="s">
        <v>6653</v>
      </c>
      <c r="C794" t="s">
        <v>5931</v>
      </c>
      <c r="D794" t="s">
        <v>6570</v>
      </c>
      <c r="E794" t="s">
        <v>6571</v>
      </c>
      <c r="F794" t="s">
        <v>6571</v>
      </c>
    </row>
    <row r="795" spans="1:6">
      <c r="A795">
        <v>150065</v>
      </c>
      <c r="B795" t="s">
        <v>6654</v>
      </c>
      <c r="C795" t="s">
        <v>5931</v>
      </c>
      <c r="D795" t="s">
        <v>6570</v>
      </c>
      <c r="E795" t="s">
        <v>6586</v>
      </c>
      <c r="F795" t="s">
        <v>6586</v>
      </c>
    </row>
    <row r="796" spans="1:6">
      <c r="A796">
        <v>150066</v>
      </c>
      <c r="B796" t="s">
        <v>6655</v>
      </c>
      <c r="C796" t="s">
        <v>5931</v>
      </c>
      <c r="D796" t="s">
        <v>5932</v>
      </c>
      <c r="E796" t="s">
        <v>5933</v>
      </c>
      <c r="F796" t="s">
        <v>5933</v>
      </c>
    </row>
    <row r="797" spans="1:6">
      <c r="A797">
        <v>150067</v>
      </c>
      <c r="B797" t="s">
        <v>6656</v>
      </c>
      <c r="C797" t="s">
        <v>5931</v>
      </c>
      <c r="D797" t="s">
        <v>5932</v>
      </c>
      <c r="E797" t="s">
        <v>5935</v>
      </c>
      <c r="F797" t="s">
        <v>5935</v>
      </c>
    </row>
    <row r="798" spans="1:6">
      <c r="A798">
        <v>150068</v>
      </c>
      <c r="B798" t="s">
        <v>6657</v>
      </c>
      <c r="C798" t="s">
        <v>5931</v>
      </c>
      <c r="D798" t="s">
        <v>5932</v>
      </c>
      <c r="E798" t="s">
        <v>5935</v>
      </c>
      <c r="F798" t="s">
        <v>5935</v>
      </c>
    </row>
    <row r="799" spans="1:6">
      <c r="A799">
        <v>150069</v>
      </c>
      <c r="B799" t="s">
        <v>6658</v>
      </c>
      <c r="C799" t="s">
        <v>5931</v>
      </c>
      <c r="D799" t="s">
        <v>6570</v>
      </c>
      <c r="E799" t="s">
        <v>6571</v>
      </c>
      <c r="F799" t="s">
        <v>6571</v>
      </c>
    </row>
    <row r="800" spans="1:6">
      <c r="A800">
        <v>150070</v>
      </c>
      <c r="B800" t="s">
        <v>6659</v>
      </c>
      <c r="C800" t="s">
        <v>5931</v>
      </c>
      <c r="D800" t="s">
        <v>6570</v>
      </c>
      <c r="E800" t="s">
        <v>6586</v>
      </c>
      <c r="F800" t="s">
        <v>6586</v>
      </c>
    </row>
    <row r="801" spans="1:6">
      <c r="A801">
        <v>150071</v>
      </c>
      <c r="B801" t="s">
        <v>6660</v>
      </c>
      <c r="C801" t="s">
        <v>5931</v>
      </c>
      <c r="D801" t="s">
        <v>6570</v>
      </c>
      <c r="E801" t="s">
        <v>6571</v>
      </c>
      <c r="F801" t="s">
        <v>6571</v>
      </c>
    </row>
    <row r="802" spans="1:6">
      <c r="A802">
        <v>150072</v>
      </c>
      <c r="B802" t="s">
        <v>6661</v>
      </c>
      <c r="C802" t="s">
        <v>5931</v>
      </c>
      <c r="D802" t="s">
        <v>6570</v>
      </c>
      <c r="E802" t="s">
        <v>6586</v>
      </c>
      <c r="F802" t="s">
        <v>6586</v>
      </c>
    </row>
    <row r="803" spans="1:6">
      <c r="A803">
        <v>150073</v>
      </c>
      <c r="B803" t="s">
        <v>6662</v>
      </c>
      <c r="C803" t="s">
        <v>5931</v>
      </c>
      <c r="D803" t="s">
        <v>6570</v>
      </c>
      <c r="E803" t="s">
        <v>6571</v>
      </c>
      <c r="F803" t="s">
        <v>6571</v>
      </c>
    </row>
    <row r="804" spans="1:6">
      <c r="A804">
        <v>150075</v>
      </c>
      <c r="B804" t="s">
        <v>6663</v>
      </c>
      <c r="C804" t="s">
        <v>5931</v>
      </c>
      <c r="D804" t="s">
        <v>6570</v>
      </c>
      <c r="E804" t="s">
        <v>6586</v>
      </c>
      <c r="F804" t="s">
        <v>6586</v>
      </c>
    </row>
    <row r="805" spans="1:6">
      <c r="A805">
        <v>150076</v>
      </c>
      <c r="B805" t="s">
        <v>6664</v>
      </c>
      <c r="C805" t="s">
        <v>5931</v>
      </c>
      <c r="D805" t="s">
        <v>6570</v>
      </c>
      <c r="E805" t="s">
        <v>6571</v>
      </c>
      <c r="F805" t="s">
        <v>6571</v>
      </c>
    </row>
    <row r="806" spans="1:6">
      <c r="A806">
        <v>150077</v>
      </c>
      <c r="B806" t="s">
        <v>6665</v>
      </c>
      <c r="C806" t="s">
        <v>5931</v>
      </c>
      <c r="D806" t="s">
        <v>6570</v>
      </c>
      <c r="E806" t="s">
        <v>6586</v>
      </c>
      <c r="F806" t="s">
        <v>6586</v>
      </c>
    </row>
    <row r="807" spans="1:6">
      <c r="A807">
        <v>150078</v>
      </c>
      <c r="B807" t="s">
        <v>6666</v>
      </c>
      <c r="C807" t="s">
        <v>5931</v>
      </c>
      <c r="D807" t="s">
        <v>5932</v>
      </c>
      <c r="E807" t="s">
        <v>5935</v>
      </c>
      <c r="F807" t="s">
        <v>5935</v>
      </c>
    </row>
    <row r="808" spans="1:6">
      <c r="A808">
        <v>150079</v>
      </c>
      <c r="B808" t="s">
        <v>6667</v>
      </c>
      <c r="C808" t="s">
        <v>5931</v>
      </c>
      <c r="D808" t="s">
        <v>5932</v>
      </c>
      <c r="E808" t="s">
        <v>5935</v>
      </c>
      <c r="F808" t="s">
        <v>5935</v>
      </c>
    </row>
    <row r="809" spans="1:6">
      <c r="A809">
        <v>150080</v>
      </c>
      <c r="B809" t="s">
        <v>6668</v>
      </c>
      <c r="C809" t="s">
        <v>5931</v>
      </c>
      <c r="D809" t="s">
        <v>5932</v>
      </c>
      <c r="E809" t="s">
        <v>5935</v>
      </c>
      <c r="F809" t="s">
        <v>5935</v>
      </c>
    </row>
    <row r="810" spans="1:6">
      <c r="A810">
        <v>150081</v>
      </c>
      <c r="B810" t="s">
        <v>6669</v>
      </c>
      <c r="C810" t="s">
        <v>5931</v>
      </c>
      <c r="D810" t="s">
        <v>5932</v>
      </c>
      <c r="E810" t="s">
        <v>5935</v>
      </c>
      <c r="F810" t="s">
        <v>5935</v>
      </c>
    </row>
    <row r="811" spans="1:6">
      <c r="A811">
        <v>150082</v>
      </c>
      <c r="B811" t="s">
        <v>6670</v>
      </c>
      <c r="C811" t="s">
        <v>5931</v>
      </c>
      <c r="D811" t="s">
        <v>5932</v>
      </c>
      <c r="E811" t="s">
        <v>5935</v>
      </c>
      <c r="F811" t="s">
        <v>5935</v>
      </c>
    </row>
    <row r="812" spans="1:6">
      <c r="A812">
        <v>150083</v>
      </c>
      <c r="B812" t="s">
        <v>6671</v>
      </c>
      <c r="C812" t="s">
        <v>5931</v>
      </c>
      <c r="D812" t="s">
        <v>6570</v>
      </c>
      <c r="E812" t="s">
        <v>6571</v>
      </c>
      <c r="F812" t="s">
        <v>6571</v>
      </c>
    </row>
    <row r="813" spans="1:6">
      <c r="A813">
        <v>150084</v>
      </c>
      <c r="B813" t="s">
        <v>6672</v>
      </c>
      <c r="C813" t="s">
        <v>5931</v>
      </c>
      <c r="D813" t="s">
        <v>6570</v>
      </c>
      <c r="E813" t="s">
        <v>6586</v>
      </c>
      <c r="F813" t="s">
        <v>6586</v>
      </c>
    </row>
    <row r="814" spans="1:6">
      <c r="A814">
        <v>150085</v>
      </c>
      <c r="B814" t="s">
        <v>6673</v>
      </c>
      <c r="C814" t="s">
        <v>5931</v>
      </c>
      <c r="D814" t="s">
        <v>6570</v>
      </c>
      <c r="E814" t="s">
        <v>6571</v>
      </c>
      <c r="F814" t="s">
        <v>6571</v>
      </c>
    </row>
    <row r="815" spans="1:6">
      <c r="A815">
        <v>150086</v>
      </c>
      <c r="B815" t="s">
        <v>6674</v>
      </c>
      <c r="C815" t="s">
        <v>5931</v>
      </c>
      <c r="D815" t="s">
        <v>6570</v>
      </c>
      <c r="E815" t="s">
        <v>6586</v>
      </c>
      <c r="F815" t="s">
        <v>6586</v>
      </c>
    </row>
    <row r="816" spans="1:6">
      <c r="A816">
        <v>150087</v>
      </c>
      <c r="B816" t="s">
        <v>6675</v>
      </c>
      <c r="C816" t="s">
        <v>5931</v>
      </c>
      <c r="D816" t="s">
        <v>5932</v>
      </c>
      <c r="E816" t="s">
        <v>5935</v>
      </c>
      <c r="F816" t="s">
        <v>5935</v>
      </c>
    </row>
    <row r="817" spans="1:6">
      <c r="A817">
        <v>150088</v>
      </c>
      <c r="B817" t="s">
        <v>6676</v>
      </c>
      <c r="C817" t="s">
        <v>5931</v>
      </c>
      <c r="D817" t="s">
        <v>6570</v>
      </c>
      <c r="E817" t="s">
        <v>6571</v>
      </c>
      <c r="F817" t="s">
        <v>6571</v>
      </c>
    </row>
    <row r="818" spans="1:6">
      <c r="A818">
        <v>150089</v>
      </c>
      <c r="B818" t="s">
        <v>6677</v>
      </c>
      <c r="C818" t="s">
        <v>5931</v>
      </c>
      <c r="D818" t="s">
        <v>6570</v>
      </c>
      <c r="E818" t="s">
        <v>6586</v>
      </c>
      <c r="F818" t="s">
        <v>6586</v>
      </c>
    </row>
    <row r="819" spans="1:6">
      <c r="A819">
        <v>150090</v>
      </c>
      <c r="B819" t="s">
        <v>6678</v>
      </c>
      <c r="C819" t="s">
        <v>5931</v>
      </c>
      <c r="D819" t="s">
        <v>6570</v>
      </c>
      <c r="E819" t="s">
        <v>6571</v>
      </c>
      <c r="F819" t="s">
        <v>6571</v>
      </c>
    </row>
    <row r="820" spans="1:6">
      <c r="A820">
        <v>150091</v>
      </c>
      <c r="B820" t="s">
        <v>6679</v>
      </c>
      <c r="C820" t="s">
        <v>5931</v>
      </c>
      <c r="D820" t="s">
        <v>6570</v>
      </c>
      <c r="E820" t="s">
        <v>6586</v>
      </c>
      <c r="F820" t="s">
        <v>6586</v>
      </c>
    </row>
    <row r="821" spans="1:6">
      <c r="A821">
        <v>150092</v>
      </c>
      <c r="B821" t="s">
        <v>6680</v>
      </c>
      <c r="C821" t="s">
        <v>5931</v>
      </c>
      <c r="D821" t="s">
        <v>6570</v>
      </c>
      <c r="E821" t="s">
        <v>6571</v>
      </c>
      <c r="F821" t="s">
        <v>6571</v>
      </c>
    </row>
    <row r="822" spans="1:6">
      <c r="A822">
        <v>150093</v>
      </c>
      <c r="B822" t="s">
        <v>6681</v>
      </c>
      <c r="C822" t="s">
        <v>5931</v>
      </c>
      <c r="D822" t="s">
        <v>6570</v>
      </c>
      <c r="E822" t="s">
        <v>6586</v>
      </c>
      <c r="F822" t="s">
        <v>6586</v>
      </c>
    </row>
    <row r="823" spans="1:6">
      <c r="A823">
        <v>150094</v>
      </c>
      <c r="B823" t="s">
        <v>6682</v>
      </c>
      <c r="C823" t="s">
        <v>5931</v>
      </c>
      <c r="D823" t="s">
        <v>6570</v>
      </c>
      <c r="E823" t="s">
        <v>6571</v>
      </c>
      <c r="F823" t="s">
        <v>6571</v>
      </c>
    </row>
    <row r="824" spans="1:6">
      <c r="A824">
        <v>150095</v>
      </c>
      <c r="B824" t="s">
        <v>6683</v>
      </c>
      <c r="C824" t="s">
        <v>5931</v>
      </c>
      <c r="D824" t="s">
        <v>6570</v>
      </c>
      <c r="E824" t="s">
        <v>6586</v>
      </c>
      <c r="F824" t="s">
        <v>6586</v>
      </c>
    </row>
    <row r="825" spans="1:6">
      <c r="A825">
        <v>150096</v>
      </c>
      <c r="B825" t="s">
        <v>6684</v>
      </c>
      <c r="C825" t="s">
        <v>5931</v>
      </c>
      <c r="D825" t="s">
        <v>6570</v>
      </c>
      <c r="E825" t="s">
        <v>6571</v>
      </c>
      <c r="F825" t="s">
        <v>6571</v>
      </c>
    </row>
    <row r="826" spans="1:6">
      <c r="A826">
        <v>150097</v>
      </c>
      <c r="B826" t="s">
        <v>6685</v>
      </c>
      <c r="C826" t="s">
        <v>5931</v>
      </c>
      <c r="D826" t="s">
        <v>6570</v>
      </c>
      <c r="E826" t="s">
        <v>6586</v>
      </c>
      <c r="F826" t="s">
        <v>6586</v>
      </c>
    </row>
    <row r="827" spans="1:6">
      <c r="A827">
        <v>150098</v>
      </c>
      <c r="B827" t="s">
        <v>6686</v>
      </c>
      <c r="C827" t="s">
        <v>5931</v>
      </c>
      <c r="D827" t="s">
        <v>6570</v>
      </c>
      <c r="E827" t="s">
        <v>6571</v>
      </c>
      <c r="F827" t="s">
        <v>6571</v>
      </c>
    </row>
    <row r="828" spans="1:6">
      <c r="A828">
        <v>150099</v>
      </c>
      <c r="B828" t="s">
        <v>6687</v>
      </c>
      <c r="C828" t="s">
        <v>5931</v>
      </c>
      <c r="D828" t="s">
        <v>6570</v>
      </c>
      <c r="E828" t="s">
        <v>6586</v>
      </c>
      <c r="F828" t="s">
        <v>6586</v>
      </c>
    </row>
    <row r="829" spans="1:6">
      <c r="A829">
        <v>150100</v>
      </c>
      <c r="B829" t="s">
        <v>6688</v>
      </c>
      <c r="C829" t="s">
        <v>5931</v>
      </c>
      <c r="D829" t="s">
        <v>6570</v>
      </c>
      <c r="E829" t="s">
        <v>6571</v>
      </c>
      <c r="F829" t="s">
        <v>6571</v>
      </c>
    </row>
    <row r="830" spans="1:6">
      <c r="A830">
        <v>150101</v>
      </c>
      <c r="B830" t="s">
        <v>6689</v>
      </c>
      <c r="C830" t="s">
        <v>5931</v>
      </c>
      <c r="D830" t="s">
        <v>6570</v>
      </c>
      <c r="E830" t="s">
        <v>6586</v>
      </c>
      <c r="F830" t="s">
        <v>6586</v>
      </c>
    </row>
    <row r="831" spans="1:6">
      <c r="A831">
        <v>150102</v>
      </c>
      <c r="B831" t="s">
        <v>6690</v>
      </c>
      <c r="C831" t="s">
        <v>5931</v>
      </c>
      <c r="D831" t="s">
        <v>5932</v>
      </c>
      <c r="E831" t="s">
        <v>5935</v>
      </c>
      <c r="F831" t="s">
        <v>5935</v>
      </c>
    </row>
    <row r="832" spans="1:6">
      <c r="A832">
        <v>150103</v>
      </c>
      <c r="B832" t="s">
        <v>6691</v>
      </c>
      <c r="C832" t="s">
        <v>381</v>
      </c>
      <c r="D832" t="s">
        <v>5778</v>
      </c>
      <c r="E832" t="s">
        <v>5780</v>
      </c>
      <c r="F832" t="s">
        <v>5780</v>
      </c>
    </row>
    <row r="833" spans="1:6">
      <c r="A833">
        <v>150104</v>
      </c>
      <c r="B833" t="s">
        <v>6692</v>
      </c>
      <c r="C833" t="s">
        <v>5931</v>
      </c>
      <c r="D833" t="s">
        <v>6570</v>
      </c>
      <c r="E833" t="s">
        <v>6571</v>
      </c>
      <c r="F833" t="s">
        <v>6571</v>
      </c>
    </row>
    <row r="834" spans="1:6">
      <c r="A834">
        <v>150105</v>
      </c>
      <c r="B834" t="s">
        <v>6693</v>
      </c>
      <c r="C834" t="s">
        <v>5931</v>
      </c>
      <c r="D834" t="s">
        <v>6570</v>
      </c>
      <c r="E834" t="s">
        <v>6586</v>
      </c>
      <c r="F834" t="s">
        <v>6586</v>
      </c>
    </row>
    <row r="835" spans="1:6">
      <c r="A835">
        <v>150106</v>
      </c>
      <c r="B835" t="s">
        <v>6694</v>
      </c>
      <c r="C835" t="s">
        <v>5931</v>
      </c>
      <c r="D835" t="s">
        <v>6570</v>
      </c>
      <c r="E835" t="s">
        <v>6571</v>
      </c>
      <c r="F835" t="s">
        <v>6571</v>
      </c>
    </row>
    <row r="836" spans="1:6">
      <c r="A836">
        <v>150107</v>
      </c>
      <c r="B836" t="s">
        <v>6695</v>
      </c>
      <c r="C836" t="s">
        <v>5931</v>
      </c>
      <c r="D836" t="s">
        <v>6570</v>
      </c>
      <c r="E836" t="s">
        <v>6586</v>
      </c>
      <c r="F836" t="s">
        <v>6586</v>
      </c>
    </row>
    <row r="837" spans="1:6">
      <c r="A837">
        <v>150108</v>
      </c>
      <c r="B837" t="s">
        <v>6696</v>
      </c>
      <c r="C837" t="s">
        <v>5931</v>
      </c>
      <c r="D837" t="s">
        <v>6570</v>
      </c>
      <c r="E837" t="s">
        <v>6571</v>
      </c>
      <c r="F837" t="s">
        <v>6571</v>
      </c>
    </row>
    <row r="838" spans="1:6">
      <c r="A838">
        <v>150109</v>
      </c>
      <c r="B838" t="s">
        <v>6697</v>
      </c>
      <c r="C838" t="s">
        <v>5931</v>
      </c>
      <c r="D838" t="s">
        <v>6570</v>
      </c>
      <c r="E838" t="s">
        <v>6586</v>
      </c>
      <c r="F838" t="s">
        <v>6586</v>
      </c>
    </row>
    <row r="839" spans="1:6">
      <c r="A839">
        <v>150110</v>
      </c>
      <c r="B839" t="s">
        <v>6698</v>
      </c>
      <c r="C839" t="s">
        <v>5931</v>
      </c>
      <c r="D839" t="s">
        <v>6570</v>
      </c>
      <c r="E839" t="s">
        <v>6571</v>
      </c>
      <c r="F839" t="s">
        <v>6571</v>
      </c>
    </row>
    <row r="840" spans="1:6">
      <c r="A840">
        <v>150111</v>
      </c>
      <c r="B840" t="s">
        <v>6699</v>
      </c>
      <c r="C840" t="s">
        <v>5931</v>
      </c>
      <c r="D840" t="s">
        <v>6570</v>
      </c>
      <c r="E840" t="s">
        <v>6586</v>
      </c>
      <c r="F840" t="s">
        <v>6586</v>
      </c>
    </row>
    <row r="841" spans="1:6">
      <c r="A841">
        <v>150112</v>
      </c>
      <c r="B841" t="s">
        <v>6700</v>
      </c>
      <c r="C841" t="s">
        <v>5931</v>
      </c>
      <c r="D841" t="s">
        <v>6570</v>
      </c>
      <c r="E841" t="s">
        <v>6571</v>
      </c>
      <c r="F841" t="s">
        <v>6571</v>
      </c>
    </row>
    <row r="842" spans="1:6">
      <c r="A842">
        <v>150113</v>
      </c>
      <c r="B842" t="s">
        <v>6701</v>
      </c>
      <c r="C842" t="s">
        <v>5931</v>
      </c>
      <c r="D842" t="s">
        <v>6570</v>
      </c>
      <c r="E842" t="s">
        <v>6586</v>
      </c>
      <c r="F842" t="s">
        <v>6586</v>
      </c>
    </row>
    <row r="843" spans="1:6">
      <c r="A843">
        <v>150114</v>
      </c>
      <c r="B843" t="s">
        <v>6702</v>
      </c>
      <c r="C843" t="s">
        <v>5931</v>
      </c>
      <c r="D843" t="s">
        <v>5932</v>
      </c>
      <c r="E843" t="s">
        <v>5935</v>
      </c>
      <c r="F843" t="s">
        <v>5935</v>
      </c>
    </row>
    <row r="844" spans="1:6">
      <c r="A844">
        <v>150115</v>
      </c>
      <c r="B844" t="s">
        <v>6703</v>
      </c>
      <c r="C844" t="s">
        <v>5931</v>
      </c>
      <c r="D844" t="s">
        <v>5932</v>
      </c>
      <c r="E844" t="s">
        <v>5935</v>
      </c>
      <c r="F844" t="s">
        <v>5935</v>
      </c>
    </row>
    <row r="845" spans="1:6">
      <c r="A845">
        <v>150116</v>
      </c>
      <c r="B845" t="s">
        <v>6704</v>
      </c>
      <c r="C845" t="s">
        <v>5931</v>
      </c>
      <c r="D845" t="s">
        <v>5932</v>
      </c>
      <c r="E845" t="s">
        <v>5935</v>
      </c>
      <c r="F845" t="s">
        <v>5935</v>
      </c>
    </row>
    <row r="846" spans="1:6">
      <c r="A846">
        <v>150117</v>
      </c>
      <c r="B846" t="s">
        <v>6705</v>
      </c>
      <c r="C846" t="s">
        <v>5931</v>
      </c>
      <c r="D846" t="s">
        <v>6570</v>
      </c>
      <c r="E846" t="s">
        <v>6571</v>
      </c>
      <c r="F846" t="s">
        <v>6571</v>
      </c>
    </row>
    <row r="847" spans="1:6">
      <c r="A847">
        <v>150118</v>
      </c>
      <c r="B847" t="s">
        <v>6706</v>
      </c>
      <c r="C847" t="s">
        <v>5931</v>
      </c>
      <c r="D847" t="s">
        <v>6570</v>
      </c>
      <c r="E847" t="s">
        <v>6586</v>
      </c>
      <c r="F847" t="s">
        <v>6586</v>
      </c>
    </row>
    <row r="848" spans="1:6">
      <c r="A848">
        <v>150119</v>
      </c>
      <c r="B848" t="s">
        <v>6707</v>
      </c>
      <c r="C848" t="s">
        <v>5931</v>
      </c>
      <c r="D848" t="s">
        <v>5932</v>
      </c>
      <c r="E848" t="s">
        <v>5935</v>
      </c>
      <c r="F848" t="s">
        <v>5935</v>
      </c>
    </row>
    <row r="849" spans="1:6">
      <c r="A849">
        <v>150120</v>
      </c>
      <c r="B849" t="s">
        <v>6708</v>
      </c>
      <c r="C849" t="s">
        <v>5931</v>
      </c>
      <c r="D849" t="s">
        <v>5932</v>
      </c>
      <c r="E849" t="s">
        <v>5935</v>
      </c>
      <c r="F849" t="s">
        <v>5935</v>
      </c>
    </row>
    <row r="850" spans="1:6">
      <c r="A850">
        <v>150121</v>
      </c>
      <c r="B850" t="s">
        <v>6709</v>
      </c>
      <c r="C850" t="s">
        <v>5931</v>
      </c>
      <c r="D850" t="s">
        <v>6570</v>
      </c>
      <c r="E850" t="s">
        <v>6571</v>
      </c>
      <c r="F850" t="s">
        <v>6571</v>
      </c>
    </row>
    <row r="851" spans="1:6">
      <c r="A851">
        <v>150122</v>
      </c>
      <c r="B851" t="s">
        <v>6710</v>
      </c>
      <c r="C851" t="s">
        <v>5931</v>
      </c>
      <c r="D851" t="s">
        <v>6570</v>
      </c>
      <c r="E851" t="s">
        <v>6586</v>
      </c>
      <c r="F851" t="s">
        <v>6586</v>
      </c>
    </row>
    <row r="852" spans="1:6">
      <c r="A852">
        <v>150123</v>
      </c>
      <c r="B852" t="s">
        <v>6711</v>
      </c>
      <c r="C852" t="s">
        <v>5931</v>
      </c>
      <c r="D852" t="s">
        <v>6570</v>
      </c>
      <c r="E852" t="s">
        <v>6571</v>
      </c>
      <c r="F852" t="s">
        <v>6571</v>
      </c>
    </row>
    <row r="853" spans="1:6">
      <c r="A853">
        <v>150124</v>
      </c>
      <c r="B853" t="s">
        <v>6712</v>
      </c>
      <c r="C853" t="s">
        <v>5931</v>
      </c>
      <c r="D853" t="s">
        <v>6570</v>
      </c>
      <c r="E853" t="s">
        <v>6586</v>
      </c>
      <c r="F853" t="s">
        <v>6586</v>
      </c>
    </row>
    <row r="854" spans="1:6">
      <c r="A854">
        <v>150127</v>
      </c>
      <c r="B854" t="s">
        <v>6713</v>
      </c>
      <c r="C854" t="s">
        <v>5931</v>
      </c>
      <c r="D854" t="s">
        <v>5932</v>
      </c>
      <c r="E854" t="s">
        <v>5935</v>
      </c>
      <c r="F854" t="s">
        <v>5935</v>
      </c>
    </row>
    <row r="855" spans="1:6">
      <c r="A855">
        <v>150128</v>
      </c>
      <c r="B855" t="s">
        <v>6714</v>
      </c>
      <c r="C855" t="s">
        <v>5931</v>
      </c>
      <c r="D855" t="s">
        <v>5932</v>
      </c>
      <c r="E855" t="s">
        <v>5935</v>
      </c>
      <c r="F855" t="s">
        <v>5935</v>
      </c>
    </row>
    <row r="856" spans="1:6">
      <c r="A856">
        <v>150129</v>
      </c>
      <c r="B856" t="s">
        <v>6715</v>
      </c>
      <c r="C856" t="s">
        <v>5931</v>
      </c>
      <c r="D856" t="s">
        <v>5932</v>
      </c>
      <c r="E856" t="s">
        <v>5935</v>
      </c>
      <c r="F856" t="s">
        <v>5935</v>
      </c>
    </row>
    <row r="857" spans="1:6">
      <c r="A857">
        <v>150130</v>
      </c>
      <c r="B857" t="s">
        <v>6716</v>
      </c>
      <c r="C857" t="s">
        <v>5931</v>
      </c>
      <c r="D857" t="s">
        <v>6570</v>
      </c>
      <c r="E857" t="s">
        <v>6571</v>
      </c>
      <c r="F857" t="s">
        <v>6571</v>
      </c>
    </row>
    <row r="858" spans="1:6">
      <c r="A858">
        <v>150131</v>
      </c>
      <c r="B858" t="s">
        <v>6717</v>
      </c>
      <c r="C858" t="s">
        <v>5931</v>
      </c>
      <c r="D858" t="s">
        <v>6570</v>
      </c>
      <c r="E858" t="s">
        <v>6586</v>
      </c>
      <c r="F858" t="s">
        <v>6586</v>
      </c>
    </row>
    <row r="859" spans="1:6">
      <c r="A859">
        <v>150132</v>
      </c>
      <c r="B859" t="s">
        <v>6718</v>
      </c>
      <c r="C859" t="s">
        <v>5931</v>
      </c>
      <c r="D859" t="s">
        <v>5932</v>
      </c>
      <c r="E859" t="s">
        <v>5935</v>
      </c>
      <c r="F859" t="s">
        <v>5935</v>
      </c>
    </row>
    <row r="860" spans="1:6">
      <c r="A860">
        <v>150133</v>
      </c>
      <c r="B860" t="s">
        <v>6719</v>
      </c>
      <c r="C860" t="s">
        <v>5931</v>
      </c>
      <c r="D860" t="s">
        <v>5932</v>
      </c>
      <c r="E860" t="s">
        <v>5933</v>
      </c>
      <c r="F860" t="s">
        <v>5933</v>
      </c>
    </row>
    <row r="861" spans="1:6">
      <c r="A861">
        <v>150134</v>
      </c>
      <c r="B861" t="s">
        <v>6720</v>
      </c>
      <c r="C861" t="s">
        <v>5931</v>
      </c>
      <c r="D861" t="s">
        <v>5932</v>
      </c>
      <c r="E861" t="s">
        <v>5935</v>
      </c>
      <c r="F861" t="s">
        <v>5935</v>
      </c>
    </row>
    <row r="862" spans="1:6">
      <c r="A862">
        <v>150137</v>
      </c>
      <c r="B862" t="s">
        <v>6721</v>
      </c>
      <c r="C862" t="s">
        <v>5931</v>
      </c>
      <c r="D862" t="s">
        <v>5932</v>
      </c>
      <c r="E862" t="s">
        <v>5935</v>
      </c>
      <c r="F862" t="s">
        <v>5935</v>
      </c>
    </row>
    <row r="863" spans="1:6">
      <c r="A863">
        <v>150138</v>
      </c>
      <c r="B863" t="s">
        <v>6722</v>
      </c>
      <c r="C863" t="s">
        <v>5931</v>
      </c>
      <c r="D863" t="s">
        <v>6570</v>
      </c>
      <c r="E863" t="s">
        <v>6571</v>
      </c>
      <c r="F863" t="s">
        <v>6571</v>
      </c>
    </row>
    <row r="864" spans="1:6">
      <c r="A864">
        <v>150139</v>
      </c>
      <c r="B864" t="s">
        <v>6723</v>
      </c>
      <c r="C864" t="s">
        <v>5931</v>
      </c>
      <c r="D864" t="s">
        <v>6570</v>
      </c>
      <c r="E864" t="s">
        <v>6586</v>
      </c>
      <c r="F864" t="s">
        <v>6586</v>
      </c>
    </row>
    <row r="865" spans="1:6">
      <c r="A865">
        <v>150140</v>
      </c>
      <c r="B865" t="s">
        <v>6724</v>
      </c>
      <c r="C865" t="s">
        <v>5931</v>
      </c>
      <c r="D865" t="s">
        <v>6570</v>
      </c>
      <c r="E865" t="s">
        <v>6571</v>
      </c>
      <c r="F865" t="s">
        <v>6571</v>
      </c>
    </row>
    <row r="866" spans="1:6">
      <c r="A866">
        <v>150141</v>
      </c>
      <c r="B866" t="s">
        <v>6725</v>
      </c>
      <c r="C866" t="s">
        <v>5931</v>
      </c>
      <c r="D866" t="s">
        <v>6570</v>
      </c>
      <c r="E866" t="s">
        <v>6586</v>
      </c>
      <c r="F866" t="s">
        <v>6586</v>
      </c>
    </row>
    <row r="867" spans="1:6">
      <c r="A867">
        <v>150142</v>
      </c>
      <c r="B867" t="s">
        <v>6726</v>
      </c>
      <c r="C867" t="s">
        <v>5931</v>
      </c>
      <c r="D867" t="s">
        <v>5932</v>
      </c>
      <c r="E867" t="s">
        <v>5935</v>
      </c>
      <c r="F867" t="s">
        <v>5935</v>
      </c>
    </row>
    <row r="868" spans="1:6">
      <c r="A868">
        <v>150143</v>
      </c>
      <c r="B868" t="s">
        <v>6727</v>
      </c>
      <c r="C868" t="s">
        <v>5931</v>
      </c>
      <c r="D868" t="s">
        <v>5932</v>
      </c>
      <c r="E868" t="s">
        <v>5933</v>
      </c>
      <c r="F868" t="s">
        <v>5933</v>
      </c>
    </row>
    <row r="869" spans="1:6">
      <c r="A869">
        <v>150144</v>
      </c>
      <c r="B869" t="s">
        <v>6728</v>
      </c>
      <c r="C869" t="s">
        <v>5931</v>
      </c>
      <c r="D869" t="s">
        <v>5932</v>
      </c>
      <c r="E869" t="s">
        <v>5935</v>
      </c>
      <c r="F869" t="s">
        <v>5935</v>
      </c>
    </row>
    <row r="870" spans="1:6">
      <c r="A870">
        <v>150145</v>
      </c>
      <c r="B870" t="s">
        <v>6729</v>
      </c>
      <c r="C870" t="s">
        <v>5931</v>
      </c>
      <c r="D870" t="s">
        <v>6570</v>
      </c>
      <c r="E870" t="s">
        <v>6571</v>
      </c>
      <c r="F870" t="s">
        <v>6571</v>
      </c>
    </row>
    <row r="871" spans="1:6">
      <c r="A871">
        <v>150146</v>
      </c>
      <c r="B871" t="s">
        <v>6730</v>
      </c>
      <c r="C871" t="s">
        <v>5931</v>
      </c>
      <c r="D871" t="s">
        <v>6570</v>
      </c>
      <c r="E871" t="s">
        <v>6586</v>
      </c>
      <c r="F871" t="s">
        <v>6586</v>
      </c>
    </row>
    <row r="872" spans="1:6">
      <c r="A872">
        <v>150147</v>
      </c>
      <c r="B872" t="s">
        <v>6731</v>
      </c>
      <c r="C872" t="s">
        <v>5931</v>
      </c>
      <c r="D872" t="s">
        <v>5932</v>
      </c>
      <c r="E872" t="s">
        <v>5935</v>
      </c>
      <c r="F872" t="s">
        <v>5935</v>
      </c>
    </row>
    <row r="873" spans="1:6">
      <c r="A873">
        <v>150148</v>
      </c>
      <c r="B873" t="s">
        <v>6732</v>
      </c>
      <c r="C873" t="s">
        <v>5931</v>
      </c>
      <c r="D873" t="s">
        <v>6570</v>
      </c>
      <c r="E873" t="s">
        <v>6571</v>
      </c>
      <c r="F873" t="s">
        <v>6571</v>
      </c>
    </row>
    <row r="874" spans="1:6">
      <c r="A874">
        <v>150149</v>
      </c>
      <c r="B874" t="s">
        <v>6733</v>
      </c>
      <c r="C874" t="s">
        <v>5931</v>
      </c>
      <c r="D874" t="s">
        <v>6570</v>
      </c>
      <c r="E874" t="s">
        <v>6586</v>
      </c>
      <c r="F874" t="s">
        <v>6586</v>
      </c>
    </row>
    <row r="875" spans="1:6">
      <c r="A875">
        <v>150150</v>
      </c>
      <c r="B875" t="s">
        <v>6734</v>
      </c>
      <c r="C875" t="s">
        <v>5931</v>
      </c>
      <c r="D875" t="s">
        <v>6570</v>
      </c>
      <c r="E875" t="s">
        <v>6571</v>
      </c>
      <c r="F875" t="s">
        <v>6571</v>
      </c>
    </row>
    <row r="876" spans="1:6">
      <c r="A876">
        <v>150151</v>
      </c>
      <c r="B876" t="s">
        <v>6735</v>
      </c>
      <c r="C876" t="s">
        <v>5931</v>
      </c>
      <c r="D876" t="s">
        <v>6570</v>
      </c>
      <c r="E876" t="s">
        <v>6586</v>
      </c>
      <c r="F876" t="s">
        <v>6586</v>
      </c>
    </row>
    <row r="877" spans="1:6">
      <c r="A877">
        <v>150152</v>
      </c>
      <c r="B877" t="s">
        <v>6736</v>
      </c>
      <c r="C877" t="s">
        <v>5931</v>
      </c>
      <c r="D877" t="s">
        <v>6570</v>
      </c>
      <c r="E877" t="s">
        <v>6571</v>
      </c>
      <c r="F877" t="s">
        <v>6571</v>
      </c>
    </row>
    <row r="878" spans="1:6">
      <c r="A878">
        <v>150153</v>
      </c>
      <c r="B878" t="s">
        <v>6737</v>
      </c>
      <c r="C878" t="s">
        <v>5931</v>
      </c>
      <c r="D878" t="s">
        <v>6570</v>
      </c>
      <c r="E878" t="s">
        <v>6586</v>
      </c>
      <c r="F878" t="s">
        <v>6586</v>
      </c>
    </row>
    <row r="879" spans="1:6">
      <c r="A879">
        <v>150154</v>
      </c>
      <c r="B879" t="s">
        <v>6738</v>
      </c>
      <c r="C879" t="s">
        <v>5931</v>
      </c>
      <c r="D879" t="s">
        <v>5932</v>
      </c>
      <c r="E879" t="s">
        <v>5935</v>
      </c>
      <c r="F879" t="s">
        <v>5935</v>
      </c>
    </row>
    <row r="880" spans="1:6">
      <c r="A880">
        <v>150156</v>
      </c>
      <c r="B880" t="s">
        <v>6739</v>
      </c>
      <c r="C880" t="s">
        <v>5931</v>
      </c>
      <c r="D880" t="s">
        <v>5932</v>
      </c>
      <c r="E880" t="s">
        <v>5935</v>
      </c>
      <c r="F880" t="s">
        <v>5935</v>
      </c>
    </row>
    <row r="881" spans="1:6">
      <c r="A881">
        <v>150157</v>
      </c>
      <c r="B881" t="s">
        <v>6740</v>
      </c>
      <c r="C881" t="s">
        <v>5931</v>
      </c>
      <c r="D881" t="s">
        <v>6570</v>
      </c>
      <c r="E881" t="s">
        <v>6571</v>
      </c>
      <c r="F881" t="s">
        <v>6571</v>
      </c>
    </row>
    <row r="882" spans="1:6">
      <c r="A882">
        <v>150158</v>
      </c>
      <c r="B882" t="s">
        <v>6741</v>
      </c>
      <c r="C882" t="s">
        <v>5931</v>
      </c>
      <c r="D882" t="s">
        <v>6570</v>
      </c>
      <c r="E882" t="s">
        <v>6586</v>
      </c>
      <c r="F882" t="s">
        <v>6586</v>
      </c>
    </row>
    <row r="883" spans="1:6">
      <c r="A883">
        <v>150159</v>
      </c>
      <c r="B883" t="s">
        <v>6742</v>
      </c>
      <c r="C883" t="s">
        <v>5931</v>
      </c>
      <c r="D883" t="s">
        <v>5932</v>
      </c>
      <c r="E883" t="s">
        <v>5935</v>
      </c>
      <c r="F883" t="s">
        <v>5935</v>
      </c>
    </row>
    <row r="884" spans="1:6">
      <c r="A884">
        <v>150160</v>
      </c>
      <c r="B884" t="s">
        <v>6743</v>
      </c>
      <c r="C884" t="s">
        <v>5931</v>
      </c>
      <c r="D884" t="s">
        <v>5932</v>
      </c>
      <c r="E884" t="s">
        <v>5935</v>
      </c>
      <c r="F884" t="s">
        <v>5935</v>
      </c>
    </row>
    <row r="885" spans="1:6">
      <c r="A885">
        <v>150161</v>
      </c>
      <c r="B885" t="s">
        <v>6744</v>
      </c>
      <c r="C885" t="s">
        <v>5931</v>
      </c>
      <c r="D885" t="s">
        <v>5932</v>
      </c>
      <c r="E885" t="s">
        <v>5935</v>
      </c>
      <c r="F885" t="s">
        <v>5935</v>
      </c>
    </row>
    <row r="886" spans="1:6">
      <c r="A886">
        <v>150166</v>
      </c>
      <c r="B886" t="s">
        <v>6745</v>
      </c>
      <c r="C886" t="s">
        <v>5931</v>
      </c>
      <c r="D886" t="s">
        <v>5932</v>
      </c>
      <c r="E886" t="s">
        <v>5935</v>
      </c>
      <c r="F886" t="s">
        <v>5935</v>
      </c>
    </row>
    <row r="887" spans="1:6">
      <c r="A887">
        <v>150167</v>
      </c>
      <c r="B887" t="s">
        <v>6746</v>
      </c>
      <c r="C887" t="s">
        <v>5931</v>
      </c>
      <c r="D887" t="s">
        <v>6570</v>
      </c>
      <c r="E887" t="s">
        <v>6571</v>
      </c>
      <c r="F887" t="s">
        <v>6571</v>
      </c>
    </row>
    <row r="888" spans="1:6">
      <c r="A888">
        <v>150168</v>
      </c>
      <c r="B888" t="s">
        <v>6747</v>
      </c>
      <c r="C888" t="s">
        <v>5931</v>
      </c>
      <c r="D888" t="s">
        <v>6570</v>
      </c>
      <c r="E888" t="s">
        <v>6586</v>
      </c>
      <c r="F888" t="s">
        <v>6586</v>
      </c>
    </row>
    <row r="889" spans="1:6">
      <c r="A889">
        <v>150169</v>
      </c>
      <c r="B889" t="s">
        <v>6748</v>
      </c>
      <c r="C889" t="s">
        <v>5931</v>
      </c>
      <c r="D889" t="s">
        <v>6570</v>
      </c>
      <c r="E889" t="s">
        <v>6571</v>
      </c>
      <c r="F889" t="s">
        <v>6571</v>
      </c>
    </row>
    <row r="890" spans="1:6">
      <c r="A890">
        <v>150170</v>
      </c>
      <c r="B890" t="s">
        <v>6749</v>
      </c>
      <c r="C890" t="s">
        <v>5931</v>
      </c>
      <c r="D890" t="s">
        <v>6570</v>
      </c>
      <c r="E890" t="s">
        <v>6586</v>
      </c>
      <c r="F890" t="s">
        <v>6586</v>
      </c>
    </row>
    <row r="891" spans="1:6">
      <c r="A891">
        <v>150171</v>
      </c>
      <c r="B891" t="s">
        <v>6750</v>
      </c>
      <c r="C891" t="s">
        <v>5931</v>
      </c>
      <c r="D891" t="s">
        <v>6570</v>
      </c>
      <c r="E891" t="s">
        <v>6571</v>
      </c>
      <c r="F891" t="s">
        <v>6571</v>
      </c>
    </row>
    <row r="892" spans="1:6">
      <c r="A892">
        <v>150172</v>
      </c>
      <c r="B892" t="s">
        <v>6751</v>
      </c>
      <c r="C892" t="s">
        <v>5931</v>
      </c>
      <c r="D892" t="s">
        <v>6570</v>
      </c>
      <c r="E892" t="s">
        <v>6586</v>
      </c>
      <c r="F892" t="s">
        <v>6586</v>
      </c>
    </row>
    <row r="893" spans="1:6">
      <c r="A893">
        <v>150175</v>
      </c>
      <c r="B893" t="s">
        <v>6260</v>
      </c>
      <c r="C893" t="s">
        <v>6260</v>
      </c>
      <c r="D893" t="s">
        <v>6260</v>
      </c>
      <c r="E893" t="s">
        <v>6260</v>
      </c>
      <c r="F893" t="s">
        <v>6260</v>
      </c>
    </row>
    <row r="894" spans="1:6">
      <c r="A894">
        <v>150176</v>
      </c>
      <c r="B894" t="s">
        <v>6260</v>
      </c>
      <c r="C894" t="s">
        <v>6260</v>
      </c>
      <c r="D894" t="s">
        <v>6260</v>
      </c>
      <c r="E894" t="s">
        <v>6260</v>
      </c>
      <c r="F894" t="s">
        <v>6260</v>
      </c>
    </row>
    <row r="895" spans="1:6">
      <c r="A895">
        <v>151001</v>
      </c>
      <c r="B895" t="s">
        <v>6752</v>
      </c>
      <c r="C895" t="s">
        <v>381</v>
      </c>
      <c r="D895" t="s">
        <v>5778</v>
      </c>
      <c r="E895" t="s">
        <v>5783</v>
      </c>
      <c r="F895" t="s">
        <v>5783</v>
      </c>
    </row>
    <row r="896" spans="1:6">
      <c r="A896">
        <v>151002</v>
      </c>
      <c r="B896" t="s">
        <v>6753</v>
      </c>
      <c r="C896" t="s">
        <v>381</v>
      </c>
      <c r="D896" t="s">
        <v>5778</v>
      </c>
      <c r="E896" t="s">
        <v>5782</v>
      </c>
      <c r="F896" t="s">
        <v>5782</v>
      </c>
    </row>
    <row r="897" spans="1:6">
      <c r="A897">
        <v>159001</v>
      </c>
      <c r="B897" t="s">
        <v>6754</v>
      </c>
      <c r="C897" t="s">
        <v>717</v>
      </c>
      <c r="D897" t="s">
        <v>5846</v>
      </c>
      <c r="E897" t="s">
        <v>5846</v>
      </c>
      <c r="F897" t="s">
        <v>5846</v>
      </c>
    </row>
    <row r="898" spans="1:6">
      <c r="A898">
        <v>159002</v>
      </c>
      <c r="B898" t="s">
        <v>6755</v>
      </c>
      <c r="C898" t="s">
        <v>717</v>
      </c>
      <c r="D898" t="s">
        <v>5848</v>
      </c>
      <c r="E898" t="s">
        <v>5848</v>
      </c>
      <c r="F898" t="s">
        <v>5848</v>
      </c>
    </row>
    <row r="899" spans="1:6">
      <c r="A899">
        <v>159003</v>
      </c>
      <c r="B899" t="s">
        <v>6756</v>
      </c>
      <c r="C899" t="s">
        <v>717</v>
      </c>
      <c r="D899" t="s">
        <v>5846</v>
      </c>
      <c r="E899" t="s">
        <v>5846</v>
      </c>
      <c r="F899" t="s">
        <v>5846</v>
      </c>
    </row>
    <row r="900" spans="1:6">
      <c r="A900">
        <v>159004</v>
      </c>
      <c r="B900" t="s">
        <v>6757</v>
      </c>
      <c r="C900" t="s">
        <v>717</v>
      </c>
      <c r="D900" t="s">
        <v>5848</v>
      </c>
      <c r="E900" t="s">
        <v>5848</v>
      </c>
      <c r="F900" t="s">
        <v>5848</v>
      </c>
    </row>
    <row r="901" spans="1:6">
      <c r="A901">
        <v>159901</v>
      </c>
      <c r="B901" t="s">
        <v>6758</v>
      </c>
      <c r="C901" t="s">
        <v>117</v>
      </c>
      <c r="D901" t="s">
        <v>5769</v>
      </c>
      <c r="E901" t="s">
        <v>5771</v>
      </c>
      <c r="F901" t="s">
        <v>5771</v>
      </c>
    </row>
    <row r="902" spans="1:6">
      <c r="A902">
        <v>159902</v>
      </c>
      <c r="B902" t="s">
        <v>6759</v>
      </c>
      <c r="C902" t="s">
        <v>117</v>
      </c>
      <c r="D902" t="s">
        <v>5769</v>
      </c>
      <c r="E902" t="s">
        <v>5771</v>
      </c>
      <c r="F902" t="s">
        <v>5771</v>
      </c>
    </row>
    <row r="903" spans="1:6">
      <c r="A903">
        <v>159903</v>
      </c>
      <c r="B903" t="s">
        <v>6760</v>
      </c>
      <c r="C903" t="s">
        <v>117</v>
      </c>
      <c r="D903" t="s">
        <v>5769</v>
      </c>
      <c r="E903" t="s">
        <v>5771</v>
      </c>
      <c r="F903" t="s">
        <v>5771</v>
      </c>
    </row>
    <row r="904" spans="1:6">
      <c r="A904">
        <v>159905</v>
      </c>
      <c r="B904" t="s">
        <v>6761</v>
      </c>
      <c r="C904" t="s">
        <v>117</v>
      </c>
      <c r="D904" t="s">
        <v>5769</v>
      </c>
      <c r="E904" t="s">
        <v>5771</v>
      </c>
      <c r="F904" t="s">
        <v>5771</v>
      </c>
    </row>
    <row r="905" spans="1:6">
      <c r="A905">
        <v>159906</v>
      </c>
      <c r="B905" t="s">
        <v>6762</v>
      </c>
      <c r="C905" t="s">
        <v>117</v>
      </c>
      <c r="D905" t="s">
        <v>5769</v>
      </c>
      <c r="E905" t="s">
        <v>5771</v>
      </c>
      <c r="F905" t="s">
        <v>5771</v>
      </c>
    </row>
    <row r="906" spans="1:6">
      <c r="A906">
        <v>159907</v>
      </c>
      <c r="B906" t="s">
        <v>6763</v>
      </c>
      <c r="C906" t="s">
        <v>117</v>
      </c>
      <c r="D906" t="s">
        <v>5769</v>
      </c>
      <c r="E906" t="s">
        <v>5771</v>
      </c>
      <c r="F906" t="s">
        <v>5771</v>
      </c>
    </row>
    <row r="907" spans="1:6">
      <c r="A907">
        <v>159908</v>
      </c>
      <c r="B907" t="s">
        <v>6764</v>
      </c>
      <c r="C907" t="s">
        <v>117</v>
      </c>
      <c r="D907" t="s">
        <v>5769</v>
      </c>
      <c r="E907" t="s">
        <v>5771</v>
      </c>
      <c r="F907" t="s">
        <v>5771</v>
      </c>
    </row>
    <row r="908" spans="1:6">
      <c r="A908">
        <v>159909</v>
      </c>
      <c r="B908" t="s">
        <v>6765</v>
      </c>
      <c r="C908" t="s">
        <v>117</v>
      </c>
      <c r="D908" t="s">
        <v>5769</v>
      </c>
      <c r="E908" t="s">
        <v>5771</v>
      </c>
      <c r="F908" t="s">
        <v>5771</v>
      </c>
    </row>
    <row r="909" spans="1:6">
      <c r="A909">
        <v>159910</v>
      </c>
      <c r="B909" t="s">
        <v>6766</v>
      </c>
      <c r="C909" t="s">
        <v>117</v>
      </c>
      <c r="D909" t="s">
        <v>5769</v>
      </c>
      <c r="E909" t="s">
        <v>5771</v>
      </c>
      <c r="F909" t="s">
        <v>5771</v>
      </c>
    </row>
    <row r="910" spans="1:6">
      <c r="A910">
        <v>159911</v>
      </c>
      <c r="B910" t="s">
        <v>6767</v>
      </c>
      <c r="C910" t="s">
        <v>117</v>
      </c>
      <c r="D910" t="s">
        <v>5769</v>
      </c>
      <c r="E910" t="s">
        <v>5771</v>
      </c>
      <c r="F910" t="s">
        <v>5771</v>
      </c>
    </row>
    <row r="911" spans="1:6">
      <c r="A911">
        <v>159912</v>
      </c>
      <c r="B911" t="s">
        <v>6768</v>
      </c>
      <c r="C911" t="s">
        <v>117</v>
      </c>
      <c r="D911" t="s">
        <v>5769</v>
      </c>
      <c r="E911" t="s">
        <v>5771</v>
      </c>
      <c r="F911" t="s">
        <v>5771</v>
      </c>
    </row>
    <row r="912" spans="1:6">
      <c r="A912">
        <v>159913</v>
      </c>
      <c r="B912" t="s">
        <v>6769</v>
      </c>
      <c r="C912" t="s">
        <v>117</v>
      </c>
      <c r="D912" t="s">
        <v>5769</v>
      </c>
      <c r="E912" t="s">
        <v>5771</v>
      </c>
      <c r="F912" t="s">
        <v>5771</v>
      </c>
    </row>
    <row r="913" spans="1:6">
      <c r="A913">
        <v>159915</v>
      </c>
      <c r="B913" t="s">
        <v>6770</v>
      </c>
      <c r="C913" t="s">
        <v>117</v>
      </c>
      <c r="D913" t="s">
        <v>5769</v>
      </c>
      <c r="E913" t="s">
        <v>5771</v>
      </c>
      <c r="F913" t="s">
        <v>5771</v>
      </c>
    </row>
    <row r="914" spans="1:6">
      <c r="A914">
        <v>159916</v>
      </c>
      <c r="B914" t="s">
        <v>6771</v>
      </c>
      <c r="C914" t="s">
        <v>117</v>
      </c>
      <c r="D914" t="s">
        <v>5769</v>
      </c>
      <c r="E914" t="s">
        <v>5771</v>
      </c>
      <c r="F914" t="s">
        <v>5771</v>
      </c>
    </row>
    <row r="915" spans="1:6">
      <c r="A915">
        <v>159917</v>
      </c>
      <c r="B915" t="s">
        <v>6772</v>
      </c>
      <c r="C915" t="s">
        <v>117</v>
      </c>
      <c r="D915" t="s">
        <v>5769</v>
      </c>
      <c r="E915" t="s">
        <v>5771</v>
      </c>
      <c r="F915" t="s">
        <v>5771</v>
      </c>
    </row>
    <row r="916" spans="1:6">
      <c r="A916">
        <v>159918</v>
      </c>
      <c r="B916" t="s">
        <v>6773</v>
      </c>
      <c r="C916" t="s">
        <v>117</v>
      </c>
      <c r="D916" t="s">
        <v>5769</v>
      </c>
      <c r="E916" t="s">
        <v>5771</v>
      </c>
      <c r="F916" t="s">
        <v>5771</v>
      </c>
    </row>
    <row r="917" spans="1:6">
      <c r="A917">
        <v>159919</v>
      </c>
      <c r="B917" t="s">
        <v>6774</v>
      </c>
      <c r="C917" t="s">
        <v>117</v>
      </c>
      <c r="D917" t="s">
        <v>5769</v>
      </c>
      <c r="E917" t="s">
        <v>5771</v>
      </c>
      <c r="F917" t="s">
        <v>5771</v>
      </c>
    </row>
    <row r="918" spans="1:6">
      <c r="A918">
        <v>159920</v>
      </c>
      <c r="B918" t="s">
        <v>6775</v>
      </c>
      <c r="C918" t="s">
        <v>5819</v>
      </c>
      <c r="D918" t="s">
        <v>5820</v>
      </c>
      <c r="E918" t="s">
        <v>5822</v>
      </c>
      <c r="F918" t="s">
        <v>5822</v>
      </c>
    </row>
    <row r="919" spans="1:6">
      <c r="A919">
        <v>159921</v>
      </c>
      <c r="B919" t="s">
        <v>6776</v>
      </c>
      <c r="C919" t="s">
        <v>117</v>
      </c>
      <c r="D919" t="s">
        <v>5769</v>
      </c>
      <c r="E919" t="s">
        <v>5771</v>
      </c>
      <c r="F919" t="s">
        <v>5771</v>
      </c>
    </row>
    <row r="920" spans="1:6">
      <c r="A920">
        <v>159922</v>
      </c>
      <c r="B920" t="s">
        <v>6777</v>
      </c>
      <c r="C920" t="s">
        <v>117</v>
      </c>
      <c r="D920" t="s">
        <v>5769</v>
      </c>
      <c r="E920" t="s">
        <v>5771</v>
      </c>
      <c r="F920" t="s">
        <v>5771</v>
      </c>
    </row>
    <row r="921" spans="1:6">
      <c r="A921">
        <v>159923</v>
      </c>
      <c r="B921" t="s">
        <v>6778</v>
      </c>
      <c r="C921" t="s">
        <v>117</v>
      </c>
      <c r="D921" t="s">
        <v>5769</v>
      </c>
      <c r="E921" t="s">
        <v>5771</v>
      </c>
      <c r="F921" t="s">
        <v>5771</v>
      </c>
    </row>
    <row r="922" spans="1:6">
      <c r="A922">
        <v>159924</v>
      </c>
      <c r="B922" t="s">
        <v>6779</v>
      </c>
      <c r="C922" t="s">
        <v>117</v>
      </c>
      <c r="D922" t="s">
        <v>5769</v>
      </c>
      <c r="E922" t="s">
        <v>5771</v>
      </c>
      <c r="F922" t="s">
        <v>5771</v>
      </c>
    </row>
    <row r="923" spans="1:6">
      <c r="A923">
        <v>159925</v>
      </c>
      <c r="B923" t="s">
        <v>6780</v>
      </c>
      <c r="C923" t="s">
        <v>117</v>
      </c>
      <c r="D923" t="s">
        <v>5769</v>
      </c>
      <c r="E923" t="s">
        <v>5771</v>
      </c>
      <c r="F923" t="s">
        <v>5771</v>
      </c>
    </row>
    <row r="924" spans="1:6">
      <c r="A924">
        <v>159926</v>
      </c>
      <c r="B924" t="s">
        <v>6781</v>
      </c>
      <c r="C924" t="s">
        <v>422</v>
      </c>
      <c r="D924" t="s">
        <v>5787</v>
      </c>
      <c r="E924" t="s">
        <v>5790</v>
      </c>
      <c r="F924" t="s">
        <v>5790</v>
      </c>
    </row>
    <row r="925" spans="1:6">
      <c r="A925">
        <v>159927</v>
      </c>
      <c r="B925" t="s">
        <v>6782</v>
      </c>
      <c r="C925" t="s">
        <v>117</v>
      </c>
      <c r="D925" t="s">
        <v>5769</v>
      </c>
      <c r="E925" t="s">
        <v>5771</v>
      </c>
      <c r="F925" t="s">
        <v>5771</v>
      </c>
    </row>
    <row r="926" spans="1:6">
      <c r="A926">
        <v>159928</v>
      </c>
      <c r="B926" t="s">
        <v>6783</v>
      </c>
      <c r="C926" t="s">
        <v>117</v>
      </c>
      <c r="D926" t="s">
        <v>5769</v>
      </c>
      <c r="E926" t="s">
        <v>5771</v>
      </c>
      <c r="F926" t="s">
        <v>5771</v>
      </c>
    </row>
    <row r="927" spans="1:6">
      <c r="A927">
        <v>159929</v>
      </c>
      <c r="B927" t="s">
        <v>6784</v>
      </c>
      <c r="C927" t="s">
        <v>117</v>
      </c>
      <c r="D927" t="s">
        <v>5769</v>
      </c>
      <c r="E927" t="s">
        <v>5771</v>
      </c>
      <c r="F927" t="s">
        <v>5771</v>
      </c>
    </row>
    <row r="928" spans="1:6">
      <c r="A928">
        <v>159930</v>
      </c>
      <c r="B928" t="s">
        <v>6785</v>
      </c>
      <c r="C928" t="s">
        <v>117</v>
      </c>
      <c r="D928" t="s">
        <v>5769</v>
      </c>
      <c r="E928" t="s">
        <v>5771</v>
      </c>
      <c r="F928" t="s">
        <v>5771</v>
      </c>
    </row>
    <row r="929" spans="1:6">
      <c r="A929">
        <v>159931</v>
      </c>
      <c r="B929" t="s">
        <v>6786</v>
      </c>
      <c r="C929" t="s">
        <v>117</v>
      </c>
      <c r="D929" t="s">
        <v>5769</v>
      </c>
      <c r="E929" t="s">
        <v>5771</v>
      </c>
      <c r="F929" t="s">
        <v>5771</v>
      </c>
    </row>
    <row r="930" spans="1:6">
      <c r="A930">
        <v>159932</v>
      </c>
      <c r="B930" t="s">
        <v>6787</v>
      </c>
      <c r="C930" t="s">
        <v>117</v>
      </c>
      <c r="D930" t="s">
        <v>5769</v>
      </c>
      <c r="E930" t="s">
        <v>5771</v>
      </c>
      <c r="F930" t="s">
        <v>5771</v>
      </c>
    </row>
    <row r="931" spans="1:6">
      <c r="A931">
        <v>159933</v>
      </c>
      <c r="B931" t="s">
        <v>6788</v>
      </c>
      <c r="C931" t="s">
        <v>117</v>
      </c>
      <c r="D931" t="s">
        <v>5769</v>
      </c>
      <c r="E931" t="s">
        <v>5771</v>
      </c>
      <c r="F931" t="s">
        <v>5771</v>
      </c>
    </row>
    <row r="932" spans="1:6">
      <c r="A932">
        <v>159934</v>
      </c>
      <c r="B932" t="s">
        <v>6789</v>
      </c>
      <c r="C932" t="s">
        <v>5813</v>
      </c>
      <c r="D932" t="s">
        <v>5814</v>
      </c>
      <c r="E932" t="s">
        <v>5815</v>
      </c>
      <c r="F932" t="s">
        <v>5815</v>
      </c>
    </row>
    <row r="933" spans="1:6">
      <c r="A933">
        <v>159935</v>
      </c>
      <c r="B933" t="s">
        <v>6790</v>
      </c>
      <c r="C933" t="s">
        <v>117</v>
      </c>
      <c r="D933" t="s">
        <v>5769</v>
      </c>
      <c r="E933" t="s">
        <v>5771</v>
      </c>
      <c r="F933" t="s">
        <v>5771</v>
      </c>
    </row>
    <row r="934" spans="1:6">
      <c r="A934">
        <v>160105</v>
      </c>
      <c r="B934" t="s">
        <v>6791</v>
      </c>
      <c r="C934" t="s">
        <v>381</v>
      </c>
      <c r="D934" t="s">
        <v>5778</v>
      </c>
      <c r="E934" t="s">
        <v>5781</v>
      </c>
      <c r="F934" t="s">
        <v>5781</v>
      </c>
    </row>
    <row r="935" spans="1:6">
      <c r="A935">
        <v>160106</v>
      </c>
      <c r="B935" t="s">
        <v>6792</v>
      </c>
      <c r="C935" t="s">
        <v>117</v>
      </c>
      <c r="D935" t="s">
        <v>5856</v>
      </c>
      <c r="E935" t="s">
        <v>5857</v>
      </c>
      <c r="F935" t="s">
        <v>5856</v>
      </c>
    </row>
    <row r="936" spans="1:6">
      <c r="A936">
        <v>160119</v>
      </c>
      <c r="B936" t="s">
        <v>6793</v>
      </c>
      <c r="C936" t="s">
        <v>117</v>
      </c>
      <c r="D936" t="s">
        <v>5769</v>
      </c>
      <c r="E936" t="s">
        <v>5772</v>
      </c>
      <c r="F936" t="s">
        <v>5772</v>
      </c>
    </row>
    <row r="937" spans="1:6">
      <c r="A937" t="s">
        <v>6794</v>
      </c>
      <c r="B937" t="s">
        <v>6795</v>
      </c>
      <c r="C937" t="s">
        <v>117</v>
      </c>
      <c r="D937" t="s">
        <v>5769</v>
      </c>
      <c r="E937" t="s">
        <v>5770</v>
      </c>
      <c r="F937" t="s">
        <v>5770</v>
      </c>
    </row>
    <row r="938" spans="1:6">
      <c r="A938">
        <v>160121</v>
      </c>
      <c r="B938" t="s">
        <v>6796</v>
      </c>
      <c r="C938" t="s">
        <v>5819</v>
      </c>
      <c r="D938" t="s">
        <v>5820</v>
      </c>
      <c r="E938" t="s">
        <v>5821</v>
      </c>
      <c r="F938" t="s">
        <v>5821</v>
      </c>
    </row>
    <row r="939" spans="1:6">
      <c r="A939">
        <v>160123</v>
      </c>
      <c r="B939" t="s">
        <v>6797</v>
      </c>
      <c r="C939" t="s">
        <v>422</v>
      </c>
      <c r="D939" t="s">
        <v>5787</v>
      </c>
      <c r="E939" t="s">
        <v>5788</v>
      </c>
      <c r="F939" t="s">
        <v>5788</v>
      </c>
    </row>
    <row r="940" spans="1:6">
      <c r="A940">
        <v>160124</v>
      </c>
      <c r="B940" t="s">
        <v>6798</v>
      </c>
      <c r="C940" t="s">
        <v>422</v>
      </c>
      <c r="D940" t="s">
        <v>5787</v>
      </c>
      <c r="E940" t="s">
        <v>5788</v>
      </c>
      <c r="F940" t="s">
        <v>5788</v>
      </c>
    </row>
    <row r="941" spans="1:6">
      <c r="A941">
        <v>160125</v>
      </c>
      <c r="B941" t="s">
        <v>6799</v>
      </c>
      <c r="C941" t="s">
        <v>5819</v>
      </c>
      <c r="D941" t="s">
        <v>5820</v>
      </c>
      <c r="E941" t="s">
        <v>5821</v>
      </c>
      <c r="F941" t="s">
        <v>5821</v>
      </c>
    </row>
    <row r="942" spans="1:6">
      <c r="A942">
        <v>160127</v>
      </c>
      <c r="B942" t="s">
        <v>6800</v>
      </c>
      <c r="C942" t="s">
        <v>117</v>
      </c>
      <c r="D942" t="s">
        <v>5856</v>
      </c>
      <c r="E942" t="s">
        <v>5895</v>
      </c>
      <c r="F942" t="s">
        <v>5856</v>
      </c>
    </row>
    <row r="943" spans="1:6">
      <c r="A943">
        <v>160128</v>
      </c>
      <c r="B943" t="s">
        <v>6801</v>
      </c>
      <c r="C943" t="s">
        <v>422</v>
      </c>
      <c r="D943" t="s">
        <v>5793</v>
      </c>
      <c r="E943" t="s">
        <v>5794</v>
      </c>
      <c r="F943" t="s">
        <v>5794</v>
      </c>
    </row>
    <row r="944" spans="1:6">
      <c r="A944">
        <v>160129</v>
      </c>
      <c r="B944" t="s">
        <v>6802</v>
      </c>
      <c r="C944" t="s">
        <v>422</v>
      </c>
      <c r="D944" t="s">
        <v>5793</v>
      </c>
      <c r="E944" t="s">
        <v>5794</v>
      </c>
      <c r="F944" t="s">
        <v>5794</v>
      </c>
    </row>
    <row r="945" spans="1:6">
      <c r="A945">
        <v>160130</v>
      </c>
      <c r="B945" t="s">
        <v>6803</v>
      </c>
      <c r="C945" t="s">
        <v>422</v>
      </c>
      <c r="D945" t="s">
        <v>5804</v>
      </c>
      <c r="E945" t="s">
        <v>5801</v>
      </c>
      <c r="F945" t="s">
        <v>5801</v>
      </c>
    </row>
    <row r="946" spans="1:6">
      <c r="A946">
        <v>160131</v>
      </c>
      <c r="B946" t="s">
        <v>6804</v>
      </c>
      <c r="C946" t="s">
        <v>422</v>
      </c>
      <c r="D946" t="s">
        <v>5804</v>
      </c>
      <c r="E946" t="s">
        <v>5798</v>
      </c>
      <c r="F946" t="s">
        <v>5798</v>
      </c>
    </row>
    <row r="947" spans="1:6">
      <c r="A947">
        <v>160211</v>
      </c>
      <c r="B947" t="s">
        <v>6805</v>
      </c>
      <c r="C947" t="s">
        <v>117</v>
      </c>
      <c r="D947" t="s">
        <v>5856</v>
      </c>
      <c r="E947" t="s">
        <v>5857</v>
      </c>
      <c r="F947" t="s">
        <v>5856</v>
      </c>
    </row>
    <row r="948" spans="1:6">
      <c r="A948">
        <v>160212</v>
      </c>
      <c r="B948" t="s">
        <v>6806</v>
      </c>
      <c r="C948" t="s">
        <v>117</v>
      </c>
      <c r="D948" t="s">
        <v>5856</v>
      </c>
      <c r="E948" t="s">
        <v>5859</v>
      </c>
      <c r="F948" t="s">
        <v>5856</v>
      </c>
    </row>
    <row r="949" spans="1:6">
      <c r="A949" t="s">
        <v>6807</v>
      </c>
      <c r="B949" t="s">
        <v>6806</v>
      </c>
      <c r="C949" t="s">
        <v>117</v>
      </c>
      <c r="D949" t="s">
        <v>6589</v>
      </c>
      <c r="E949" t="s">
        <v>6589</v>
      </c>
      <c r="F949" t="s">
        <v>6589</v>
      </c>
    </row>
    <row r="950" spans="1:6">
      <c r="A950">
        <v>160213</v>
      </c>
      <c r="B950" t="s">
        <v>6808</v>
      </c>
      <c r="C950" t="s">
        <v>5819</v>
      </c>
      <c r="D950" t="s">
        <v>5820</v>
      </c>
      <c r="E950" t="s">
        <v>5821</v>
      </c>
      <c r="F950" t="s">
        <v>5821</v>
      </c>
    </row>
    <row r="951" spans="1:6">
      <c r="A951">
        <v>160215</v>
      </c>
      <c r="B951" t="s">
        <v>6809</v>
      </c>
      <c r="C951" t="s">
        <v>117</v>
      </c>
      <c r="D951" t="s">
        <v>5856</v>
      </c>
      <c r="E951" t="s">
        <v>5859</v>
      </c>
      <c r="F951" t="s">
        <v>5856</v>
      </c>
    </row>
    <row r="952" spans="1:6">
      <c r="A952">
        <v>160216</v>
      </c>
      <c r="B952" t="s">
        <v>6810</v>
      </c>
      <c r="C952" t="s">
        <v>5819</v>
      </c>
      <c r="D952" t="s">
        <v>5826</v>
      </c>
      <c r="E952" t="s">
        <v>5832</v>
      </c>
      <c r="F952" t="s">
        <v>5832</v>
      </c>
    </row>
    <row r="953" spans="1:6">
      <c r="A953">
        <v>160217</v>
      </c>
      <c r="B953" t="s">
        <v>6811</v>
      </c>
      <c r="C953" t="s">
        <v>422</v>
      </c>
      <c r="D953" t="s">
        <v>5804</v>
      </c>
      <c r="E953" t="s">
        <v>5801</v>
      </c>
      <c r="F953" t="s">
        <v>5801</v>
      </c>
    </row>
    <row r="954" spans="1:6">
      <c r="A954">
        <v>160218</v>
      </c>
      <c r="B954" t="s">
        <v>6812</v>
      </c>
      <c r="C954" t="s">
        <v>117</v>
      </c>
      <c r="D954" t="s">
        <v>5769</v>
      </c>
      <c r="E954" t="s">
        <v>5770</v>
      </c>
      <c r="F954" t="s">
        <v>5770</v>
      </c>
    </row>
    <row r="955" spans="1:6">
      <c r="A955">
        <v>160219</v>
      </c>
      <c r="B955" t="s">
        <v>6813</v>
      </c>
      <c r="C955" t="s">
        <v>117</v>
      </c>
      <c r="D955" t="s">
        <v>5769</v>
      </c>
      <c r="E955" t="s">
        <v>5770</v>
      </c>
      <c r="F955" t="s">
        <v>5770</v>
      </c>
    </row>
    <row r="956" spans="1:6">
      <c r="A956">
        <v>160220</v>
      </c>
      <c r="B956" t="s">
        <v>6814</v>
      </c>
      <c r="C956" t="s">
        <v>381</v>
      </c>
      <c r="D956" t="s">
        <v>5778</v>
      </c>
      <c r="E956" t="s">
        <v>5780</v>
      </c>
      <c r="F956" t="s">
        <v>5780</v>
      </c>
    </row>
    <row r="957" spans="1:6">
      <c r="A957">
        <v>160311</v>
      </c>
      <c r="B957" t="s">
        <v>6815</v>
      </c>
      <c r="C957" t="s">
        <v>381</v>
      </c>
      <c r="D957" t="s">
        <v>5778</v>
      </c>
      <c r="E957" t="s">
        <v>5780</v>
      </c>
      <c r="F957" t="s">
        <v>5780</v>
      </c>
    </row>
    <row r="958" spans="1:6">
      <c r="A958">
        <v>160314</v>
      </c>
      <c r="B958" t="s">
        <v>6816</v>
      </c>
      <c r="C958" t="s">
        <v>117</v>
      </c>
      <c r="D958" t="s">
        <v>5856</v>
      </c>
      <c r="E958" t="s">
        <v>5859</v>
      </c>
      <c r="F958" t="s">
        <v>5856</v>
      </c>
    </row>
    <row r="959" spans="1:6">
      <c r="A959">
        <v>160415</v>
      </c>
      <c r="B959" t="s">
        <v>6817</v>
      </c>
      <c r="C959" t="s">
        <v>117</v>
      </c>
      <c r="D959" t="s">
        <v>5769</v>
      </c>
      <c r="E959" t="s">
        <v>5770</v>
      </c>
      <c r="F959" t="s">
        <v>5770</v>
      </c>
    </row>
    <row r="960" spans="1:6">
      <c r="A960">
        <v>160416</v>
      </c>
      <c r="B960" t="s">
        <v>6818</v>
      </c>
      <c r="C960" t="s">
        <v>5819</v>
      </c>
      <c r="D960" t="s">
        <v>5820</v>
      </c>
      <c r="E960" t="s">
        <v>5821</v>
      </c>
      <c r="F960" t="s">
        <v>5821</v>
      </c>
    </row>
    <row r="961" spans="1:6">
      <c r="A961">
        <v>160417</v>
      </c>
      <c r="B961" t="s">
        <v>6819</v>
      </c>
      <c r="C961" t="s">
        <v>117</v>
      </c>
      <c r="D961" t="s">
        <v>5769</v>
      </c>
      <c r="E961" t="s">
        <v>5770</v>
      </c>
      <c r="F961" t="s">
        <v>5770</v>
      </c>
    </row>
    <row r="962" spans="1:6">
      <c r="A962">
        <v>160505</v>
      </c>
      <c r="B962" t="s">
        <v>6820</v>
      </c>
      <c r="C962" t="s">
        <v>117</v>
      </c>
      <c r="D962" t="s">
        <v>5856</v>
      </c>
      <c r="E962" t="s">
        <v>5895</v>
      </c>
      <c r="F962" t="s">
        <v>5856</v>
      </c>
    </row>
    <row r="963" spans="1:6">
      <c r="A963">
        <v>160512</v>
      </c>
      <c r="B963" t="s">
        <v>6821</v>
      </c>
      <c r="C963" t="s">
        <v>117</v>
      </c>
      <c r="D963" t="s">
        <v>5856</v>
      </c>
      <c r="E963" t="s">
        <v>5859</v>
      </c>
      <c r="F963" t="s">
        <v>5856</v>
      </c>
    </row>
    <row r="964" spans="1:6">
      <c r="A964">
        <v>160513</v>
      </c>
      <c r="B964" t="s">
        <v>6822</v>
      </c>
      <c r="C964" t="s">
        <v>422</v>
      </c>
      <c r="D964" t="s">
        <v>5804</v>
      </c>
      <c r="E964" t="s">
        <v>5801</v>
      </c>
      <c r="F964" t="s">
        <v>5801</v>
      </c>
    </row>
    <row r="965" spans="1:6">
      <c r="A965">
        <v>160514</v>
      </c>
      <c r="B965" t="s">
        <v>6823</v>
      </c>
      <c r="C965" t="s">
        <v>5931</v>
      </c>
      <c r="D965" t="s">
        <v>5932</v>
      </c>
      <c r="E965" t="s">
        <v>5933</v>
      </c>
      <c r="F965" t="s">
        <v>5933</v>
      </c>
    </row>
    <row r="966" spans="1:6">
      <c r="A966">
        <v>160515</v>
      </c>
      <c r="B966" t="s">
        <v>6824</v>
      </c>
      <c r="C966" t="s">
        <v>422</v>
      </c>
      <c r="D966" t="s">
        <v>5804</v>
      </c>
      <c r="E966" t="s">
        <v>5798</v>
      </c>
      <c r="F966" t="s">
        <v>5798</v>
      </c>
    </row>
    <row r="967" spans="1:6">
      <c r="A967">
        <v>160602</v>
      </c>
      <c r="B967" t="s">
        <v>6825</v>
      </c>
      <c r="C967" t="s">
        <v>422</v>
      </c>
      <c r="D967" t="s">
        <v>5804</v>
      </c>
      <c r="E967" t="s">
        <v>5801</v>
      </c>
      <c r="F967" t="s">
        <v>5801</v>
      </c>
    </row>
    <row r="968" spans="1:6">
      <c r="A968">
        <v>160603</v>
      </c>
      <c r="B968" t="s">
        <v>6826</v>
      </c>
      <c r="C968" t="s">
        <v>381</v>
      </c>
      <c r="D968" t="s">
        <v>5778</v>
      </c>
      <c r="E968" t="s">
        <v>5781</v>
      </c>
      <c r="F968" t="s">
        <v>5781</v>
      </c>
    </row>
    <row r="969" spans="1:6">
      <c r="A969">
        <v>160605</v>
      </c>
      <c r="B969" t="s">
        <v>6827</v>
      </c>
      <c r="C969" t="s">
        <v>381</v>
      </c>
      <c r="D969" t="s">
        <v>5778</v>
      </c>
      <c r="E969" t="s">
        <v>5781</v>
      </c>
      <c r="F969" t="s">
        <v>5781</v>
      </c>
    </row>
    <row r="970" spans="1:6">
      <c r="A970">
        <v>160606</v>
      </c>
      <c r="B970" t="s">
        <v>6828</v>
      </c>
      <c r="C970" t="s">
        <v>717</v>
      </c>
      <c r="D970" t="s">
        <v>5846</v>
      </c>
      <c r="E970" t="s">
        <v>5846</v>
      </c>
      <c r="F970" t="s">
        <v>5846</v>
      </c>
    </row>
    <row r="971" spans="1:6">
      <c r="A971">
        <v>160607</v>
      </c>
      <c r="B971" t="s">
        <v>6829</v>
      </c>
      <c r="C971" t="s">
        <v>117</v>
      </c>
      <c r="D971" t="s">
        <v>5856</v>
      </c>
      <c r="E971" t="s">
        <v>5871</v>
      </c>
      <c r="F971" t="s">
        <v>5856</v>
      </c>
    </row>
    <row r="972" spans="1:6">
      <c r="A972">
        <v>160608</v>
      </c>
      <c r="B972" t="s">
        <v>6830</v>
      </c>
      <c r="C972" t="s">
        <v>422</v>
      </c>
      <c r="D972" t="s">
        <v>5804</v>
      </c>
      <c r="E972" t="s">
        <v>5801</v>
      </c>
      <c r="F972" t="s">
        <v>5801</v>
      </c>
    </row>
    <row r="973" spans="1:6">
      <c r="A973">
        <v>160609</v>
      </c>
      <c r="B973" t="s">
        <v>6831</v>
      </c>
      <c r="C973" t="s">
        <v>717</v>
      </c>
      <c r="D973" t="s">
        <v>5848</v>
      </c>
      <c r="E973" t="s">
        <v>5848</v>
      </c>
      <c r="F973" t="s">
        <v>5848</v>
      </c>
    </row>
    <row r="974" spans="1:6">
      <c r="A974">
        <v>160610</v>
      </c>
      <c r="B974" t="s">
        <v>6832</v>
      </c>
      <c r="C974" t="s">
        <v>381</v>
      </c>
      <c r="D974" t="s">
        <v>5778</v>
      </c>
      <c r="E974" t="s">
        <v>5781</v>
      </c>
      <c r="F974" t="s">
        <v>5781</v>
      </c>
    </row>
    <row r="975" spans="1:6">
      <c r="A975">
        <v>160611</v>
      </c>
      <c r="B975" t="s">
        <v>6833</v>
      </c>
      <c r="C975" t="s">
        <v>117</v>
      </c>
      <c r="D975" t="s">
        <v>5856</v>
      </c>
      <c r="E975" t="s">
        <v>5857</v>
      </c>
      <c r="F975" t="s">
        <v>5856</v>
      </c>
    </row>
    <row r="976" spans="1:6">
      <c r="A976">
        <v>160612</v>
      </c>
      <c r="B976" t="s">
        <v>6834</v>
      </c>
      <c r="C976" t="s">
        <v>422</v>
      </c>
      <c r="D976" t="s">
        <v>5804</v>
      </c>
      <c r="E976" t="s">
        <v>5800</v>
      </c>
      <c r="F976" t="s">
        <v>5800</v>
      </c>
    </row>
    <row r="977" spans="1:6">
      <c r="A977">
        <v>160613</v>
      </c>
      <c r="B977" t="s">
        <v>6835</v>
      </c>
      <c r="C977" t="s">
        <v>117</v>
      </c>
      <c r="D977" t="s">
        <v>5856</v>
      </c>
      <c r="E977" t="s">
        <v>5857</v>
      </c>
      <c r="F977" t="s">
        <v>5856</v>
      </c>
    </row>
    <row r="978" spans="1:6">
      <c r="A978">
        <v>160615</v>
      </c>
      <c r="B978" t="s">
        <v>6836</v>
      </c>
      <c r="C978" t="s">
        <v>117</v>
      </c>
      <c r="D978" t="s">
        <v>5769</v>
      </c>
      <c r="E978" t="s">
        <v>5770</v>
      </c>
      <c r="F978" t="s">
        <v>5770</v>
      </c>
    </row>
    <row r="979" spans="1:6">
      <c r="A979">
        <v>160616</v>
      </c>
      <c r="B979" t="s">
        <v>6837</v>
      </c>
      <c r="C979" t="s">
        <v>117</v>
      </c>
      <c r="D979" t="s">
        <v>5769</v>
      </c>
      <c r="E979" t="s">
        <v>5770</v>
      </c>
      <c r="F979" t="s">
        <v>5770</v>
      </c>
    </row>
    <row r="980" spans="1:6">
      <c r="A980">
        <v>160617</v>
      </c>
      <c r="B980" t="s">
        <v>6838</v>
      </c>
      <c r="C980" t="s">
        <v>422</v>
      </c>
      <c r="D980" t="s">
        <v>5793</v>
      </c>
      <c r="E980" t="s">
        <v>5796</v>
      </c>
      <c r="F980" t="s">
        <v>5796</v>
      </c>
    </row>
    <row r="981" spans="1:6">
      <c r="A981">
        <v>160618</v>
      </c>
      <c r="B981" t="s">
        <v>6839</v>
      </c>
      <c r="C981" t="s">
        <v>422</v>
      </c>
      <c r="D981" t="s">
        <v>5804</v>
      </c>
      <c r="E981" t="s">
        <v>5801</v>
      </c>
      <c r="F981" t="s">
        <v>5801</v>
      </c>
    </row>
    <row r="982" spans="1:6">
      <c r="A982">
        <v>160619</v>
      </c>
      <c r="B982" t="s">
        <v>6840</v>
      </c>
      <c r="C982" t="s">
        <v>5931</v>
      </c>
      <c r="D982" t="s">
        <v>5932</v>
      </c>
      <c r="E982" t="s">
        <v>5933</v>
      </c>
      <c r="F982" t="s">
        <v>5933</v>
      </c>
    </row>
    <row r="983" spans="1:6">
      <c r="A983">
        <v>160620</v>
      </c>
      <c r="B983" t="s">
        <v>6841</v>
      </c>
      <c r="C983" t="s">
        <v>117</v>
      </c>
      <c r="D983" t="s">
        <v>5769</v>
      </c>
      <c r="E983" t="s">
        <v>5770</v>
      </c>
      <c r="F983" t="s">
        <v>5770</v>
      </c>
    </row>
    <row r="984" spans="1:6">
      <c r="A984">
        <v>160621</v>
      </c>
      <c r="B984" t="s">
        <v>6842</v>
      </c>
      <c r="C984" t="s">
        <v>422</v>
      </c>
      <c r="D984" t="s">
        <v>5793</v>
      </c>
      <c r="E984" t="s">
        <v>5796</v>
      </c>
      <c r="F984" t="s">
        <v>5796</v>
      </c>
    </row>
    <row r="985" spans="1:6">
      <c r="A985">
        <v>160622</v>
      </c>
      <c r="B985" t="s">
        <v>6843</v>
      </c>
      <c r="C985" t="s">
        <v>422</v>
      </c>
      <c r="D985" t="s">
        <v>5804</v>
      </c>
      <c r="E985" t="s">
        <v>5801</v>
      </c>
      <c r="F985" t="s">
        <v>5801</v>
      </c>
    </row>
    <row r="986" spans="1:6">
      <c r="A986">
        <v>160623</v>
      </c>
      <c r="B986" t="s">
        <v>6844</v>
      </c>
      <c r="C986" t="s">
        <v>5931</v>
      </c>
      <c r="D986" t="s">
        <v>5932</v>
      </c>
      <c r="E986" t="s">
        <v>5933</v>
      </c>
      <c r="F986" t="s">
        <v>5933</v>
      </c>
    </row>
    <row r="987" spans="1:6">
      <c r="A987">
        <v>160624</v>
      </c>
      <c r="B987" t="s">
        <v>6845</v>
      </c>
      <c r="C987" t="s">
        <v>381</v>
      </c>
      <c r="D987" t="s">
        <v>5778</v>
      </c>
      <c r="E987" t="s">
        <v>5780</v>
      </c>
      <c r="F987" t="s">
        <v>5780</v>
      </c>
    </row>
    <row r="988" spans="1:6">
      <c r="A988">
        <v>160706</v>
      </c>
      <c r="B988" t="s">
        <v>6846</v>
      </c>
      <c r="C988" t="s">
        <v>117</v>
      </c>
      <c r="D988" t="s">
        <v>5769</v>
      </c>
      <c r="E988" t="s">
        <v>5772</v>
      </c>
      <c r="F988" t="s">
        <v>5772</v>
      </c>
    </row>
    <row r="989" spans="1:6">
      <c r="A989" t="s">
        <v>6847</v>
      </c>
      <c r="B989" t="s">
        <v>6848</v>
      </c>
      <c r="C989" t="s">
        <v>117</v>
      </c>
      <c r="D989" t="s">
        <v>5769</v>
      </c>
      <c r="E989" t="s">
        <v>5770</v>
      </c>
      <c r="F989" t="s">
        <v>5770</v>
      </c>
    </row>
    <row r="990" spans="1:6">
      <c r="A990">
        <v>160716</v>
      </c>
      <c r="B990" t="s">
        <v>6849</v>
      </c>
      <c r="C990" t="s">
        <v>117</v>
      </c>
      <c r="D990" t="s">
        <v>5769</v>
      </c>
      <c r="E990" t="s">
        <v>5770</v>
      </c>
      <c r="F990" t="s">
        <v>5770</v>
      </c>
    </row>
    <row r="991" spans="1:6">
      <c r="A991">
        <v>160717</v>
      </c>
      <c r="B991" t="s">
        <v>6850</v>
      </c>
      <c r="C991" t="s">
        <v>5819</v>
      </c>
      <c r="D991" t="s">
        <v>5820</v>
      </c>
      <c r="E991" t="s">
        <v>5821</v>
      </c>
      <c r="F991" t="s">
        <v>5821</v>
      </c>
    </row>
    <row r="992" spans="1:6">
      <c r="A992">
        <v>160718</v>
      </c>
      <c r="B992" t="s">
        <v>6851</v>
      </c>
      <c r="C992" t="s">
        <v>422</v>
      </c>
      <c r="D992" t="s">
        <v>5804</v>
      </c>
      <c r="E992" t="s">
        <v>5800</v>
      </c>
      <c r="F992" t="s">
        <v>5800</v>
      </c>
    </row>
    <row r="993" spans="1:6">
      <c r="A993">
        <v>160719</v>
      </c>
      <c r="B993" t="s">
        <v>6852</v>
      </c>
      <c r="C993" t="s">
        <v>5819</v>
      </c>
      <c r="D993" t="s">
        <v>5826</v>
      </c>
      <c r="E993" t="s">
        <v>5832</v>
      </c>
      <c r="F993" t="s">
        <v>5832</v>
      </c>
    </row>
    <row r="994" spans="1:6">
      <c r="A994">
        <v>160720</v>
      </c>
      <c r="B994" t="s">
        <v>6853</v>
      </c>
      <c r="C994" t="s">
        <v>422</v>
      </c>
      <c r="D994" t="s">
        <v>5787</v>
      </c>
      <c r="E994" t="s">
        <v>5788</v>
      </c>
      <c r="F994" t="s">
        <v>5788</v>
      </c>
    </row>
    <row r="995" spans="1:6">
      <c r="A995">
        <v>160721</v>
      </c>
      <c r="B995" t="s">
        <v>6854</v>
      </c>
      <c r="C995" t="s">
        <v>422</v>
      </c>
      <c r="D995" t="s">
        <v>5787</v>
      </c>
      <c r="E995" t="s">
        <v>5788</v>
      </c>
      <c r="F995" t="s">
        <v>5788</v>
      </c>
    </row>
    <row r="996" spans="1:6">
      <c r="A996">
        <v>160805</v>
      </c>
      <c r="B996" t="s">
        <v>6855</v>
      </c>
      <c r="C996" t="s">
        <v>381</v>
      </c>
      <c r="D996" t="s">
        <v>5778</v>
      </c>
      <c r="E996" t="s">
        <v>5781</v>
      </c>
      <c r="F996" t="s">
        <v>5781</v>
      </c>
    </row>
    <row r="997" spans="1:6">
      <c r="A997">
        <v>160806</v>
      </c>
      <c r="B997" t="s">
        <v>6856</v>
      </c>
      <c r="C997" t="s">
        <v>117</v>
      </c>
      <c r="D997" t="s">
        <v>5769</v>
      </c>
      <c r="E997" t="s">
        <v>5770</v>
      </c>
      <c r="F997" t="s">
        <v>5770</v>
      </c>
    </row>
    <row r="998" spans="1:6">
      <c r="A998" t="s">
        <v>6857</v>
      </c>
      <c r="B998" t="s">
        <v>6858</v>
      </c>
      <c r="C998" t="s">
        <v>117</v>
      </c>
      <c r="D998" t="s">
        <v>6589</v>
      </c>
      <c r="E998" t="s">
        <v>6589</v>
      </c>
      <c r="F998" t="s">
        <v>6589</v>
      </c>
    </row>
    <row r="999" spans="1:6">
      <c r="A999">
        <v>160807</v>
      </c>
      <c r="B999" t="s">
        <v>6859</v>
      </c>
      <c r="C999" t="s">
        <v>117</v>
      </c>
      <c r="D999" t="s">
        <v>5769</v>
      </c>
      <c r="E999" t="s">
        <v>5770</v>
      </c>
      <c r="F999" t="s">
        <v>5770</v>
      </c>
    </row>
    <row r="1000" spans="1:6">
      <c r="A1000">
        <v>160808</v>
      </c>
      <c r="B1000" t="s">
        <v>6860</v>
      </c>
      <c r="C1000" t="s">
        <v>117</v>
      </c>
      <c r="D1000" t="s">
        <v>5769</v>
      </c>
      <c r="E1000" t="s">
        <v>5770</v>
      </c>
      <c r="F1000" t="s">
        <v>5770</v>
      </c>
    </row>
    <row r="1001" spans="1:6">
      <c r="A1001">
        <v>160809</v>
      </c>
      <c r="B1001" t="s">
        <v>6861</v>
      </c>
      <c r="C1001" t="s">
        <v>117</v>
      </c>
      <c r="D1001" t="s">
        <v>5769</v>
      </c>
      <c r="E1001" t="s">
        <v>5770</v>
      </c>
      <c r="F1001" t="s">
        <v>5770</v>
      </c>
    </row>
    <row r="1002" spans="1:6">
      <c r="A1002">
        <v>160810</v>
      </c>
      <c r="B1002" t="s">
        <v>6862</v>
      </c>
      <c r="C1002" t="s">
        <v>422</v>
      </c>
      <c r="D1002" t="s">
        <v>5804</v>
      </c>
      <c r="E1002" t="s">
        <v>5798</v>
      </c>
      <c r="F1002" t="s">
        <v>5798</v>
      </c>
    </row>
    <row r="1003" spans="1:6">
      <c r="A1003">
        <v>160811</v>
      </c>
      <c r="B1003" t="s">
        <v>6863</v>
      </c>
      <c r="C1003" t="s">
        <v>5931</v>
      </c>
      <c r="D1003" t="s">
        <v>5932</v>
      </c>
      <c r="E1003" t="s">
        <v>5933</v>
      </c>
      <c r="F1003" t="s">
        <v>5933</v>
      </c>
    </row>
    <row r="1004" spans="1:6">
      <c r="A1004">
        <v>160910</v>
      </c>
      <c r="B1004" t="s">
        <v>6864</v>
      </c>
      <c r="C1004" t="s">
        <v>381</v>
      </c>
      <c r="D1004" t="s">
        <v>5778</v>
      </c>
      <c r="E1004" t="s">
        <v>5781</v>
      </c>
      <c r="F1004" t="s">
        <v>5781</v>
      </c>
    </row>
    <row r="1005" spans="1:6">
      <c r="A1005">
        <v>160915</v>
      </c>
      <c r="B1005" t="s">
        <v>6865</v>
      </c>
      <c r="C1005" t="s">
        <v>422</v>
      </c>
      <c r="D1005" t="s">
        <v>5804</v>
      </c>
      <c r="E1005" t="s">
        <v>5800</v>
      </c>
      <c r="F1005" t="s">
        <v>5800</v>
      </c>
    </row>
    <row r="1006" spans="1:6">
      <c r="A1006" t="s">
        <v>6866</v>
      </c>
      <c r="B1006" t="s">
        <v>6867</v>
      </c>
      <c r="C1006" t="s">
        <v>422</v>
      </c>
      <c r="D1006" t="s">
        <v>5793</v>
      </c>
      <c r="E1006" t="s">
        <v>5795</v>
      </c>
      <c r="F1006" t="s">
        <v>5795</v>
      </c>
    </row>
    <row r="1007" spans="1:6">
      <c r="A1007">
        <v>160916</v>
      </c>
      <c r="B1007" t="s">
        <v>6868</v>
      </c>
      <c r="C1007" t="s">
        <v>117</v>
      </c>
      <c r="D1007" t="s">
        <v>5856</v>
      </c>
      <c r="E1007" t="s">
        <v>5871</v>
      </c>
      <c r="F1007" t="s">
        <v>5856</v>
      </c>
    </row>
    <row r="1008" spans="1:6">
      <c r="A1008">
        <v>161005</v>
      </c>
      <c r="B1008" t="s">
        <v>6869</v>
      </c>
      <c r="C1008" t="s">
        <v>381</v>
      </c>
      <c r="D1008" t="s">
        <v>5778</v>
      </c>
      <c r="E1008" t="s">
        <v>5781</v>
      </c>
      <c r="F1008" t="s">
        <v>5781</v>
      </c>
    </row>
    <row r="1009" spans="1:6">
      <c r="A1009">
        <v>161010</v>
      </c>
      <c r="B1009" t="s">
        <v>6870</v>
      </c>
      <c r="C1009" t="s">
        <v>422</v>
      </c>
      <c r="D1009" t="s">
        <v>5804</v>
      </c>
      <c r="E1009" t="s">
        <v>5801</v>
      </c>
      <c r="F1009" t="s">
        <v>5801</v>
      </c>
    </row>
    <row r="1010" spans="1:6">
      <c r="A1010" t="s">
        <v>6871</v>
      </c>
      <c r="B1010" t="s">
        <v>6872</v>
      </c>
      <c r="C1010" t="s">
        <v>422</v>
      </c>
      <c r="D1010" t="s">
        <v>5793</v>
      </c>
      <c r="E1010" t="s">
        <v>5796</v>
      </c>
      <c r="F1010" t="s">
        <v>5796</v>
      </c>
    </row>
    <row r="1011" spans="1:6">
      <c r="A1011">
        <v>161014</v>
      </c>
      <c r="B1011" t="s">
        <v>6873</v>
      </c>
      <c r="C1011" t="s">
        <v>422</v>
      </c>
      <c r="D1011" t="s">
        <v>5804</v>
      </c>
      <c r="E1011" t="s">
        <v>5801</v>
      </c>
      <c r="F1011" t="s">
        <v>5801</v>
      </c>
    </row>
    <row r="1012" spans="1:6">
      <c r="A1012" t="s">
        <v>6874</v>
      </c>
      <c r="B1012" t="s">
        <v>6875</v>
      </c>
      <c r="C1012" t="s">
        <v>422</v>
      </c>
      <c r="D1012" t="s">
        <v>5793</v>
      </c>
      <c r="E1012" t="s">
        <v>5796</v>
      </c>
      <c r="F1012" t="s">
        <v>5796</v>
      </c>
    </row>
    <row r="1013" spans="1:6">
      <c r="A1013">
        <v>161015</v>
      </c>
      <c r="B1013" t="s">
        <v>6876</v>
      </c>
      <c r="C1013" t="s">
        <v>422</v>
      </c>
      <c r="D1013" t="s">
        <v>5804</v>
      </c>
      <c r="E1013" t="s">
        <v>5801</v>
      </c>
      <c r="F1013" t="s">
        <v>5801</v>
      </c>
    </row>
    <row r="1014" spans="1:6">
      <c r="A1014">
        <v>161016</v>
      </c>
      <c r="B1014" t="s">
        <v>6877</v>
      </c>
      <c r="C1014" t="s">
        <v>5931</v>
      </c>
      <c r="D1014" t="s">
        <v>5932</v>
      </c>
      <c r="E1014" t="s">
        <v>5933</v>
      </c>
      <c r="F1014" t="s">
        <v>5933</v>
      </c>
    </row>
    <row r="1015" spans="1:6">
      <c r="A1015">
        <v>161017</v>
      </c>
      <c r="B1015" t="s">
        <v>6878</v>
      </c>
      <c r="C1015" t="s">
        <v>117</v>
      </c>
      <c r="D1015" t="s">
        <v>5769</v>
      </c>
      <c r="E1015" t="s">
        <v>5773</v>
      </c>
      <c r="F1015" t="s">
        <v>5773</v>
      </c>
    </row>
    <row r="1016" spans="1:6">
      <c r="A1016">
        <v>161019</v>
      </c>
      <c r="B1016" t="s">
        <v>6879</v>
      </c>
      <c r="C1016" t="s">
        <v>422</v>
      </c>
      <c r="D1016" t="s">
        <v>5793</v>
      </c>
      <c r="E1016" t="s">
        <v>5796</v>
      </c>
      <c r="F1016" t="s">
        <v>5796</v>
      </c>
    </row>
    <row r="1017" spans="1:6">
      <c r="A1017">
        <v>161022</v>
      </c>
      <c r="B1017" t="s">
        <v>6880</v>
      </c>
      <c r="C1017" t="s">
        <v>117</v>
      </c>
      <c r="D1017" t="s">
        <v>5769</v>
      </c>
      <c r="E1017" t="s">
        <v>5770</v>
      </c>
      <c r="F1017" t="s">
        <v>5770</v>
      </c>
    </row>
    <row r="1018" spans="1:6">
      <c r="A1018">
        <v>161115</v>
      </c>
      <c r="B1018" t="s">
        <v>6881</v>
      </c>
      <c r="C1018" t="s">
        <v>422</v>
      </c>
      <c r="D1018" t="s">
        <v>5804</v>
      </c>
      <c r="E1018" t="s">
        <v>5801</v>
      </c>
      <c r="F1018" t="s">
        <v>5801</v>
      </c>
    </row>
    <row r="1019" spans="1:6">
      <c r="A1019" t="s">
        <v>6882</v>
      </c>
      <c r="B1019" t="s">
        <v>6881</v>
      </c>
      <c r="C1019" t="s">
        <v>422</v>
      </c>
      <c r="D1019" t="s">
        <v>5793</v>
      </c>
      <c r="E1019" t="s">
        <v>5796</v>
      </c>
      <c r="F1019" t="s">
        <v>5796</v>
      </c>
    </row>
    <row r="1020" spans="1:6">
      <c r="A1020">
        <v>161116</v>
      </c>
      <c r="B1020" t="s">
        <v>6883</v>
      </c>
      <c r="C1020" t="s">
        <v>5819</v>
      </c>
      <c r="D1020" t="s">
        <v>5826</v>
      </c>
      <c r="E1020" t="s">
        <v>5832</v>
      </c>
      <c r="F1020" t="s">
        <v>5832</v>
      </c>
    </row>
    <row r="1021" spans="1:6">
      <c r="A1021">
        <v>161117</v>
      </c>
      <c r="B1021" t="s">
        <v>6884</v>
      </c>
      <c r="C1021" t="s">
        <v>422</v>
      </c>
      <c r="D1021" t="s">
        <v>5804</v>
      </c>
      <c r="E1021" t="s">
        <v>5798</v>
      </c>
      <c r="F1021" t="s">
        <v>5798</v>
      </c>
    </row>
    <row r="1022" spans="1:6">
      <c r="A1022">
        <v>161118</v>
      </c>
      <c r="B1022" t="s">
        <v>6885</v>
      </c>
      <c r="C1022" t="s">
        <v>117</v>
      </c>
      <c r="D1022" t="s">
        <v>5769</v>
      </c>
      <c r="E1022" t="s">
        <v>5770</v>
      </c>
      <c r="F1022" t="s">
        <v>5770</v>
      </c>
    </row>
    <row r="1023" spans="1:6">
      <c r="A1023">
        <v>161119</v>
      </c>
      <c r="B1023" t="s">
        <v>6886</v>
      </c>
      <c r="C1023" t="s">
        <v>422</v>
      </c>
      <c r="D1023" t="s">
        <v>5787</v>
      </c>
      <c r="E1023" t="s">
        <v>5788</v>
      </c>
      <c r="F1023" t="s">
        <v>5788</v>
      </c>
    </row>
    <row r="1024" spans="1:6">
      <c r="A1024">
        <v>161120</v>
      </c>
      <c r="B1024" t="s">
        <v>6887</v>
      </c>
      <c r="C1024" t="s">
        <v>422</v>
      </c>
      <c r="D1024" t="s">
        <v>5787</v>
      </c>
      <c r="E1024" t="s">
        <v>5788</v>
      </c>
      <c r="F1024" t="s">
        <v>5788</v>
      </c>
    </row>
    <row r="1025" spans="1:6">
      <c r="A1025">
        <v>161207</v>
      </c>
      <c r="B1025" t="s">
        <v>6888</v>
      </c>
      <c r="C1025" t="s">
        <v>117</v>
      </c>
      <c r="D1025" t="s">
        <v>5769</v>
      </c>
      <c r="E1025" t="s">
        <v>5770</v>
      </c>
      <c r="F1025" t="s">
        <v>5770</v>
      </c>
    </row>
    <row r="1026" spans="1:6">
      <c r="A1026">
        <v>161210</v>
      </c>
      <c r="B1026" t="s">
        <v>6889</v>
      </c>
      <c r="C1026" t="s">
        <v>5819</v>
      </c>
      <c r="D1026" t="s">
        <v>5826</v>
      </c>
      <c r="E1026" t="s">
        <v>5830</v>
      </c>
      <c r="F1026" t="s">
        <v>5830</v>
      </c>
    </row>
    <row r="1027" spans="1:6">
      <c r="A1027">
        <v>161211</v>
      </c>
      <c r="B1027" t="s">
        <v>6890</v>
      </c>
      <c r="C1027" t="s">
        <v>117</v>
      </c>
      <c r="D1027" t="s">
        <v>5769</v>
      </c>
      <c r="E1027" t="s">
        <v>5772</v>
      </c>
      <c r="F1027" t="s">
        <v>5772</v>
      </c>
    </row>
    <row r="1028" spans="1:6">
      <c r="A1028" t="s">
        <v>6891</v>
      </c>
      <c r="B1028" t="s">
        <v>6892</v>
      </c>
      <c r="C1028" t="s">
        <v>117</v>
      </c>
      <c r="D1028" t="s">
        <v>5769</v>
      </c>
      <c r="E1028" t="s">
        <v>5770</v>
      </c>
      <c r="F1028" t="s">
        <v>5770</v>
      </c>
    </row>
    <row r="1029" spans="1:6">
      <c r="A1029">
        <v>161213</v>
      </c>
      <c r="B1029" t="s">
        <v>6893</v>
      </c>
      <c r="C1029" t="s">
        <v>117</v>
      </c>
      <c r="D1029" t="s">
        <v>5769</v>
      </c>
      <c r="E1029" t="s">
        <v>5770</v>
      </c>
      <c r="F1029" t="s">
        <v>5770</v>
      </c>
    </row>
    <row r="1030" spans="1:6">
      <c r="A1030">
        <v>161216</v>
      </c>
      <c r="B1030" t="s">
        <v>6894</v>
      </c>
      <c r="C1030" t="s">
        <v>422</v>
      </c>
      <c r="D1030" t="s">
        <v>5793</v>
      </c>
      <c r="E1030" t="s">
        <v>5796</v>
      </c>
      <c r="F1030" t="s">
        <v>5796</v>
      </c>
    </row>
    <row r="1031" spans="1:6">
      <c r="A1031">
        <v>161217</v>
      </c>
      <c r="B1031" t="s">
        <v>6895</v>
      </c>
      <c r="C1031" t="s">
        <v>117</v>
      </c>
      <c r="D1031" t="s">
        <v>5769</v>
      </c>
      <c r="E1031" t="s">
        <v>5770</v>
      </c>
      <c r="F1031" t="s">
        <v>5770</v>
      </c>
    </row>
    <row r="1032" spans="1:6">
      <c r="A1032">
        <v>161219</v>
      </c>
      <c r="B1032" t="s">
        <v>6896</v>
      </c>
      <c r="C1032" t="s">
        <v>381</v>
      </c>
      <c r="D1032" t="s">
        <v>5778</v>
      </c>
      <c r="E1032" t="s">
        <v>5780</v>
      </c>
      <c r="F1032" t="s">
        <v>5780</v>
      </c>
    </row>
    <row r="1033" spans="1:6">
      <c r="A1033">
        <v>161505</v>
      </c>
      <c r="B1033" t="s">
        <v>6897</v>
      </c>
      <c r="C1033" t="s">
        <v>422</v>
      </c>
      <c r="D1033" t="s">
        <v>5804</v>
      </c>
      <c r="E1033" t="s">
        <v>5801</v>
      </c>
      <c r="F1033" t="s">
        <v>5801</v>
      </c>
    </row>
    <row r="1034" spans="1:6">
      <c r="A1034">
        <v>161506</v>
      </c>
      <c r="B1034" t="s">
        <v>6898</v>
      </c>
      <c r="C1034" t="s">
        <v>5931</v>
      </c>
      <c r="D1034" t="s">
        <v>5932</v>
      </c>
      <c r="E1034" t="s">
        <v>5933</v>
      </c>
      <c r="F1034" t="s">
        <v>5933</v>
      </c>
    </row>
    <row r="1035" spans="1:6">
      <c r="A1035">
        <v>161507</v>
      </c>
      <c r="B1035" t="s">
        <v>6899</v>
      </c>
      <c r="C1035" t="s">
        <v>117</v>
      </c>
      <c r="D1035" t="s">
        <v>5769</v>
      </c>
      <c r="E1035" t="s">
        <v>5773</v>
      </c>
      <c r="F1035" t="s">
        <v>5773</v>
      </c>
    </row>
    <row r="1036" spans="1:6">
      <c r="A1036">
        <v>161601</v>
      </c>
      <c r="B1036" t="s">
        <v>6900</v>
      </c>
      <c r="C1036" t="s">
        <v>381</v>
      </c>
      <c r="D1036" t="s">
        <v>5778</v>
      </c>
      <c r="E1036" t="s">
        <v>5783</v>
      </c>
      <c r="F1036" t="s">
        <v>5783</v>
      </c>
    </row>
    <row r="1037" spans="1:6">
      <c r="A1037">
        <v>161603</v>
      </c>
      <c r="B1037" t="s">
        <v>6901</v>
      </c>
      <c r="C1037" t="s">
        <v>422</v>
      </c>
      <c r="D1037" t="s">
        <v>5804</v>
      </c>
      <c r="E1037" t="s">
        <v>5801</v>
      </c>
      <c r="F1037" t="s">
        <v>5801</v>
      </c>
    </row>
    <row r="1038" spans="1:6">
      <c r="A1038">
        <v>161604</v>
      </c>
      <c r="B1038" t="s">
        <v>6902</v>
      </c>
      <c r="C1038" t="s">
        <v>117</v>
      </c>
      <c r="D1038" t="s">
        <v>5769</v>
      </c>
      <c r="E1038" t="s">
        <v>5773</v>
      </c>
      <c r="F1038" t="s">
        <v>5773</v>
      </c>
    </row>
    <row r="1039" spans="1:6">
      <c r="A1039">
        <v>161605</v>
      </c>
      <c r="B1039" t="s">
        <v>6903</v>
      </c>
      <c r="C1039" t="s">
        <v>381</v>
      </c>
      <c r="D1039" t="s">
        <v>5778</v>
      </c>
      <c r="E1039" t="s">
        <v>5781</v>
      </c>
      <c r="F1039" t="s">
        <v>5781</v>
      </c>
    </row>
    <row r="1040" spans="1:6">
      <c r="A1040">
        <v>161606</v>
      </c>
      <c r="B1040" t="s">
        <v>6904</v>
      </c>
      <c r="C1040" t="s">
        <v>381</v>
      </c>
      <c r="D1040" t="s">
        <v>5778</v>
      </c>
      <c r="E1040" t="s">
        <v>5781</v>
      </c>
      <c r="F1040" t="s">
        <v>5781</v>
      </c>
    </row>
    <row r="1041" spans="1:6">
      <c r="A1041">
        <v>161607</v>
      </c>
      <c r="B1041" t="s">
        <v>6905</v>
      </c>
      <c r="C1041" t="s">
        <v>117</v>
      </c>
      <c r="D1041" t="s">
        <v>5769</v>
      </c>
      <c r="E1041" t="s">
        <v>5773</v>
      </c>
      <c r="F1041" t="s">
        <v>5773</v>
      </c>
    </row>
    <row r="1042" spans="1:6">
      <c r="A1042">
        <v>161608</v>
      </c>
      <c r="B1042" t="s">
        <v>6906</v>
      </c>
      <c r="C1042" t="s">
        <v>717</v>
      </c>
      <c r="D1042" t="s">
        <v>5846</v>
      </c>
      <c r="E1042" t="s">
        <v>5846</v>
      </c>
      <c r="F1042" t="s">
        <v>5846</v>
      </c>
    </row>
    <row r="1043" spans="1:6">
      <c r="A1043">
        <v>161609</v>
      </c>
      <c r="B1043" t="s">
        <v>6907</v>
      </c>
      <c r="C1043" t="s">
        <v>117</v>
      </c>
      <c r="D1043" t="s">
        <v>5856</v>
      </c>
      <c r="E1043" t="s">
        <v>5859</v>
      </c>
      <c r="F1043" t="s">
        <v>5856</v>
      </c>
    </row>
    <row r="1044" spans="1:6">
      <c r="A1044">
        <v>161610</v>
      </c>
      <c r="B1044" t="s">
        <v>6908</v>
      </c>
      <c r="C1044" t="s">
        <v>117</v>
      </c>
      <c r="D1044" t="s">
        <v>5856</v>
      </c>
      <c r="E1044" t="s">
        <v>5857</v>
      </c>
      <c r="F1044" t="s">
        <v>5856</v>
      </c>
    </row>
    <row r="1045" spans="1:6">
      <c r="A1045">
        <v>161611</v>
      </c>
      <c r="B1045" t="s">
        <v>6909</v>
      </c>
      <c r="C1045" t="s">
        <v>117</v>
      </c>
      <c r="D1045" t="s">
        <v>5856</v>
      </c>
      <c r="E1045" t="s">
        <v>5895</v>
      </c>
      <c r="F1045" t="s">
        <v>5856</v>
      </c>
    </row>
    <row r="1046" spans="1:6">
      <c r="A1046">
        <v>161612</v>
      </c>
      <c r="B1046" t="s">
        <v>6910</v>
      </c>
      <c r="C1046" t="s">
        <v>117</v>
      </c>
      <c r="D1046" t="s">
        <v>5769</v>
      </c>
      <c r="E1046" t="s">
        <v>5770</v>
      </c>
      <c r="F1046" t="s">
        <v>5770</v>
      </c>
    </row>
    <row r="1047" spans="1:6">
      <c r="A1047">
        <v>161613</v>
      </c>
      <c r="B1047" t="s">
        <v>6911</v>
      </c>
      <c r="C1047" t="s">
        <v>117</v>
      </c>
      <c r="D1047" t="s">
        <v>5769</v>
      </c>
      <c r="E1047" t="s">
        <v>5773</v>
      </c>
      <c r="F1047" t="s">
        <v>5773</v>
      </c>
    </row>
    <row r="1048" spans="1:6">
      <c r="A1048">
        <v>161614</v>
      </c>
      <c r="B1048" t="s">
        <v>6912</v>
      </c>
      <c r="C1048" t="s">
        <v>422</v>
      </c>
      <c r="D1048" t="s">
        <v>5793</v>
      </c>
      <c r="E1048" t="s">
        <v>5796</v>
      </c>
      <c r="F1048" t="s">
        <v>5796</v>
      </c>
    </row>
    <row r="1049" spans="1:6">
      <c r="A1049">
        <v>161615</v>
      </c>
      <c r="B1049" t="s">
        <v>6913</v>
      </c>
      <c r="C1049" t="s">
        <v>717</v>
      </c>
      <c r="D1049" t="s">
        <v>5848</v>
      </c>
      <c r="E1049" t="s">
        <v>5848</v>
      </c>
      <c r="F1049" t="s">
        <v>5848</v>
      </c>
    </row>
    <row r="1050" spans="1:6">
      <c r="A1050">
        <v>161616</v>
      </c>
      <c r="B1050" t="s">
        <v>6914</v>
      </c>
      <c r="C1050" t="s">
        <v>117</v>
      </c>
      <c r="D1050" t="s">
        <v>5856</v>
      </c>
      <c r="E1050" t="s">
        <v>5895</v>
      </c>
      <c r="F1050" t="s">
        <v>5856</v>
      </c>
    </row>
    <row r="1051" spans="1:6">
      <c r="A1051">
        <v>161618</v>
      </c>
      <c r="B1051" t="s">
        <v>6915</v>
      </c>
      <c r="C1051" t="s">
        <v>422</v>
      </c>
      <c r="D1051" t="s">
        <v>5804</v>
      </c>
      <c r="E1051" t="s">
        <v>5801</v>
      </c>
      <c r="F1051" t="s">
        <v>5801</v>
      </c>
    </row>
    <row r="1052" spans="1:6">
      <c r="A1052">
        <v>161619</v>
      </c>
      <c r="B1052" t="s">
        <v>6916</v>
      </c>
      <c r="C1052" t="s">
        <v>422</v>
      </c>
      <c r="D1052" t="s">
        <v>5804</v>
      </c>
      <c r="E1052" t="s">
        <v>5801</v>
      </c>
      <c r="F1052" t="s">
        <v>5801</v>
      </c>
    </row>
    <row r="1053" spans="1:6">
      <c r="A1053">
        <v>161620</v>
      </c>
      <c r="B1053" t="s">
        <v>6917</v>
      </c>
      <c r="C1053" t="s">
        <v>5819</v>
      </c>
      <c r="D1053" t="s">
        <v>5826</v>
      </c>
      <c r="E1053" t="s">
        <v>5828</v>
      </c>
      <c r="F1053" t="s">
        <v>5828</v>
      </c>
    </row>
    <row r="1054" spans="1:6">
      <c r="A1054">
        <v>161622</v>
      </c>
      <c r="B1054" t="s">
        <v>6918</v>
      </c>
      <c r="C1054" t="s">
        <v>422</v>
      </c>
      <c r="D1054" t="s">
        <v>5804</v>
      </c>
      <c r="E1054" t="s">
        <v>5802</v>
      </c>
      <c r="F1054" t="s">
        <v>5802</v>
      </c>
    </row>
    <row r="1055" spans="1:6">
      <c r="A1055">
        <v>161623</v>
      </c>
      <c r="B1055" t="s">
        <v>6919</v>
      </c>
      <c r="C1055" t="s">
        <v>422</v>
      </c>
      <c r="D1055" t="s">
        <v>5804</v>
      </c>
      <c r="E1055" t="s">
        <v>5802</v>
      </c>
      <c r="F1055" t="s">
        <v>5802</v>
      </c>
    </row>
    <row r="1056" spans="1:6">
      <c r="A1056">
        <v>161624</v>
      </c>
      <c r="B1056" t="s">
        <v>6920</v>
      </c>
      <c r="C1056" t="s">
        <v>422</v>
      </c>
      <c r="D1056" t="s">
        <v>5787</v>
      </c>
      <c r="E1056" t="s">
        <v>5789</v>
      </c>
      <c r="F1056" t="s">
        <v>5789</v>
      </c>
    </row>
    <row r="1057" spans="1:6">
      <c r="A1057">
        <v>161625</v>
      </c>
      <c r="B1057" t="s">
        <v>6921</v>
      </c>
      <c r="C1057" t="s">
        <v>422</v>
      </c>
      <c r="D1057" t="s">
        <v>5787</v>
      </c>
      <c r="E1057" t="s">
        <v>5789</v>
      </c>
      <c r="F1057" t="s">
        <v>5789</v>
      </c>
    </row>
    <row r="1058" spans="1:6">
      <c r="A1058">
        <v>161626</v>
      </c>
      <c r="B1058" t="s">
        <v>6922</v>
      </c>
      <c r="C1058" t="s">
        <v>422</v>
      </c>
      <c r="D1058" t="s">
        <v>5804</v>
      </c>
      <c r="E1058" t="s">
        <v>5801</v>
      </c>
      <c r="F1058" t="s">
        <v>5801</v>
      </c>
    </row>
    <row r="1059" spans="1:6">
      <c r="A1059">
        <v>161627</v>
      </c>
      <c r="B1059" t="s">
        <v>6923</v>
      </c>
      <c r="C1059" t="s">
        <v>5931</v>
      </c>
      <c r="D1059" t="s">
        <v>5932</v>
      </c>
      <c r="E1059" t="s">
        <v>5933</v>
      </c>
      <c r="F1059" t="s">
        <v>5933</v>
      </c>
    </row>
    <row r="1060" spans="1:6">
      <c r="A1060">
        <v>161693</v>
      </c>
      <c r="B1060" t="s">
        <v>6924</v>
      </c>
      <c r="C1060" t="s">
        <v>422</v>
      </c>
      <c r="D1060" t="s">
        <v>5804</v>
      </c>
      <c r="E1060" t="s">
        <v>5801</v>
      </c>
      <c r="F1060" t="s">
        <v>5801</v>
      </c>
    </row>
    <row r="1061" spans="1:6">
      <c r="A1061">
        <v>161706</v>
      </c>
      <c r="B1061" t="s">
        <v>6925</v>
      </c>
      <c r="C1061" t="s">
        <v>117</v>
      </c>
      <c r="D1061" t="s">
        <v>5856</v>
      </c>
      <c r="E1061" t="s">
        <v>5857</v>
      </c>
      <c r="F1061" t="s">
        <v>5856</v>
      </c>
    </row>
    <row r="1062" spans="1:6">
      <c r="A1062">
        <v>161713</v>
      </c>
      <c r="B1062" t="s">
        <v>6926</v>
      </c>
      <c r="C1062" t="s">
        <v>422</v>
      </c>
      <c r="D1062" t="s">
        <v>5793</v>
      </c>
      <c r="E1062" t="s">
        <v>5796</v>
      </c>
      <c r="F1062" t="s">
        <v>5796</v>
      </c>
    </row>
    <row r="1063" spans="1:6">
      <c r="A1063">
        <v>161714</v>
      </c>
      <c r="B1063" t="s">
        <v>6927</v>
      </c>
      <c r="C1063" t="s">
        <v>5819</v>
      </c>
      <c r="D1063" t="s">
        <v>5820</v>
      </c>
      <c r="E1063" t="s">
        <v>5821</v>
      </c>
      <c r="F1063" t="s">
        <v>5821</v>
      </c>
    </row>
    <row r="1064" spans="1:6">
      <c r="A1064">
        <v>161715</v>
      </c>
      <c r="B1064" t="s">
        <v>6928</v>
      </c>
      <c r="C1064" t="s">
        <v>117</v>
      </c>
      <c r="D1064" t="s">
        <v>5769</v>
      </c>
      <c r="E1064" t="s">
        <v>5770</v>
      </c>
      <c r="F1064" t="s">
        <v>5770</v>
      </c>
    </row>
    <row r="1065" spans="1:6">
      <c r="A1065">
        <v>161716</v>
      </c>
      <c r="B1065" t="s">
        <v>6929</v>
      </c>
      <c r="C1065" t="s">
        <v>422</v>
      </c>
      <c r="D1065" t="s">
        <v>5804</v>
      </c>
      <c r="E1065" t="s">
        <v>5801</v>
      </c>
      <c r="F1065" t="s">
        <v>5801</v>
      </c>
    </row>
    <row r="1066" spans="1:6">
      <c r="A1066">
        <v>161717</v>
      </c>
      <c r="B1066" t="s">
        <v>6930</v>
      </c>
      <c r="C1066" t="s">
        <v>5931</v>
      </c>
      <c r="D1066" t="s">
        <v>5932</v>
      </c>
      <c r="E1066" t="s">
        <v>5933</v>
      </c>
      <c r="F1066" t="s">
        <v>5933</v>
      </c>
    </row>
    <row r="1067" spans="1:6">
      <c r="A1067">
        <v>161718</v>
      </c>
      <c r="B1067" t="s">
        <v>6931</v>
      </c>
      <c r="C1067" t="s">
        <v>117</v>
      </c>
      <c r="D1067" t="s">
        <v>5769</v>
      </c>
      <c r="E1067" t="s">
        <v>5770</v>
      </c>
      <c r="F1067" t="s">
        <v>5770</v>
      </c>
    </row>
    <row r="1068" spans="1:6">
      <c r="A1068">
        <v>161810</v>
      </c>
      <c r="B1068" t="s">
        <v>6932</v>
      </c>
      <c r="C1068" t="s">
        <v>117</v>
      </c>
      <c r="D1068" t="s">
        <v>5856</v>
      </c>
      <c r="E1068" t="s">
        <v>5895</v>
      </c>
      <c r="F1068" t="s">
        <v>5856</v>
      </c>
    </row>
    <row r="1069" spans="1:6">
      <c r="A1069">
        <v>161811</v>
      </c>
      <c r="B1069" t="s">
        <v>6933</v>
      </c>
      <c r="C1069" t="s">
        <v>117</v>
      </c>
      <c r="D1069" t="s">
        <v>5769</v>
      </c>
      <c r="E1069" t="s">
        <v>5770</v>
      </c>
      <c r="F1069" t="s">
        <v>5770</v>
      </c>
    </row>
    <row r="1070" spans="1:6">
      <c r="A1070" t="s">
        <v>6934</v>
      </c>
      <c r="B1070" t="s">
        <v>6935</v>
      </c>
      <c r="C1070" t="s">
        <v>117</v>
      </c>
      <c r="D1070" t="s">
        <v>5769</v>
      </c>
      <c r="E1070" t="s">
        <v>5770</v>
      </c>
      <c r="F1070" t="s">
        <v>5770</v>
      </c>
    </row>
    <row r="1071" spans="1:6">
      <c r="A1071">
        <v>161812</v>
      </c>
      <c r="B1071" t="s">
        <v>6936</v>
      </c>
      <c r="C1071" t="s">
        <v>117</v>
      </c>
      <c r="D1071" t="s">
        <v>5769</v>
      </c>
      <c r="E1071" t="s">
        <v>5770</v>
      </c>
      <c r="F1071" t="s">
        <v>5770</v>
      </c>
    </row>
    <row r="1072" spans="1:6">
      <c r="A1072">
        <v>161813</v>
      </c>
      <c r="B1072" t="s">
        <v>6937</v>
      </c>
      <c r="C1072" t="s">
        <v>422</v>
      </c>
      <c r="D1072" t="s">
        <v>5804</v>
      </c>
      <c r="E1072" t="s">
        <v>5801</v>
      </c>
      <c r="F1072" t="s">
        <v>5801</v>
      </c>
    </row>
    <row r="1073" spans="1:6">
      <c r="A1073" t="s">
        <v>6938</v>
      </c>
      <c r="B1073" t="s">
        <v>6937</v>
      </c>
      <c r="C1073" t="s">
        <v>422</v>
      </c>
      <c r="D1073" t="s">
        <v>5793</v>
      </c>
      <c r="E1073" t="s">
        <v>5796</v>
      </c>
      <c r="F1073" t="s">
        <v>5796</v>
      </c>
    </row>
    <row r="1074" spans="1:6">
      <c r="A1074">
        <v>161815</v>
      </c>
      <c r="B1074" t="s">
        <v>6939</v>
      </c>
      <c r="C1074" t="s">
        <v>5819</v>
      </c>
      <c r="D1074" t="s">
        <v>5826</v>
      </c>
      <c r="E1074" t="s">
        <v>5832</v>
      </c>
      <c r="F1074" t="s">
        <v>5832</v>
      </c>
    </row>
    <row r="1075" spans="1:6">
      <c r="A1075">
        <v>161816</v>
      </c>
      <c r="B1075" t="s">
        <v>6940</v>
      </c>
      <c r="C1075" t="s">
        <v>117</v>
      </c>
      <c r="D1075" t="s">
        <v>5769</v>
      </c>
      <c r="E1075" t="s">
        <v>5770</v>
      </c>
      <c r="F1075" t="s">
        <v>5770</v>
      </c>
    </row>
    <row r="1076" spans="1:6">
      <c r="A1076">
        <v>161818</v>
      </c>
      <c r="B1076" t="s">
        <v>6941</v>
      </c>
      <c r="C1076" t="s">
        <v>117</v>
      </c>
      <c r="D1076" t="s">
        <v>5856</v>
      </c>
      <c r="E1076" t="s">
        <v>5895</v>
      </c>
      <c r="F1076" t="s">
        <v>5856</v>
      </c>
    </row>
    <row r="1077" spans="1:6">
      <c r="A1077">
        <v>161819</v>
      </c>
      <c r="B1077" t="s">
        <v>6942</v>
      </c>
      <c r="C1077" t="s">
        <v>117</v>
      </c>
      <c r="D1077" t="s">
        <v>5769</v>
      </c>
      <c r="E1077" t="s">
        <v>5770</v>
      </c>
      <c r="F1077" t="s">
        <v>5770</v>
      </c>
    </row>
    <row r="1078" spans="1:6">
      <c r="A1078">
        <v>161820</v>
      </c>
      <c r="B1078" t="s">
        <v>6943</v>
      </c>
      <c r="C1078" t="s">
        <v>422</v>
      </c>
      <c r="D1078" t="s">
        <v>5804</v>
      </c>
      <c r="E1078" t="s">
        <v>5798</v>
      </c>
      <c r="F1078" t="s">
        <v>5798</v>
      </c>
    </row>
    <row r="1079" spans="1:6">
      <c r="A1079">
        <v>161821</v>
      </c>
      <c r="B1079" t="s">
        <v>6944</v>
      </c>
      <c r="C1079" t="s">
        <v>422</v>
      </c>
      <c r="D1079" t="s">
        <v>5787</v>
      </c>
      <c r="E1079" t="s">
        <v>5788</v>
      </c>
      <c r="F1079" t="s">
        <v>5788</v>
      </c>
    </row>
    <row r="1080" spans="1:6">
      <c r="A1080">
        <v>161822</v>
      </c>
      <c r="B1080" t="s">
        <v>6945</v>
      </c>
      <c r="C1080" t="s">
        <v>422</v>
      </c>
      <c r="D1080" t="s">
        <v>5787</v>
      </c>
      <c r="E1080" t="s">
        <v>5788</v>
      </c>
      <c r="F1080" t="s">
        <v>5788</v>
      </c>
    </row>
    <row r="1081" spans="1:6">
      <c r="A1081">
        <v>161823</v>
      </c>
      <c r="B1081" t="s">
        <v>6946</v>
      </c>
      <c r="C1081" t="s">
        <v>422</v>
      </c>
      <c r="D1081" t="s">
        <v>5804</v>
      </c>
      <c r="E1081" t="s">
        <v>5798</v>
      </c>
      <c r="F1081" t="s">
        <v>5798</v>
      </c>
    </row>
    <row r="1082" spans="1:6">
      <c r="A1082">
        <v>161824</v>
      </c>
      <c r="B1082" t="s">
        <v>6947</v>
      </c>
      <c r="C1082" t="s">
        <v>5931</v>
      </c>
      <c r="D1082" t="s">
        <v>5932</v>
      </c>
      <c r="E1082" t="s">
        <v>5933</v>
      </c>
      <c r="F1082" t="s">
        <v>5933</v>
      </c>
    </row>
    <row r="1083" spans="1:6">
      <c r="A1083">
        <v>161825</v>
      </c>
      <c r="B1083" t="s">
        <v>6948</v>
      </c>
      <c r="C1083" t="s">
        <v>117</v>
      </c>
      <c r="D1083" t="s">
        <v>5769</v>
      </c>
      <c r="E1083" t="s">
        <v>5773</v>
      </c>
      <c r="F1083" t="s">
        <v>5773</v>
      </c>
    </row>
    <row r="1084" spans="1:6">
      <c r="A1084">
        <v>161826</v>
      </c>
      <c r="B1084" t="s">
        <v>6949</v>
      </c>
      <c r="C1084" t="s">
        <v>422</v>
      </c>
      <c r="D1084" t="s">
        <v>5787</v>
      </c>
      <c r="E1084" t="s">
        <v>5789</v>
      </c>
      <c r="F1084" t="s">
        <v>5789</v>
      </c>
    </row>
    <row r="1085" spans="1:6">
      <c r="A1085">
        <v>161831</v>
      </c>
      <c r="B1085" t="s">
        <v>6260</v>
      </c>
      <c r="C1085" t="s">
        <v>6260</v>
      </c>
      <c r="D1085" t="s">
        <v>6260</v>
      </c>
      <c r="E1085" t="s">
        <v>6260</v>
      </c>
      <c r="F1085" t="s">
        <v>6260</v>
      </c>
    </row>
    <row r="1086" spans="1:6">
      <c r="A1086">
        <v>161902</v>
      </c>
      <c r="B1086" t="s">
        <v>6950</v>
      </c>
      <c r="C1086" t="s">
        <v>422</v>
      </c>
      <c r="D1086" t="s">
        <v>5804</v>
      </c>
      <c r="E1086" t="s">
        <v>5800</v>
      </c>
      <c r="F1086" t="s">
        <v>5800</v>
      </c>
    </row>
    <row r="1087" spans="1:6">
      <c r="A1087" t="s">
        <v>6951</v>
      </c>
      <c r="B1087" t="s">
        <v>6952</v>
      </c>
      <c r="C1087" t="s">
        <v>381</v>
      </c>
      <c r="D1087" t="s">
        <v>5778</v>
      </c>
      <c r="E1087" t="s">
        <v>5779</v>
      </c>
      <c r="F1087" t="s">
        <v>5779</v>
      </c>
    </row>
    <row r="1088" spans="1:6">
      <c r="A1088">
        <v>161903</v>
      </c>
      <c r="B1088" t="s">
        <v>6953</v>
      </c>
      <c r="C1088" t="s">
        <v>117</v>
      </c>
      <c r="D1088" t="s">
        <v>5856</v>
      </c>
      <c r="E1088" t="s">
        <v>5859</v>
      </c>
      <c r="F1088" t="s">
        <v>5856</v>
      </c>
    </row>
    <row r="1089" spans="1:6">
      <c r="A1089" t="s">
        <v>6954</v>
      </c>
      <c r="B1089" t="s">
        <v>6955</v>
      </c>
      <c r="C1089" t="s">
        <v>117</v>
      </c>
      <c r="D1089" t="s">
        <v>5769</v>
      </c>
      <c r="E1089" t="s">
        <v>5773</v>
      </c>
      <c r="F1089" t="s">
        <v>5773</v>
      </c>
    </row>
    <row r="1090" spans="1:6">
      <c r="A1090">
        <v>161907</v>
      </c>
      <c r="B1090" t="s">
        <v>6956</v>
      </c>
      <c r="C1090" t="s">
        <v>117</v>
      </c>
      <c r="D1090" t="s">
        <v>5769</v>
      </c>
      <c r="E1090" t="s">
        <v>5770</v>
      </c>
      <c r="F1090" t="s">
        <v>5770</v>
      </c>
    </row>
    <row r="1091" spans="1:6">
      <c r="A1091">
        <v>161908</v>
      </c>
      <c r="B1091" t="s">
        <v>6957</v>
      </c>
      <c r="C1091" t="s">
        <v>422</v>
      </c>
      <c r="D1091" t="s">
        <v>5804</v>
      </c>
      <c r="E1091" t="s">
        <v>5801</v>
      </c>
      <c r="F1091" t="s">
        <v>5801</v>
      </c>
    </row>
    <row r="1092" spans="1:6">
      <c r="A1092">
        <v>161909</v>
      </c>
      <c r="B1092" t="s">
        <v>6958</v>
      </c>
      <c r="C1092" t="s">
        <v>5931</v>
      </c>
      <c r="D1092" t="s">
        <v>5932</v>
      </c>
      <c r="E1092" t="s">
        <v>5933</v>
      </c>
      <c r="F1092" t="s">
        <v>5933</v>
      </c>
    </row>
    <row r="1093" spans="1:6">
      <c r="A1093">
        <v>161910</v>
      </c>
      <c r="B1093" t="s">
        <v>6959</v>
      </c>
      <c r="C1093" t="s">
        <v>117</v>
      </c>
      <c r="D1093" t="s">
        <v>5769</v>
      </c>
      <c r="E1093" t="s">
        <v>5770</v>
      </c>
      <c r="F1093" t="s">
        <v>5770</v>
      </c>
    </row>
    <row r="1094" spans="1:6">
      <c r="A1094">
        <v>161911</v>
      </c>
      <c r="B1094" t="s">
        <v>6960</v>
      </c>
      <c r="C1094" t="s">
        <v>422</v>
      </c>
      <c r="D1094" t="s">
        <v>5793</v>
      </c>
      <c r="E1094" t="s">
        <v>5794</v>
      </c>
      <c r="F1094" t="s">
        <v>5794</v>
      </c>
    </row>
    <row r="1095" spans="1:6">
      <c r="A1095">
        <v>162006</v>
      </c>
      <c r="B1095" t="s">
        <v>6961</v>
      </c>
      <c r="C1095" t="s">
        <v>117</v>
      </c>
      <c r="D1095" t="s">
        <v>5856</v>
      </c>
      <c r="E1095" t="s">
        <v>5857</v>
      </c>
      <c r="F1095" t="s">
        <v>5856</v>
      </c>
    </row>
    <row r="1096" spans="1:6">
      <c r="A1096">
        <v>162010</v>
      </c>
      <c r="B1096" t="s">
        <v>6962</v>
      </c>
      <c r="C1096" t="s">
        <v>117</v>
      </c>
      <c r="D1096" t="s">
        <v>5769</v>
      </c>
      <c r="E1096" t="s">
        <v>5770</v>
      </c>
      <c r="F1096" t="s">
        <v>5770</v>
      </c>
    </row>
    <row r="1097" spans="1:6">
      <c r="A1097">
        <v>162102</v>
      </c>
      <c r="B1097" t="s">
        <v>6963</v>
      </c>
      <c r="C1097" t="s">
        <v>381</v>
      </c>
      <c r="D1097" t="s">
        <v>5778</v>
      </c>
      <c r="E1097" t="s">
        <v>5781</v>
      </c>
      <c r="F1097" t="s">
        <v>5781</v>
      </c>
    </row>
    <row r="1098" spans="1:6">
      <c r="A1098">
        <v>162105</v>
      </c>
      <c r="B1098" t="s">
        <v>6964</v>
      </c>
      <c r="C1098" t="s">
        <v>422</v>
      </c>
      <c r="D1098" t="s">
        <v>5804</v>
      </c>
      <c r="E1098" t="s">
        <v>5801</v>
      </c>
      <c r="F1098" t="s">
        <v>5801</v>
      </c>
    </row>
    <row r="1099" spans="1:6">
      <c r="A1099">
        <v>162106</v>
      </c>
      <c r="B1099" t="s">
        <v>6965</v>
      </c>
      <c r="C1099" t="s">
        <v>5931</v>
      </c>
      <c r="D1099" t="s">
        <v>5932</v>
      </c>
      <c r="E1099" t="s">
        <v>5933</v>
      </c>
      <c r="F1099" t="s">
        <v>5933</v>
      </c>
    </row>
    <row r="1100" spans="1:6">
      <c r="A1100">
        <v>162107</v>
      </c>
      <c r="B1100" t="s">
        <v>6966</v>
      </c>
      <c r="C1100" t="s">
        <v>117</v>
      </c>
      <c r="D1100" t="s">
        <v>5769</v>
      </c>
      <c r="E1100" t="s">
        <v>5770</v>
      </c>
      <c r="F1100" t="s">
        <v>5770</v>
      </c>
    </row>
    <row r="1101" spans="1:6">
      <c r="A1101">
        <v>162108</v>
      </c>
      <c r="B1101" t="s">
        <v>6967</v>
      </c>
      <c r="C1101" t="s">
        <v>422</v>
      </c>
      <c r="D1101" t="s">
        <v>5804</v>
      </c>
      <c r="E1101" t="s">
        <v>5801</v>
      </c>
      <c r="F1101" t="s">
        <v>5801</v>
      </c>
    </row>
    <row r="1102" spans="1:6">
      <c r="A1102">
        <v>162109</v>
      </c>
      <c r="B1102" t="s">
        <v>6968</v>
      </c>
      <c r="C1102" t="s">
        <v>5931</v>
      </c>
      <c r="D1102" t="s">
        <v>5932</v>
      </c>
      <c r="E1102" t="s">
        <v>5933</v>
      </c>
      <c r="F1102" t="s">
        <v>5933</v>
      </c>
    </row>
    <row r="1103" spans="1:6">
      <c r="A1103">
        <v>162201</v>
      </c>
      <c r="B1103" t="s">
        <v>6969</v>
      </c>
      <c r="C1103" t="s">
        <v>381</v>
      </c>
      <c r="D1103" t="s">
        <v>5778</v>
      </c>
      <c r="E1103" t="s">
        <v>5781</v>
      </c>
      <c r="F1103" t="s">
        <v>5781</v>
      </c>
    </row>
    <row r="1104" spans="1:6">
      <c r="A1104">
        <v>162202</v>
      </c>
      <c r="B1104" t="s">
        <v>6970</v>
      </c>
      <c r="C1104" t="s">
        <v>381</v>
      </c>
      <c r="D1104" t="s">
        <v>5778</v>
      </c>
      <c r="E1104" t="s">
        <v>5781</v>
      </c>
      <c r="F1104" t="s">
        <v>5781</v>
      </c>
    </row>
    <row r="1105" spans="1:6">
      <c r="A1105">
        <v>162203</v>
      </c>
      <c r="B1105" t="s">
        <v>6971</v>
      </c>
      <c r="C1105" t="s">
        <v>381</v>
      </c>
      <c r="D1105" t="s">
        <v>5778</v>
      </c>
      <c r="E1105" t="s">
        <v>5781</v>
      </c>
      <c r="F1105" t="s">
        <v>5781</v>
      </c>
    </row>
    <row r="1106" spans="1:6">
      <c r="A1106">
        <v>162204</v>
      </c>
      <c r="B1106" t="s">
        <v>6972</v>
      </c>
      <c r="C1106" t="s">
        <v>117</v>
      </c>
      <c r="D1106" t="s">
        <v>5856</v>
      </c>
      <c r="E1106" t="s">
        <v>5859</v>
      </c>
      <c r="F1106" t="s">
        <v>5856</v>
      </c>
    </row>
    <row r="1107" spans="1:6">
      <c r="A1107">
        <v>162205</v>
      </c>
      <c r="B1107" t="s">
        <v>6973</v>
      </c>
      <c r="C1107" t="s">
        <v>381</v>
      </c>
      <c r="D1107" t="s">
        <v>5778</v>
      </c>
      <c r="E1107" t="s">
        <v>5782</v>
      </c>
      <c r="F1107" t="s">
        <v>5782</v>
      </c>
    </row>
    <row r="1108" spans="1:6">
      <c r="A1108">
        <v>162206</v>
      </c>
      <c r="B1108" t="s">
        <v>6974</v>
      </c>
      <c r="C1108" t="s">
        <v>717</v>
      </c>
      <c r="D1108" t="s">
        <v>5846</v>
      </c>
      <c r="E1108" t="s">
        <v>5846</v>
      </c>
      <c r="F1108" t="s">
        <v>5846</v>
      </c>
    </row>
    <row r="1109" spans="1:6">
      <c r="A1109">
        <v>162207</v>
      </c>
      <c r="B1109" t="s">
        <v>6975</v>
      </c>
      <c r="C1109" t="s">
        <v>381</v>
      </c>
      <c r="D1109" t="s">
        <v>5778</v>
      </c>
      <c r="E1109" t="s">
        <v>5781</v>
      </c>
      <c r="F1109" t="s">
        <v>5781</v>
      </c>
    </row>
    <row r="1110" spans="1:6">
      <c r="A1110">
        <v>162208</v>
      </c>
      <c r="B1110" t="s">
        <v>6976</v>
      </c>
      <c r="C1110" t="s">
        <v>117</v>
      </c>
      <c r="D1110" t="s">
        <v>5856</v>
      </c>
      <c r="E1110" t="s">
        <v>5859</v>
      </c>
      <c r="F1110" t="s">
        <v>5856</v>
      </c>
    </row>
    <row r="1111" spans="1:6">
      <c r="A1111">
        <v>162209</v>
      </c>
      <c r="B1111" t="s">
        <v>6977</v>
      </c>
      <c r="C1111" t="s">
        <v>117</v>
      </c>
      <c r="D1111" t="s">
        <v>5856</v>
      </c>
      <c r="E1111" t="s">
        <v>5859</v>
      </c>
      <c r="F1111" t="s">
        <v>5856</v>
      </c>
    </row>
    <row r="1112" spans="1:6">
      <c r="A1112">
        <v>162210</v>
      </c>
      <c r="B1112" t="s">
        <v>6978</v>
      </c>
      <c r="C1112" t="s">
        <v>422</v>
      </c>
      <c r="D1112" t="s">
        <v>5804</v>
      </c>
      <c r="E1112" t="s">
        <v>5800</v>
      </c>
      <c r="F1112" t="s">
        <v>5800</v>
      </c>
    </row>
    <row r="1113" spans="1:6">
      <c r="A1113">
        <v>162211</v>
      </c>
      <c r="B1113" t="s">
        <v>6979</v>
      </c>
      <c r="C1113" t="s">
        <v>381</v>
      </c>
      <c r="D1113" t="s">
        <v>5778</v>
      </c>
      <c r="E1113" t="s">
        <v>5780</v>
      </c>
      <c r="F1113" t="s">
        <v>5780</v>
      </c>
    </row>
    <row r="1114" spans="1:6">
      <c r="A1114">
        <v>162212</v>
      </c>
      <c r="B1114" t="s">
        <v>6980</v>
      </c>
      <c r="C1114" t="s">
        <v>117</v>
      </c>
      <c r="D1114" t="s">
        <v>5856</v>
      </c>
      <c r="E1114" t="s">
        <v>5871</v>
      </c>
      <c r="F1114" t="s">
        <v>5856</v>
      </c>
    </row>
    <row r="1115" spans="1:6">
      <c r="A1115">
        <v>162213</v>
      </c>
      <c r="B1115" t="s">
        <v>6981</v>
      </c>
      <c r="C1115" t="s">
        <v>117</v>
      </c>
      <c r="D1115" t="s">
        <v>5769</v>
      </c>
      <c r="E1115" t="s">
        <v>5770</v>
      </c>
      <c r="F1115" t="s">
        <v>5770</v>
      </c>
    </row>
    <row r="1116" spans="1:6">
      <c r="A1116">
        <v>162214</v>
      </c>
      <c r="B1116" t="s">
        <v>6982</v>
      </c>
      <c r="C1116" t="s">
        <v>117</v>
      </c>
      <c r="D1116" t="s">
        <v>5856</v>
      </c>
      <c r="E1116" t="s">
        <v>5857</v>
      </c>
      <c r="F1116" t="s">
        <v>5856</v>
      </c>
    </row>
    <row r="1117" spans="1:6">
      <c r="A1117">
        <v>162215</v>
      </c>
      <c r="B1117" t="s">
        <v>6983</v>
      </c>
      <c r="C1117" t="s">
        <v>422</v>
      </c>
      <c r="D1117" t="s">
        <v>5793</v>
      </c>
      <c r="E1117" t="s">
        <v>5796</v>
      </c>
      <c r="F1117" t="s">
        <v>5796</v>
      </c>
    </row>
    <row r="1118" spans="1:6">
      <c r="A1118">
        <v>162216</v>
      </c>
      <c r="B1118" t="s">
        <v>6984</v>
      </c>
      <c r="C1118" t="s">
        <v>117</v>
      </c>
      <c r="D1118" t="s">
        <v>5769</v>
      </c>
      <c r="E1118" t="s">
        <v>5770</v>
      </c>
      <c r="F1118" t="s">
        <v>5770</v>
      </c>
    </row>
    <row r="1119" spans="1:6">
      <c r="A1119">
        <v>162299</v>
      </c>
      <c r="B1119" t="s">
        <v>6985</v>
      </c>
      <c r="C1119" t="s">
        <v>422</v>
      </c>
      <c r="D1119" t="s">
        <v>5804</v>
      </c>
      <c r="E1119" t="s">
        <v>5800</v>
      </c>
      <c r="F1119" t="s">
        <v>5800</v>
      </c>
    </row>
    <row r="1120" spans="1:6">
      <c r="A1120">
        <v>162307</v>
      </c>
      <c r="B1120" t="s">
        <v>6986</v>
      </c>
      <c r="C1120" t="s">
        <v>117</v>
      </c>
      <c r="D1120" t="s">
        <v>5769</v>
      </c>
      <c r="E1120" t="s">
        <v>5770</v>
      </c>
      <c r="F1120" t="s">
        <v>5770</v>
      </c>
    </row>
    <row r="1121" spans="1:6">
      <c r="A1121">
        <v>162308</v>
      </c>
      <c r="B1121" t="s">
        <v>6987</v>
      </c>
      <c r="C1121" t="s">
        <v>422</v>
      </c>
      <c r="D1121" t="s">
        <v>5793</v>
      </c>
      <c r="E1121" t="s">
        <v>5795</v>
      </c>
      <c r="F1121" t="s">
        <v>5795</v>
      </c>
    </row>
    <row r="1122" spans="1:6">
      <c r="A1122">
        <v>162411</v>
      </c>
      <c r="B1122" t="s">
        <v>6988</v>
      </c>
      <c r="C1122" t="s">
        <v>5819</v>
      </c>
      <c r="D1122" t="s">
        <v>5820</v>
      </c>
      <c r="E1122" t="s">
        <v>5821</v>
      </c>
      <c r="F1122" t="s">
        <v>5821</v>
      </c>
    </row>
    <row r="1123" spans="1:6">
      <c r="A1123">
        <v>162509</v>
      </c>
      <c r="B1123" t="s">
        <v>6989</v>
      </c>
      <c r="C1123" t="s">
        <v>117</v>
      </c>
      <c r="D1123" t="s">
        <v>5769</v>
      </c>
      <c r="E1123" t="s">
        <v>5770</v>
      </c>
      <c r="F1123" t="s">
        <v>5770</v>
      </c>
    </row>
    <row r="1124" spans="1:6">
      <c r="A1124">
        <v>162510</v>
      </c>
      <c r="B1124" t="s">
        <v>6990</v>
      </c>
      <c r="C1124" t="s">
        <v>117</v>
      </c>
      <c r="D1124" t="s">
        <v>5769</v>
      </c>
      <c r="E1124" t="s">
        <v>5770</v>
      </c>
      <c r="F1124" t="s">
        <v>5770</v>
      </c>
    </row>
    <row r="1125" spans="1:6">
      <c r="A1125">
        <v>162511</v>
      </c>
      <c r="B1125" t="s">
        <v>6991</v>
      </c>
      <c r="C1125" t="s">
        <v>422</v>
      </c>
      <c r="D1125" t="s">
        <v>5804</v>
      </c>
      <c r="E1125" t="s">
        <v>5801</v>
      </c>
      <c r="F1125" t="s">
        <v>5801</v>
      </c>
    </row>
    <row r="1126" spans="1:6">
      <c r="A1126">
        <v>162512</v>
      </c>
      <c r="B1126" t="s">
        <v>6992</v>
      </c>
      <c r="C1126" t="s">
        <v>5931</v>
      </c>
      <c r="D1126" t="s">
        <v>5932</v>
      </c>
      <c r="E1126" t="s">
        <v>5933</v>
      </c>
      <c r="F1126" t="s">
        <v>5933</v>
      </c>
    </row>
    <row r="1127" spans="1:6">
      <c r="A1127">
        <v>162602</v>
      </c>
      <c r="B1127" t="s">
        <v>6993</v>
      </c>
      <c r="C1127" t="s">
        <v>422</v>
      </c>
      <c r="D1127" t="s">
        <v>5804</v>
      </c>
      <c r="E1127" t="s">
        <v>5800</v>
      </c>
      <c r="F1127" t="s">
        <v>5800</v>
      </c>
    </row>
    <row r="1128" spans="1:6">
      <c r="A1128">
        <v>162605</v>
      </c>
      <c r="B1128" t="s">
        <v>6994</v>
      </c>
      <c r="C1128" t="s">
        <v>117</v>
      </c>
      <c r="D1128" t="s">
        <v>5856</v>
      </c>
      <c r="E1128" t="s">
        <v>5859</v>
      </c>
      <c r="F1128" t="s">
        <v>5856</v>
      </c>
    </row>
    <row r="1129" spans="1:6">
      <c r="A1129">
        <v>162607</v>
      </c>
      <c r="B1129" t="s">
        <v>6995</v>
      </c>
      <c r="C1129" t="s">
        <v>117</v>
      </c>
      <c r="D1129" t="s">
        <v>5856</v>
      </c>
      <c r="E1129" t="s">
        <v>5895</v>
      </c>
      <c r="F1129" t="s">
        <v>5856</v>
      </c>
    </row>
    <row r="1130" spans="1:6">
      <c r="A1130">
        <v>162703</v>
      </c>
      <c r="B1130" t="s">
        <v>6996</v>
      </c>
      <c r="C1130" t="s">
        <v>117</v>
      </c>
      <c r="D1130" t="s">
        <v>5856</v>
      </c>
      <c r="E1130" t="s">
        <v>5857</v>
      </c>
      <c r="F1130" t="s">
        <v>5856</v>
      </c>
    </row>
    <row r="1131" spans="1:6">
      <c r="A1131">
        <v>162711</v>
      </c>
      <c r="B1131" t="s">
        <v>6997</v>
      </c>
      <c r="C1131" t="s">
        <v>117</v>
      </c>
      <c r="D1131" t="s">
        <v>5769</v>
      </c>
      <c r="E1131" t="s">
        <v>5772</v>
      </c>
      <c r="F1131" t="s">
        <v>5772</v>
      </c>
    </row>
    <row r="1132" spans="1:6">
      <c r="A1132" t="s">
        <v>6998</v>
      </c>
      <c r="B1132" t="s">
        <v>6999</v>
      </c>
      <c r="C1132" t="s">
        <v>117</v>
      </c>
      <c r="D1132" t="s">
        <v>5769</v>
      </c>
      <c r="E1132" t="s">
        <v>5770</v>
      </c>
      <c r="F1132" t="s">
        <v>5770</v>
      </c>
    </row>
    <row r="1133" spans="1:6">
      <c r="A1133">
        <v>162712</v>
      </c>
      <c r="B1133" t="s">
        <v>7000</v>
      </c>
      <c r="C1133" t="s">
        <v>422</v>
      </c>
      <c r="D1133" t="s">
        <v>5793</v>
      </c>
      <c r="E1133" t="s">
        <v>5796</v>
      </c>
      <c r="F1133" t="s">
        <v>5796</v>
      </c>
    </row>
    <row r="1134" spans="1:6">
      <c r="A1134">
        <v>162714</v>
      </c>
      <c r="B1134" t="s">
        <v>7001</v>
      </c>
      <c r="C1134" t="s">
        <v>117</v>
      </c>
      <c r="D1134" t="s">
        <v>5769</v>
      </c>
      <c r="E1134" t="s">
        <v>5770</v>
      </c>
      <c r="F1134" t="s">
        <v>5770</v>
      </c>
    </row>
    <row r="1135" spans="1:6">
      <c r="A1135">
        <v>162715</v>
      </c>
      <c r="B1135" t="s">
        <v>7002</v>
      </c>
      <c r="C1135" t="s">
        <v>422</v>
      </c>
      <c r="D1135" t="s">
        <v>5804</v>
      </c>
      <c r="E1135" t="s">
        <v>5798</v>
      </c>
      <c r="F1135" t="s">
        <v>5798</v>
      </c>
    </row>
    <row r="1136" spans="1:6">
      <c r="A1136">
        <v>162716</v>
      </c>
      <c r="B1136" t="s">
        <v>7003</v>
      </c>
      <c r="C1136" t="s">
        <v>422</v>
      </c>
      <c r="D1136" t="s">
        <v>5804</v>
      </c>
      <c r="E1136" t="s">
        <v>5798</v>
      </c>
      <c r="F1136" t="s">
        <v>5798</v>
      </c>
    </row>
    <row r="1137" spans="1:6">
      <c r="A1137">
        <v>162907</v>
      </c>
      <c r="B1137" t="s">
        <v>7004</v>
      </c>
      <c r="C1137" t="s">
        <v>117</v>
      </c>
      <c r="D1137" t="s">
        <v>5769</v>
      </c>
      <c r="E1137" t="s">
        <v>5770</v>
      </c>
      <c r="F1137" t="s">
        <v>5770</v>
      </c>
    </row>
    <row r="1138" spans="1:6">
      <c r="A1138">
        <v>163001</v>
      </c>
      <c r="B1138" t="s">
        <v>7005</v>
      </c>
      <c r="C1138" t="s">
        <v>117</v>
      </c>
      <c r="D1138" t="s">
        <v>5769</v>
      </c>
      <c r="E1138" t="s">
        <v>5770</v>
      </c>
      <c r="F1138" t="s">
        <v>5770</v>
      </c>
    </row>
    <row r="1139" spans="1:6">
      <c r="A1139">
        <v>163003</v>
      </c>
      <c r="B1139" t="s">
        <v>7006</v>
      </c>
      <c r="C1139" t="s">
        <v>422</v>
      </c>
      <c r="D1139" t="s">
        <v>5804</v>
      </c>
      <c r="E1139" t="s">
        <v>5801</v>
      </c>
      <c r="F1139" t="s">
        <v>5801</v>
      </c>
    </row>
    <row r="1140" spans="1:6">
      <c r="A1140">
        <v>163004</v>
      </c>
      <c r="B1140" t="s">
        <v>7007</v>
      </c>
      <c r="C1140" t="s">
        <v>5931</v>
      </c>
      <c r="D1140" t="s">
        <v>5932</v>
      </c>
      <c r="E1140" t="s">
        <v>5933</v>
      </c>
      <c r="F1140" t="s">
        <v>5933</v>
      </c>
    </row>
    <row r="1141" spans="1:6">
      <c r="A1141">
        <v>163005</v>
      </c>
      <c r="B1141" t="s">
        <v>7008</v>
      </c>
      <c r="C1141" t="s">
        <v>422</v>
      </c>
      <c r="D1141" t="s">
        <v>5804</v>
      </c>
      <c r="E1141" t="s">
        <v>5800</v>
      </c>
      <c r="F1141" t="s">
        <v>5800</v>
      </c>
    </row>
    <row r="1142" spans="1:6">
      <c r="A1142">
        <v>163006</v>
      </c>
      <c r="B1142" t="s">
        <v>7009</v>
      </c>
      <c r="C1142" t="s">
        <v>5931</v>
      </c>
      <c r="D1142" t="s">
        <v>5932</v>
      </c>
      <c r="E1142" t="s">
        <v>5933</v>
      </c>
      <c r="F1142" t="s">
        <v>5933</v>
      </c>
    </row>
    <row r="1143" spans="1:6">
      <c r="A1143">
        <v>163109</v>
      </c>
      <c r="B1143" t="s">
        <v>7010</v>
      </c>
      <c r="C1143" t="s">
        <v>117</v>
      </c>
      <c r="D1143" t="s">
        <v>5769</v>
      </c>
      <c r="E1143" t="s">
        <v>5770</v>
      </c>
      <c r="F1143" t="s">
        <v>5770</v>
      </c>
    </row>
    <row r="1144" spans="1:6">
      <c r="A1144">
        <v>163110</v>
      </c>
      <c r="B1144" t="s">
        <v>7011</v>
      </c>
      <c r="C1144" t="s">
        <v>117</v>
      </c>
      <c r="D1144" t="s">
        <v>5856</v>
      </c>
      <c r="E1144" t="s">
        <v>6418</v>
      </c>
      <c r="F1144" t="s">
        <v>5856</v>
      </c>
    </row>
    <row r="1145" spans="1:6">
      <c r="A1145">
        <v>163111</v>
      </c>
      <c r="B1145" t="s">
        <v>7012</v>
      </c>
      <c r="C1145" t="s">
        <v>117</v>
      </c>
      <c r="D1145" t="s">
        <v>5769</v>
      </c>
      <c r="E1145" t="s">
        <v>5770</v>
      </c>
      <c r="F1145" t="s">
        <v>5770</v>
      </c>
    </row>
    <row r="1146" spans="1:6">
      <c r="A1146">
        <v>163112</v>
      </c>
      <c r="B1146" t="s">
        <v>7013</v>
      </c>
      <c r="C1146" t="s">
        <v>422</v>
      </c>
      <c r="D1146" t="s">
        <v>5804</v>
      </c>
      <c r="E1146" t="s">
        <v>5801</v>
      </c>
      <c r="F1146" t="s">
        <v>5801</v>
      </c>
    </row>
    <row r="1147" spans="1:6">
      <c r="A1147">
        <v>163113</v>
      </c>
      <c r="B1147" t="s">
        <v>7014</v>
      </c>
      <c r="C1147" t="s">
        <v>117</v>
      </c>
      <c r="D1147" t="s">
        <v>5769</v>
      </c>
      <c r="E1147" t="s">
        <v>5770</v>
      </c>
      <c r="F1147" t="s">
        <v>5770</v>
      </c>
    </row>
    <row r="1148" spans="1:6">
      <c r="A1148">
        <v>163208</v>
      </c>
      <c r="B1148" t="s">
        <v>7015</v>
      </c>
      <c r="C1148" t="s">
        <v>5819</v>
      </c>
      <c r="D1148" t="s">
        <v>5826</v>
      </c>
      <c r="E1148" t="s">
        <v>5832</v>
      </c>
      <c r="F1148" t="s">
        <v>5832</v>
      </c>
    </row>
    <row r="1149" spans="1:6">
      <c r="A1149">
        <v>163209</v>
      </c>
      <c r="B1149" t="s">
        <v>7016</v>
      </c>
      <c r="C1149" t="s">
        <v>117</v>
      </c>
      <c r="D1149" t="s">
        <v>5769</v>
      </c>
      <c r="E1149" t="s">
        <v>5770</v>
      </c>
      <c r="F1149" t="s">
        <v>5770</v>
      </c>
    </row>
    <row r="1150" spans="1:6">
      <c r="A1150">
        <v>163210</v>
      </c>
      <c r="B1150" t="s">
        <v>7017</v>
      </c>
      <c r="C1150" t="s">
        <v>422</v>
      </c>
      <c r="D1150" t="s">
        <v>5793</v>
      </c>
      <c r="E1150" t="s">
        <v>5794</v>
      </c>
      <c r="F1150" t="s">
        <v>5794</v>
      </c>
    </row>
    <row r="1151" spans="1:6">
      <c r="A1151">
        <v>163211</v>
      </c>
      <c r="B1151" t="s">
        <v>7018</v>
      </c>
      <c r="C1151" t="s">
        <v>422</v>
      </c>
      <c r="D1151" t="s">
        <v>5793</v>
      </c>
      <c r="E1151" t="s">
        <v>5794</v>
      </c>
      <c r="F1151" t="s">
        <v>5794</v>
      </c>
    </row>
    <row r="1152" spans="1:6">
      <c r="A1152">
        <v>163302</v>
      </c>
      <c r="B1152" t="s">
        <v>7019</v>
      </c>
      <c r="C1152" t="s">
        <v>381</v>
      </c>
      <c r="D1152" t="s">
        <v>5778</v>
      </c>
      <c r="E1152" t="s">
        <v>5781</v>
      </c>
      <c r="F1152" t="s">
        <v>5781</v>
      </c>
    </row>
    <row r="1153" spans="1:6">
      <c r="A1153">
        <v>163303</v>
      </c>
      <c r="B1153" t="s">
        <v>7020</v>
      </c>
      <c r="C1153" t="s">
        <v>717</v>
      </c>
      <c r="D1153" t="s">
        <v>5846</v>
      </c>
      <c r="E1153" t="s">
        <v>5846</v>
      </c>
      <c r="F1153" t="s">
        <v>5846</v>
      </c>
    </row>
    <row r="1154" spans="1:6">
      <c r="A1154">
        <v>163402</v>
      </c>
      <c r="B1154" t="s">
        <v>7021</v>
      </c>
      <c r="C1154" t="s">
        <v>381</v>
      </c>
      <c r="D1154" t="s">
        <v>5778</v>
      </c>
      <c r="E1154" t="s">
        <v>5781</v>
      </c>
      <c r="F1154" t="s">
        <v>5781</v>
      </c>
    </row>
    <row r="1155" spans="1:6">
      <c r="A1155">
        <v>163406</v>
      </c>
      <c r="B1155" t="s">
        <v>7022</v>
      </c>
      <c r="C1155" t="s">
        <v>117</v>
      </c>
      <c r="D1155" t="s">
        <v>5856</v>
      </c>
      <c r="E1155" t="s">
        <v>5859</v>
      </c>
      <c r="F1155" t="s">
        <v>5856</v>
      </c>
    </row>
    <row r="1156" spans="1:6">
      <c r="A1156">
        <v>163407</v>
      </c>
      <c r="B1156" t="s">
        <v>7023</v>
      </c>
      <c r="C1156" t="s">
        <v>117</v>
      </c>
      <c r="D1156" t="s">
        <v>5769</v>
      </c>
      <c r="E1156" t="s">
        <v>5773</v>
      </c>
      <c r="F1156" t="s">
        <v>5773</v>
      </c>
    </row>
    <row r="1157" spans="1:6">
      <c r="A1157">
        <v>163409</v>
      </c>
      <c r="B1157" t="s">
        <v>7024</v>
      </c>
      <c r="C1157" t="s">
        <v>117</v>
      </c>
      <c r="D1157" t="s">
        <v>5856</v>
      </c>
      <c r="E1157" t="s">
        <v>5895</v>
      </c>
      <c r="F1157" t="s">
        <v>5856</v>
      </c>
    </row>
    <row r="1158" spans="1:6">
      <c r="A1158">
        <v>163411</v>
      </c>
      <c r="B1158" t="s">
        <v>7025</v>
      </c>
      <c r="C1158" t="s">
        <v>381</v>
      </c>
      <c r="D1158" t="s">
        <v>5778</v>
      </c>
      <c r="E1158" t="s">
        <v>5779</v>
      </c>
      <c r="F1158" t="s">
        <v>5779</v>
      </c>
    </row>
    <row r="1159" spans="1:6">
      <c r="A1159">
        <v>163412</v>
      </c>
      <c r="B1159" t="s">
        <v>7026</v>
      </c>
      <c r="C1159" t="s">
        <v>117</v>
      </c>
      <c r="D1159" t="s">
        <v>5856</v>
      </c>
      <c r="E1159" t="s">
        <v>5857</v>
      </c>
      <c r="F1159" t="s">
        <v>5856</v>
      </c>
    </row>
    <row r="1160" spans="1:6">
      <c r="A1160">
        <v>163415</v>
      </c>
      <c r="B1160" t="s">
        <v>7027</v>
      </c>
      <c r="C1160" t="s">
        <v>117</v>
      </c>
      <c r="D1160" t="s">
        <v>5856</v>
      </c>
      <c r="E1160" t="s">
        <v>5859</v>
      </c>
      <c r="F1160" t="s">
        <v>5856</v>
      </c>
    </row>
    <row r="1161" spans="1:6">
      <c r="A1161">
        <v>163503</v>
      </c>
      <c r="B1161" t="s">
        <v>7028</v>
      </c>
      <c r="C1161" t="s">
        <v>117</v>
      </c>
      <c r="D1161" t="s">
        <v>5856</v>
      </c>
      <c r="E1161" t="s">
        <v>5857</v>
      </c>
      <c r="F1161" t="s">
        <v>5856</v>
      </c>
    </row>
    <row r="1162" spans="1:6">
      <c r="A1162">
        <v>163801</v>
      </c>
      <c r="B1162" t="s">
        <v>7029</v>
      </c>
      <c r="C1162" t="s">
        <v>381</v>
      </c>
      <c r="D1162" t="s">
        <v>5778</v>
      </c>
      <c r="E1162" t="s">
        <v>5781</v>
      </c>
      <c r="F1162" t="s">
        <v>5781</v>
      </c>
    </row>
    <row r="1163" spans="1:6">
      <c r="A1163">
        <v>163802</v>
      </c>
      <c r="B1163" t="s">
        <v>7030</v>
      </c>
      <c r="C1163" t="s">
        <v>717</v>
      </c>
      <c r="D1163" t="s">
        <v>5846</v>
      </c>
      <c r="E1163" t="s">
        <v>5846</v>
      </c>
      <c r="F1163" t="s">
        <v>5846</v>
      </c>
    </row>
    <row r="1164" spans="1:6">
      <c r="A1164">
        <v>163803</v>
      </c>
      <c r="B1164" t="s">
        <v>7031</v>
      </c>
      <c r="C1164" t="s">
        <v>117</v>
      </c>
      <c r="D1164" t="s">
        <v>5856</v>
      </c>
      <c r="E1164" t="s">
        <v>5857</v>
      </c>
      <c r="F1164" t="s">
        <v>5856</v>
      </c>
    </row>
    <row r="1165" spans="1:6">
      <c r="A1165">
        <v>163804</v>
      </c>
      <c r="B1165" t="s">
        <v>7032</v>
      </c>
      <c r="C1165" t="s">
        <v>381</v>
      </c>
      <c r="D1165" t="s">
        <v>5778</v>
      </c>
      <c r="E1165" t="s">
        <v>5781</v>
      </c>
      <c r="F1165" t="s">
        <v>5781</v>
      </c>
    </row>
    <row r="1166" spans="1:6">
      <c r="A1166">
        <v>163805</v>
      </c>
      <c r="B1166" t="s">
        <v>7033</v>
      </c>
      <c r="C1166" t="s">
        <v>117</v>
      </c>
      <c r="D1166" t="s">
        <v>5856</v>
      </c>
      <c r="E1166" t="s">
        <v>5859</v>
      </c>
      <c r="F1166" t="s">
        <v>5856</v>
      </c>
    </row>
    <row r="1167" spans="1:6">
      <c r="A1167">
        <v>163806</v>
      </c>
      <c r="B1167" t="s">
        <v>7034</v>
      </c>
      <c r="C1167" t="s">
        <v>422</v>
      </c>
      <c r="D1167" t="s">
        <v>5804</v>
      </c>
      <c r="E1167" t="s">
        <v>5801</v>
      </c>
      <c r="F1167" t="s">
        <v>5801</v>
      </c>
    </row>
    <row r="1168" spans="1:6">
      <c r="A1168">
        <v>163807</v>
      </c>
      <c r="B1168" t="s">
        <v>7035</v>
      </c>
      <c r="C1168" t="s">
        <v>381</v>
      </c>
      <c r="D1168" t="s">
        <v>5778</v>
      </c>
      <c r="E1168" t="s">
        <v>5780</v>
      </c>
      <c r="F1168" t="s">
        <v>5780</v>
      </c>
    </row>
    <row r="1169" spans="1:6">
      <c r="A1169">
        <v>163808</v>
      </c>
      <c r="B1169" t="s">
        <v>7036</v>
      </c>
      <c r="C1169" t="s">
        <v>117</v>
      </c>
      <c r="D1169" t="s">
        <v>5769</v>
      </c>
      <c r="E1169" t="s">
        <v>5773</v>
      </c>
      <c r="F1169" t="s">
        <v>5773</v>
      </c>
    </row>
    <row r="1170" spans="1:6">
      <c r="A1170">
        <v>163809</v>
      </c>
      <c r="B1170" t="s">
        <v>7037</v>
      </c>
      <c r="C1170" t="s">
        <v>381</v>
      </c>
      <c r="D1170" t="s">
        <v>5778</v>
      </c>
      <c r="E1170" t="s">
        <v>5780</v>
      </c>
      <c r="F1170" t="s">
        <v>5780</v>
      </c>
    </row>
    <row r="1171" spans="1:6">
      <c r="A1171">
        <v>163810</v>
      </c>
      <c r="B1171" t="s">
        <v>7038</v>
      </c>
      <c r="C1171" t="s">
        <v>381</v>
      </c>
      <c r="D1171" t="s">
        <v>5778</v>
      </c>
      <c r="E1171" t="s">
        <v>5780</v>
      </c>
      <c r="F1171" t="s">
        <v>5780</v>
      </c>
    </row>
    <row r="1172" spans="1:6">
      <c r="A1172">
        <v>163811</v>
      </c>
      <c r="B1172" t="s">
        <v>7039</v>
      </c>
      <c r="C1172" t="s">
        <v>422</v>
      </c>
      <c r="D1172" t="s">
        <v>5804</v>
      </c>
      <c r="E1172" t="s">
        <v>5800</v>
      </c>
      <c r="F1172" t="s">
        <v>5800</v>
      </c>
    </row>
    <row r="1173" spans="1:6">
      <c r="A1173">
        <v>163812</v>
      </c>
      <c r="B1173" t="s">
        <v>7040</v>
      </c>
      <c r="C1173" t="s">
        <v>422</v>
      </c>
      <c r="D1173" t="s">
        <v>5804</v>
      </c>
      <c r="E1173" t="s">
        <v>5800</v>
      </c>
      <c r="F1173" t="s">
        <v>5800</v>
      </c>
    </row>
    <row r="1174" spans="1:6">
      <c r="A1174">
        <v>163813</v>
      </c>
      <c r="B1174" t="s">
        <v>7041</v>
      </c>
      <c r="C1174" t="s">
        <v>5819</v>
      </c>
      <c r="D1174" t="s">
        <v>5826</v>
      </c>
      <c r="E1174" t="s">
        <v>5828</v>
      </c>
      <c r="F1174" t="s">
        <v>5828</v>
      </c>
    </row>
    <row r="1175" spans="1:6">
      <c r="A1175">
        <v>163816</v>
      </c>
      <c r="B1175" t="s">
        <v>7042</v>
      </c>
      <c r="C1175" t="s">
        <v>422</v>
      </c>
      <c r="D1175" t="s">
        <v>5804</v>
      </c>
      <c r="E1175" t="s">
        <v>5799</v>
      </c>
      <c r="F1175" t="s">
        <v>5799</v>
      </c>
    </row>
    <row r="1176" spans="1:6">
      <c r="A1176">
        <v>163817</v>
      </c>
      <c r="B1176" t="s">
        <v>7043</v>
      </c>
      <c r="C1176" t="s">
        <v>422</v>
      </c>
      <c r="D1176" t="s">
        <v>5804</v>
      </c>
      <c r="E1176" t="s">
        <v>5799</v>
      </c>
      <c r="F1176" t="s">
        <v>5799</v>
      </c>
    </row>
    <row r="1177" spans="1:6">
      <c r="A1177">
        <v>163818</v>
      </c>
      <c r="B1177" t="s">
        <v>7044</v>
      </c>
      <c r="C1177" t="s">
        <v>117</v>
      </c>
      <c r="D1177" t="s">
        <v>5856</v>
      </c>
      <c r="E1177" t="s">
        <v>5857</v>
      </c>
      <c r="F1177" t="s">
        <v>5856</v>
      </c>
    </row>
    <row r="1178" spans="1:6">
      <c r="A1178">
        <v>163819</v>
      </c>
      <c r="B1178" t="s">
        <v>7045</v>
      </c>
      <c r="C1178" t="s">
        <v>422</v>
      </c>
      <c r="D1178" t="s">
        <v>5793</v>
      </c>
      <c r="E1178" t="s">
        <v>5796</v>
      </c>
      <c r="F1178" t="s">
        <v>5796</v>
      </c>
    </row>
    <row r="1179" spans="1:6">
      <c r="A1179">
        <v>163820</v>
      </c>
      <c r="B1179" t="s">
        <v>7046</v>
      </c>
      <c r="C1179" t="s">
        <v>717</v>
      </c>
      <c r="D1179" t="s">
        <v>5848</v>
      </c>
      <c r="E1179" t="s">
        <v>5848</v>
      </c>
      <c r="F1179" t="s">
        <v>5848</v>
      </c>
    </row>
    <row r="1180" spans="1:6">
      <c r="A1180">
        <v>163821</v>
      </c>
      <c r="B1180" t="s">
        <v>7047</v>
      </c>
      <c r="C1180" t="s">
        <v>117</v>
      </c>
      <c r="D1180" t="s">
        <v>5769</v>
      </c>
      <c r="E1180" t="s">
        <v>5770</v>
      </c>
      <c r="F1180" t="s">
        <v>5770</v>
      </c>
    </row>
    <row r="1181" spans="1:6">
      <c r="A1181">
        <v>163822</v>
      </c>
      <c r="B1181" t="s">
        <v>7048</v>
      </c>
      <c r="C1181" t="s">
        <v>117</v>
      </c>
      <c r="D1181" t="s">
        <v>5856</v>
      </c>
      <c r="E1181" t="s">
        <v>5857</v>
      </c>
      <c r="F1181" t="s">
        <v>5856</v>
      </c>
    </row>
    <row r="1182" spans="1:6">
      <c r="A1182">
        <v>163823</v>
      </c>
      <c r="B1182" t="s">
        <v>7049</v>
      </c>
      <c r="C1182" t="s">
        <v>381</v>
      </c>
      <c r="D1182" t="s">
        <v>5778</v>
      </c>
      <c r="E1182" t="s">
        <v>5779</v>
      </c>
      <c r="F1182" t="s">
        <v>5779</v>
      </c>
    </row>
    <row r="1183" spans="1:6">
      <c r="A1183">
        <v>163824</v>
      </c>
      <c r="B1183" t="s">
        <v>7050</v>
      </c>
      <c r="C1183" t="s">
        <v>422</v>
      </c>
      <c r="D1183" t="s">
        <v>5804</v>
      </c>
      <c r="E1183" t="s">
        <v>5801</v>
      </c>
      <c r="F1183" t="s">
        <v>5801</v>
      </c>
    </row>
    <row r="1184" spans="1:6">
      <c r="A1184">
        <v>163825</v>
      </c>
      <c r="B1184" t="s">
        <v>7051</v>
      </c>
      <c r="C1184" t="s">
        <v>422</v>
      </c>
      <c r="D1184" t="s">
        <v>5804</v>
      </c>
      <c r="E1184" t="s">
        <v>5801</v>
      </c>
      <c r="F1184" t="s">
        <v>5801</v>
      </c>
    </row>
    <row r="1185" spans="1:6">
      <c r="A1185">
        <v>163826</v>
      </c>
      <c r="B1185" t="s">
        <v>7052</v>
      </c>
      <c r="C1185" t="s">
        <v>5931</v>
      </c>
      <c r="D1185" t="s">
        <v>5932</v>
      </c>
      <c r="E1185" t="s">
        <v>5933</v>
      </c>
      <c r="F1185" t="s">
        <v>5933</v>
      </c>
    </row>
    <row r="1186" spans="1:6">
      <c r="A1186">
        <v>163907</v>
      </c>
      <c r="B1186" t="s">
        <v>7053</v>
      </c>
      <c r="C1186" t="s">
        <v>422</v>
      </c>
      <c r="D1186" t="s">
        <v>5804</v>
      </c>
      <c r="E1186" t="s">
        <v>5798</v>
      </c>
      <c r="F1186" t="s">
        <v>5798</v>
      </c>
    </row>
    <row r="1187" spans="1:6">
      <c r="A1187">
        <v>163908</v>
      </c>
      <c r="B1187" t="s">
        <v>7054</v>
      </c>
      <c r="C1187" t="s">
        <v>5931</v>
      </c>
      <c r="D1187" t="s">
        <v>5932</v>
      </c>
      <c r="E1187" t="s">
        <v>5933</v>
      </c>
      <c r="F1187" t="s">
        <v>5933</v>
      </c>
    </row>
    <row r="1188" spans="1:6">
      <c r="A1188">
        <v>163909</v>
      </c>
      <c r="B1188" t="s">
        <v>7055</v>
      </c>
      <c r="C1188" t="s">
        <v>422</v>
      </c>
      <c r="D1188" t="s">
        <v>5804</v>
      </c>
      <c r="E1188" t="s">
        <v>5801</v>
      </c>
      <c r="F1188" t="s">
        <v>5801</v>
      </c>
    </row>
    <row r="1189" spans="1:6">
      <c r="A1189">
        <v>163910</v>
      </c>
      <c r="B1189" t="s">
        <v>7056</v>
      </c>
      <c r="C1189" t="s">
        <v>5931</v>
      </c>
      <c r="D1189" t="s">
        <v>5932</v>
      </c>
      <c r="E1189" t="s">
        <v>5933</v>
      </c>
      <c r="F1189" t="s">
        <v>5933</v>
      </c>
    </row>
    <row r="1190" spans="1:6">
      <c r="A1190">
        <v>164105</v>
      </c>
      <c r="B1190" t="s">
        <v>7057</v>
      </c>
      <c r="C1190" t="s">
        <v>422</v>
      </c>
      <c r="D1190" t="s">
        <v>5804</v>
      </c>
      <c r="E1190" t="s">
        <v>5801</v>
      </c>
      <c r="F1190" t="s">
        <v>5801</v>
      </c>
    </row>
    <row r="1191" spans="1:6">
      <c r="A1191" t="s">
        <v>7058</v>
      </c>
      <c r="B1191" t="s">
        <v>7057</v>
      </c>
      <c r="C1191" t="s">
        <v>422</v>
      </c>
      <c r="D1191" t="s">
        <v>5793</v>
      </c>
      <c r="E1191" t="s">
        <v>5796</v>
      </c>
      <c r="F1191" t="s">
        <v>5796</v>
      </c>
    </row>
    <row r="1192" spans="1:6">
      <c r="A1192">
        <v>164205</v>
      </c>
      <c r="B1192" t="s">
        <v>7059</v>
      </c>
      <c r="C1192" t="s">
        <v>117</v>
      </c>
      <c r="D1192" t="s">
        <v>5769</v>
      </c>
      <c r="E1192" t="s">
        <v>5770</v>
      </c>
      <c r="F1192" t="s">
        <v>5770</v>
      </c>
    </row>
    <row r="1193" spans="1:6">
      <c r="A1193">
        <v>164206</v>
      </c>
      <c r="B1193" t="s">
        <v>7060</v>
      </c>
      <c r="C1193" t="s">
        <v>422</v>
      </c>
      <c r="D1193" t="s">
        <v>5804</v>
      </c>
      <c r="E1193" t="s">
        <v>5801</v>
      </c>
      <c r="F1193" t="s">
        <v>5801</v>
      </c>
    </row>
    <row r="1194" spans="1:6">
      <c r="A1194">
        <v>164207</v>
      </c>
      <c r="B1194" t="s">
        <v>7061</v>
      </c>
      <c r="C1194" t="s">
        <v>5931</v>
      </c>
      <c r="D1194" t="s">
        <v>5932</v>
      </c>
      <c r="E1194" t="s">
        <v>5933</v>
      </c>
      <c r="F1194" t="s">
        <v>5933</v>
      </c>
    </row>
    <row r="1195" spans="1:6">
      <c r="A1195">
        <v>164208</v>
      </c>
      <c r="B1195" t="s">
        <v>7062</v>
      </c>
      <c r="C1195" t="s">
        <v>422</v>
      </c>
      <c r="D1195" t="s">
        <v>5804</v>
      </c>
      <c r="E1195" t="s">
        <v>5801</v>
      </c>
      <c r="F1195" t="s">
        <v>5801</v>
      </c>
    </row>
    <row r="1196" spans="1:6">
      <c r="A1196">
        <v>164209</v>
      </c>
      <c r="B1196" t="s">
        <v>7063</v>
      </c>
      <c r="C1196" t="s">
        <v>5931</v>
      </c>
      <c r="D1196" t="s">
        <v>5932</v>
      </c>
      <c r="E1196" t="s">
        <v>5933</v>
      </c>
      <c r="F1196" t="s">
        <v>5933</v>
      </c>
    </row>
    <row r="1197" spans="1:6">
      <c r="A1197">
        <v>164210</v>
      </c>
      <c r="B1197" t="s">
        <v>7064</v>
      </c>
      <c r="C1197" t="s">
        <v>422</v>
      </c>
      <c r="D1197" t="s">
        <v>5804</v>
      </c>
      <c r="E1197" t="s">
        <v>5801</v>
      </c>
      <c r="F1197" t="s">
        <v>5801</v>
      </c>
    </row>
    <row r="1198" spans="1:6">
      <c r="A1198">
        <v>164211</v>
      </c>
      <c r="B1198" t="s">
        <v>7065</v>
      </c>
      <c r="C1198" t="s">
        <v>5931</v>
      </c>
      <c r="D1198" t="s">
        <v>5932</v>
      </c>
      <c r="E1198" t="s">
        <v>5933</v>
      </c>
      <c r="F1198" t="s">
        <v>5933</v>
      </c>
    </row>
    <row r="1199" spans="1:6">
      <c r="A1199">
        <v>164302</v>
      </c>
      <c r="B1199" t="s">
        <v>7066</v>
      </c>
      <c r="C1199" t="s">
        <v>422</v>
      </c>
      <c r="D1199" t="s">
        <v>5804</v>
      </c>
      <c r="E1199" t="s">
        <v>5801</v>
      </c>
      <c r="F1199" t="s">
        <v>5801</v>
      </c>
    </row>
    <row r="1200" spans="1:6">
      <c r="A1200">
        <v>164303</v>
      </c>
      <c r="B1200" t="s">
        <v>7067</v>
      </c>
      <c r="C1200" t="s">
        <v>5931</v>
      </c>
      <c r="D1200" t="s">
        <v>5932</v>
      </c>
      <c r="E1200" t="s">
        <v>5933</v>
      </c>
      <c r="F1200" t="s">
        <v>5933</v>
      </c>
    </row>
    <row r="1201" spans="1:6">
      <c r="A1201">
        <v>164509</v>
      </c>
      <c r="B1201" t="s">
        <v>7068</v>
      </c>
      <c r="C1201" t="s">
        <v>422</v>
      </c>
      <c r="D1201" t="s">
        <v>5804</v>
      </c>
      <c r="E1201" t="s">
        <v>5801</v>
      </c>
      <c r="F1201" t="s">
        <v>5801</v>
      </c>
    </row>
    <row r="1202" spans="1:6">
      <c r="A1202">
        <v>164510</v>
      </c>
      <c r="B1202" t="s">
        <v>7069</v>
      </c>
      <c r="C1202" t="s">
        <v>5931</v>
      </c>
      <c r="D1202" t="s">
        <v>5932</v>
      </c>
      <c r="E1202" t="s">
        <v>5933</v>
      </c>
      <c r="F1202" t="s">
        <v>5933</v>
      </c>
    </row>
    <row r="1203" spans="1:6">
      <c r="A1203">
        <v>164606</v>
      </c>
      <c r="B1203" t="s">
        <v>7070</v>
      </c>
      <c r="C1203" t="s">
        <v>422</v>
      </c>
      <c r="D1203" t="s">
        <v>5793</v>
      </c>
      <c r="E1203" t="s">
        <v>5796</v>
      </c>
      <c r="F1203" t="s">
        <v>5796</v>
      </c>
    </row>
    <row r="1204" spans="1:6">
      <c r="A1204">
        <v>164701</v>
      </c>
      <c r="B1204" t="s">
        <v>7071</v>
      </c>
      <c r="C1204" t="s">
        <v>5819</v>
      </c>
      <c r="D1204" t="s">
        <v>5826</v>
      </c>
      <c r="E1204" t="s">
        <v>5832</v>
      </c>
      <c r="F1204" t="s">
        <v>5832</v>
      </c>
    </row>
    <row r="1205" spans="1:6">
      <c r="A1205">
        <v>164702</v>
      </c>
      <c r="B1205" t="s">
        <v>7072</v>
      </c>
      <c r="C1205" t="s">
        <v>422</v>
      </c>
      <c r="D1205" t="s">
        <v>5793</v>
      </c>
      <c r="E1205" t="s">
        <v>5796</v>
      </c>
      <c r="F1205" t="s">
        <v>5796</v>
      </c>
    </row>
    <row r="1206" spans="1:6">
      <c r="A1206">
        <v>164703</v>
      </c>
      <c r="B1206" t="s">
        <v>7073</v>
      </c>
      <c r="C1206" t="s">
        <v>422</v>
      </c>
      <c r="D1206" t="s">
        <v>5804</v>
      </c>
      <c r="E1206" t="s">
        <v>5801</v>
      </c>
      <c r="F1206" t="s">
        <v>5801</v>
      </c>
    </row>
    <row r="1207" spans="1:6">
      <c r="A1207">
        <v>164704</v>
      </c>
      <c r="B1207" t="s">
        <v>7074</v>
      </c>
      <c r="C1207" t="s">
        <v>5931</v>
      </c>
      <c r="D1207" t="s">
        <v>5932</v>
      </c>
      <c r="E1207" t="s">
        <v>5933</v>
      </c>
      <c r="F1207" t="s">
        <v>5933</v>
      </c>
    </row>
    <row r="1208" spans="1:6">
      <c r="A1208">
        <v>164705</v>
      </c>
      <c r="B1208" t="s">
        <v>7075</v>
      </c>
      <c r="C1208" t="s">
        <v>5819</v>
      </c>
      <c r="D1208" t="s">
        <v>5820</v>
      </c>
      <c r="E1208" t="s">
        <v>5821</v>
      </c>
      <c r="F1208" t="s">
        <v>5821</v>
      </c>
    </row>
    <row r="1209" spans="1:6">
      <c r="A1209">
        <v>164808</v>
      </c>
      <c r="B1209" t="s">
        <v>7076</v>
      </c>
      <c r="C1209" t="s">
        <v>422</v>
      </c>
      <c r="D1209" t="s">
        <v>5793</v>
      </c>
      <c r="E1209" t="s">
        <v>5796</v>
      </c>
      <c r="F1209" t="s">
        <v>5796</v>
      </c>
    </row>
    <row r="1210" spans="1:6">
      <c r="A1210">
        <v>164809</v>
      </c>
      <c r="B1210" t="s">
        <v>7077</v>
      </c>
      <c r="C1210" t="s">
        <v>117</v>
      </c>
      <c r="D1210" t="s">
        <v>5769</v>
      </c>
      <c r="E1210" t="s">
        <v>5770</v>
      </c>
      <c r="F1210" t="s">
        <v>5770</v>
      </c>
    </row>
    <row r="1211" spans="1:6">
      <c r="A1211">
        <v>164810</v>
      </c>
      <c r="B1211" t="s">
        <v>7078</v>
      </c>
      <c r="C1211" t="s">
        <v>422</v>
      </c>
      <c r="D1211" t="s">
        <v>5793</v>
      </c>
      <c r="E1211" t="s">
        <v>5794</v>
      </c>
      <c r="F1211" t="s">
        <v>5794</v>
      </c>
    </row>
    <row r="1212" spans="1:6">
      <c r="A1212">
        <v>164811</v>
      </c>
      <c r="B1212" t="s">
        <v>7079</v>
      </c>
      <c r="C1212" t="s">
        <v>117</v>
      </c>
      <c r="D1212" t="s">
        <v>5769</v>
      </c>
      <c r="E1212" t="s">
        <v>5770</v>
      </c>
      <c r="F1212" t="s">
        <v>5770</v>
      </c>
    </row>
    <row r="1213" spans="1:6">
      <c r="A1213">
        <v>164812</v>
      </c>
      <c r="B1213" t="s">
        <v>7080</v>
      </c>
      <c r="C1213" t="s">
        <v>422</v>
      </c>
      <c r="D1213" t="s">
        <v>5804</v>
      </c>
      <c r="E1213" t="s">
        <v>5800</v>
      </c>
      <c r="F1213" t="s">
        <v>5800</v>
      </c>
    </row>
    <row r="1214" spans="1:6">
      <c r="A1214">
        <v>164813</v>
      </c>
      <c r="B1214" t="s">
        <v>7081</v>
      </c>
      <c r="C1214" t="s">
        <v>5931</v>
      </c>
      <c r="D1214" t="s">
        <v>5932</v>
      </c>
      <c r="E1214" t="s">
        <v>5933</v>
      </c>
      <c r="F1214" t="s">
        <v>5933</v>
      </c>
    </row>
    <row r="1215" spans="1:6">
      <c r="A1215">
        <v>164814</v>
      </c>
      <c r="B1215" t="s">
        <v>7082</v>
      </c>
      <c r="C1215" t="s">
        <v>422</v>
      </c>
      <c r="D1215" t="s">
        <v>5793</v>
      </c>
      <c r="E1215" t="s">
        <v>5795</v>
      </c>
      <c r="F1215" t="s">
        <v>5795</v>
      </c>
    </row>
    <row r="1216" spans="1:6">
      <c r="A1216">
        <v>164815</v>
      </c>
      <c r="B1216" t="s">
        <v>7083</v>
      </c>
      <c r="C1216" t="s">
        <v>5819</v>
      </c>
      <c r="D1216" t="s">
        <v>5820</v>
      </c>
      <c r="E1216" t="s">
        <v>5821</v>
      </c>
      <c r="F1216" t="s">
        <v>5821</v>
      </c>
    </row>
    <row r="1217" spans="1:6">
      <c r="A1217">
        <v>164902</v>
      </c>
      <c r="B1217" t="s">
        <v>7084</v>
      </c>
      <c r="C1217" t="s">
        <v>422</v>
      </c>
      <c r="D1217" t="s">
        <v>5793</v>
      </c>
      <c r="E1217" t="s">
        <v>5796</v>
      </c>
      <c r="F1217" t="s">
        <v>5796</v>
      </c>
    </row>
    <row r="1218" spans="1:6">
      <c r="A1218">
        <v>165309</v>
      </c>
      <c r="B1218" t="s">
        <v>7085</v>
      </c>
      <c r="C1218" t="s">
        <v>117</v>
      </c>
      <c r="D1218" t="s">
        <v>5769</v>
      </c>
      <c r="E1218" t="s">
        <v>5770</v>
      </c>
      <c r="F1218" t="s">
        <v>5770</v>
      </c>
    </row>
    <row r="1219" spans="1:6">
      <c r="A1219">
        <v>165310</v>
      </c>
      <c r="B1219" t="s">
        <v>7086</v>
      </c>
      <c r="C1219" t="s">
        <v>117</v>
      </c>
      <c r="D1219" t="s">
        <v>5856</v>
      </c>
      <c r="E1219" t="s">
        <v>5895</v>
      </c>
      <c r="F1219" t="s">
        <v>5856</v>
      </c>
    </row>
    <row r="1220" spans="1:6">
      <c r="A1220">
        <v>165311</v>
      </c>
      <c r="B1220" t="s">
        <v>7087</v>
      </c>
      <c r="C1220" t="s">
        <v>422</v>
      </c>
      <c r="D1220" t="s">
        <v>5793</v>
      </c>
      <c r="E1220" t="s">
        <v>5796</v>
      </c>
      <c r="F1220" t="s">
        <v>5796</v>
      </c>
    </row>
    <row r="1221" spans="1:6">
      <c r="A1221">
        <v>165312</v>
      </c>
      <c r="B1221" t="s">
        <v>7088</v>
      </c>
      <c r="C1221" t="s">
        <v>117</v>
      </c>
      <c r="D1221" t="s">
        <v>5769</v>
      </c>
      <c r="E1221" t="s">
        <v>5770</v>
      </c>
      <c r="F1221" t="s">
        <v>5770</v>
      </c>
    </row>
    <row r="1222" spans="1:6">
      <c r="A1222">
        <v>165313</v>
      </c>
      <c r="B1222" t="s">
        <v>6590</v>
      </c>
      <c r="C1222" t="s">
        <v>117</v>
      </c>
      <c r="D1222" t="s">
        <v>5856</v>
      </c>
      <c r="E1222" t="s">
        <v>5859</v>
      </c>
      <c r="F1222" t="s">
        <v>5856</v>
      </c>
    </row>
    <row r="1223" spans="1:6">
      <c r="A1223">
        <v>165508</v>
      </c>
      <c r="B1223" t="s">
        <v>7089</v>
      </c>
      <c r="C1223" t="s">
        <v>117</v>
      </c>
      <c r="D1223" t="s">
        <v>5856</v>
      </c>
      <c r="E1223" t="s">
        <v>5871</v>
      </c>
      <c r="F1223" t="s">
        <v>5856</v>
      </c>
    </row>
    <row r="1224" spans="1:6">
      <c r="A1224">
        <v>165509</v>
      </c>
      <c r="B1224" t="s">
        <v>7090</v>
      </c>
      <c r="C1224" t="s">
        <v>422</v>
      </c>
      <c r="D1224" t="s">
        <v>5793</v>
      </c>
      <c r="E1224" t="s">
        <v>5795</v>
      </c>
      <c r="F1224" t="s">
        <v>5795</v>
      </c>
    </row>
    <row r="1225" spans="1:6">
      <c r="A1225">
        <v>165510</v>
      </c>
      <c r="B1225" t="s">
        <v>7091</v>
      </c>
      <c r="C1225" t="s">
        <v>5819</v>
      </c>
      <c r="D1225" t="s">
        <v>5826</v>
      </c>
      <c r="E1225" t="s">
        <v>5830</v>
      </c>
      <c r="F1225" t="s">
        <v>5830</v>
      </c>
    </row>
    <row r="1226" spans="1:6">
      <c r="A1226">
        <v>165511</v>
      </c>
      <c r="B1226" t="s">
        <v>7092</v>
      </c>
      <c r="C1226" t="s">
        <v>117</v>
      </c>
      <c r="D1226" t="s">
        <v>5769</v>
      </c>
      <c r="E1226" t="s">
        <v>5770</v>
      </c>
      <c r="F1226" t="s">
        <v>5770</v>
      </c>
    </row>
    <row r="1227" spans="1:6">
      <c r="A1227">
        <v>165512</v>
      </c>
      <c r="B1227" t="s">
        <v>7093</v>
      </c>
      <c r="C1227" t="s">
        <v>117</v>
      </c>
      <c r="D1227" t="s">
        <v>5856</v>
      </c>
      <c r="E1227" t="s">
        <v>5859</v>
      </c>
      <c r="F1227" t="s">
        <v>5856</v>
      </c>
    </row>
    <row r="1228" spans="1:6">
      <c r="A1228">
        <v>165513</v>
      </c>
      <c r="B1228" t="s">
        <v>7094</v>
      </c>
      <c r="C1228" t="s">
        <v>5819</v>
      </c>
      <c r="D1228" t="s">
        <v>5826</v>
      </c>
      <c r="E1228" t="s">
        <v>5832</v>
      </c>
      <c r="F1228" t="s">
        <v>5832</v>
      </c>
    </row>
    <row r="1229" spans="1:6">
      <c r="A1229">
        <v>165515</v>
      </c>
      <c r="B1229" t="s">
        <v>7095</v>
      </c>
      <c r="C1229" t="s">
        <v>117</v>
      </c>
      <c r="D1229" t="s">
        <v>5769</v>
      </c>
      <c r="E1229" t="s">
        <v>5770</v>
      </c>
      <c r="F1229" t="s">
        <v>5770</v>
      </c>
    </row>
    <row r="1230" spans="1:6">
      <c r="A1230">
        <v>165516</v>
      </c>
      <c r="B1230" t="s">
        <v>7096</v>
      </c>
      <c r="C1230" t="s">
        <v>117</v>
      </c>
      <c r="D1230" t="s">
        <v>5856</v>
      </c>
      <c r="E1230" t="s">
        <v>5859</v>
      </c>
      <c r="F1230" t="s">
        <v>5856</v>
      </c>
    </row>
    <row r="1231" spans="1:6">
      <c r="A1231">
        <v>165517</v>
      </c>
      <c r="B1231" t="s">
        <v>7097</v>
      </c>
      <c r="C1231" t="s">
        <v>422</v>
      </c>
      <c r="D1231" t="s">
        <v>5804</v>
      </c>
      <c r="E1231" t="s">
        <v>5801</v>
      </c>
      <c r="F1231" t="s">
        <v>5801</v>
      </c>
    </row>
    <row r="1232" spans="1:6">
      <c r="A1232">
        <v>165518</v>
      </c>
      <c r="B1232" t="s">
        <v>7098</v>
      </c>
      <c r="C1232" t="s">
        <v>5931</v>
      </c>
      <c r="D1232" t="s">
        <v>5932</v>
      </c>
      <c r="E1232" t="s">
        <v>5933</v>
      </c>
      <c r="F1232" t="s">
        <v>5933</v>
      </c>
    </row>
    <row r="1233" spans="1:6">
      <c r="A1233">
        <v>165519</v>
      </c>
      <c r="B1233" t="s">
        <v>7099</v>
      </c>
      <c r="C1233" t="s">
        <v>117</v>
      </c>
      <c r="D1233" t="s">
        <v>5769</v>
      </c>
      <c r="E1233" t="s">
        <v>5770</v>
      </c>
      <c r="F1233" t="s">
        <v>5770</v>
      </c>
    </row>
    <row r="1234" spans="1:6">
      <c r="A1234">
        <v>165520</v>
      </c>
      <c r="B1234" t="s">
        <v>7100</v>
      </c>
      <c r="C1234" t="s">
        <v>117</v>
      </c>
      <c r="D1234" t="s">
        <v>5769</v>
      </c>
      <c r="E1234" t="s">
        <v>5770</v>
      </c>
      <c r="F1234" t="s">
        <v>5770</v>
      </c>
    </row>
    <row r="1235" spans="1:6">
      <c r="A1235">
        <v>165521</v>
      </c>
      <c r="B1235" t="s">
        <v>7101</v>
      </c>
      <c r="C1235" t="s">
        <v>117</v>
      </c>
      <c r="D1235" t="s">
        <v>5769</v>
      </c>
      <c r="E1235" t="s">
        <v>5770</v>
      </c>
      <c r="F1235" t="s">
        <v>5770</v>
      </c>
    </row>
    <row r="1236" spans="1:6">
      <c r="A1236">
        <v>165705</v>
      </c>
      <c r="B1236" t="s">
        <v>7102</v>
      </c>
      <c r="C1236" t="s">
        <v>422</v>
      </c>
      <c r="D1236" t="s">
        <v>5804</v>
      </c>
      <c r="E1236" t="s">
        <v>5801</v>
      </c>
      <c r="F1236" t="s">
        <v>5801</v>
      </c>
    </row>
    <row r="1237" spans="1:6">
      <c r="A1237">
        <v>165706</v>
      </c>
      <c r="B1237" t="s">
        <v>7103</v>
      </c>
      <c r="C1237" t="s">
        <v>5931</v>
      </c>
      <c r="D1237" t="s">
        <v>5932</v>
      </c>
      <c r="E1237" t="s">
        <v>5933</v>
      </c>
      <c r="F1237" t="s">
        <v>5933</v>
      </c>
    </row>
    <row r="1238" spans="1:6">
      <c r="A1238">
        <v>165707</v>
      </c>
      <c r="B1238" t="s">
        <v>7104</v>
      </c>
      <c r="C1238" t="s">
        <v>117</v>
      </c>
      <c r="D1238" t="s">
        <v>5769</v>
      </c>
      <c r="E1238" t="s">
        <v>5770</v>
      </c>
      <c r="F1238" t="s">
        <v>5770</v>
      </c>
    </row>
    <row r="1239" spans="1:6">
      <c r="A1239">
        <v>165806</v>
      </c>
      <c r="B1239" t="s">
        <v>7105</v>
      </c>
      <c r="C1239" t="s">
        <v>117</v>
      </c>
      <c r="D1239" t="s">
        <v>5769</v>
      </c>
      <c r="E1239" t="s">
        <v>5773</v>
      </c>
      <c r="F1239" t="s">
        <v>5773</v>
      </c>
    </row>
    <row r="1240" spans="1:6">
      <c r="A1240">
        <v>165807</v>
      </c>
      <c r="B1240" t="s">
        <v>7106</v>
      </c>
      <c r="C1240" t="s">
        <v>422</v>
      </c>
      <c r="D1240" t="s">
        <v>5804</v>
      </c>
      <c r="E1240" t="s">
        <v>5801</v>
      </c>
      <c r="F1240" t="s">
        <v>5801</v>
      </c>
    </row>
    <row r="1241" spans="1:6">
      <c r="A1241">
        <v>165808</v>
      </c>
      <c r="B1241" t="s">
        <v>7107</v>
      </c>
      <c r="C1241" t="s">
        <v>5931</v>
      </c>
      <c r="D1241" t="s">
        <v>5932</v>
      </c>
      <c r="E1241" t="s">
        <v>5933</v>
      </c>
      <c r="F1241" t="s">
        <v>5933</v>
      </c>
    </row>
    <row r="1242" spans="1:6">
      <c r="A1242">
        <v>166001</v>
      </c>
      <c r="B1242" t="s">
        <v>7108</v>
      </c>
      <c r="C1242" t="s">
        <v>117</v>
      </c>
      <c r="D1242" t="s">
        <v>5856</v>
      </c>
      <c r="E1242" t="s">
        <v>5859</v>
      </c>
      <c r="F1242" t="s">
        <v>5856</v>
      </c>
    </row>
    <row r="1243" spans="1:6">
      <c r="A1243">
        <v>166002</v>
      </c>
      <c r="B1243" t="s">
        <v>7109</v>
      </c>
      <c r="C1243" t="s">
        <v>381</v>
      </c>
      <c r="D1243" t="s">
        <v>5778</v>
      </c>
      <c r="E1243" t="s">
        <v>5781</v>
      </c>
      <c r="F1243" t="s">
        <v>5781</v>
      </c>
    </row>
    <row r="1244" spans="1:6">
      <c r="A1244">
        <v>166003</v>
      </c>
      <c r="B1244" t="s">
        <v>7110</v>
      </c>
      <c r="C1244" t="s">
        <v>422</v>
      </c>
      <c r="D1244" t="s">
        <v>5804</v>
      </c>
      <c r="E1244" t="s">
        <v>5801</v>
      </c>
      <c r="F1244" t="s">
        <v>5801</v>
      </c>
    </row>
    <row r="1245" spans="1:6">
      <c r="A1245">
        <v>166004</v>
      </c>
      <c r="B1245" t="s">
        <v>7111</v>
      </c>
      <c r="C1245" t="s">
        <v>422</v>
      </c>
      <c r="D1245" t="s">
        <v>5804</v>
      </c>
      <c r="E1245" t="s">
        <v>5801</v>
      </c>
      <c r="F1245" t="s">
        <v>5801</v>
      </c>
    </row>
    <row r="1246" spans="1:6">
      <c r="A1246">
        <v>166005</v>
      </c>
      <c r="B1246" t="s">
        <v>7112</v>
      </c>
      <c r="C1246" t="s">
        <v>117</v>
      </c>
      <c r="D1246" t="s">
        <v>5856</v>
      </c>
      <c r="E1246" t="s">
        <v>5871</v>
      </c>
      <c r="F1246" t="s">
        <v>5856</v>
      </c>
    </row>
    <row r="1247" spans="1:6">
      <c r="A1247">
        <v>166006</v>
      </c>
      <c r="B1247" t="s">
        <v>7113</v>
      </c>
      <c r="C1247" t="s">
        <v>117</v>
      </c>
      <c r="D1247" t="s">
        <v>5856</v>
      </c>
      <c r="E1247" t="s">
        <v>5857</v>
      </c>
      <c r="F1247" t="s">
        <v>5856</v>
      </c>
    </row>
    <row r="1248" spans="1:6">
      <c r="A1248">
        <v>166007</v>
      </c>
      <c r="B1248" t="s">
        <v>7114</v>
      </c>
      <c r="C1248" t="s">
        <v>117</v>
      </c>
      <c r="D1248" t="s">
        <v>5769</v>
      </c>
      <c r="E1248" t="s">
        <v>5773</v>
      </c>
      <c r="F1248" t="s">
        <v>5773</v>
      </c>
    </row>
    <row r="1249" spans="1:6">
      <c r="A1249">
        <v>166008</v>
      </c>
      <c r="B1249" t="s">
        <v>7115</v>
      </c>
      <c r="C1249" t="s">
        <v>422</v>
      </c>
      <c r="D1249" t="s">
        <v>5804</v>
      </c>
      <c r="E1249" t="s">
        <v>5801</v>
      </c>
      <c r="F1249" t="s">
        <v>5801</v>
      </c>
    </row>
    <row r="1250" spans="1:6">
      <c r="A1250" t="s">
        <v>7116</v>
      </c>
      <c r="B1250" t="s">
        <v>7115</v>
      </c>
      <c r="C1250" t="s">
        <v>422</v>
      </c>
      <c r="D1250" t="s">
        <v>5793</v>
      </c>
      <c r="E1250" t="s">
        <v>5796</v>
      </c>
      <c r="F1250" t="s">
        <v>5796</v>
      </c>
    </row>
    <row r="1251" spans="1:6">
      <c r="A1251">
        <v>166009</v>
      </c>
      <c r="B1251" t="s">
        <v>7117</v>
      </c>
      <c r="C1251" t="s">
        <v>117</v>
      </c>
      <c r="D1251" t="s">
        <v>5856</v>
      </c>
      <c r="E1251" t="s">
        <v>5895</v>
      </c>
      <c r="F1251" t="s">
        <v>5856</v>
      </c>
    </row>
    <row r="1252" spans="1:6">
      <c r="A1252">
        <v>166010</v>
      </c>
      <c r="B1252" t="s">
        <v>7118</v>
      </c>
      <c r="C1252" t="s">
        <v>422</v>
      </c>
      <c r="D1252" t="s">
        <v>5804</v>
      </c>
      <c r="E1252" t="s">
        <v>5800</v>
      </c>
      <c r="F1252" t="s">
        <v>5800</v>
      </c>
    </row>
    <row r="1253" spans="1:6">
      <c r="A1253">
        <v>166011</v>
      </c>
      <c r="B1253" t="s">
        <v>7119</v>
      </c>
      <c r="C1253" t="s">
        <v>117</v>
      </c>
      <c r="D1253" t="s">
        <v>5856</v>
      </c>
      <c r="E1253" t="s">
        <v>5857</v>
      </c>
      <c r="F1253" t="s">
        <v>5856</v>
      </c>
    </row>
    <row r="1254" spans="1:6">
      <c r="A1254">
        <v>166012</v>
      </c>
      <c r="B1254" t="s">
        <v>7120</v>
      </c>
      <c r="C1254" t="s">
        <v>422</v>
      </c>
      <c r="D1254" t="s">
        <v>5804</v>
      </c>
      <c r="E1254" t="s">
        <v>5801</v>
      </c>
      <c r="F1254" t="s">
        <v>5801</v>
      </c>
    </row>
    <row r="1255" spans="1:6">
      <c r="A1255">
        <v>166013</v>
      </c>
      <c r="B1255" t="s">
        <v>7121</v>
      </c>
      <c r="C1255" t="s">
        <v>5931</v>
      </c>
      <c r="D1255" t="s">
        <v>5932</v>
      </c>
      <c r="E1255" t="s">
        <v>5933</v>
      </c>
      <c r="F1255" t="s">
        <v>5933</v>
      </c>
    </row>
    <row r="1256" spans="1:6">
      <c r="A1256">
        <v>166014</v>
      </c>
      <c r="B1256" t="s">
        <v>7122</v>
      </c>
      <c r="C1256" t="s">
        <v>717</v>
      </c>
      <c r="D1256" t="s">
        <v>5846</v>
      </c>
      <c r="E1256" t="s">
        <v>5846</v>
      </c>
      <c r="F1256" t="s">
        <v>5846</v>
      </c>
    </row>
    <row r="1257" spans="1:6">
      <c r="A1257">
        <v>166015</v>
      </c>
      <c r="B1257" t="s">
        <v>7123</v>
      </c>
      <c r="C1257" t="s">
        <v>717</v>
      </c>
      <c r="D1257" t="s">
        <v>5848</v>
      </c>
      <c r="E1257" t="s">
        <v>5848</v>
      </c>
      <c r="F1257" t="s">
        <v>5848</v>
      </c>
    </row>
    <row r="1258" spans="1:6">
      <c r="A1258">
        <v>166016</v>
      </c>
      <c r="B1258" t="s">
        <v>7124</v>
      </c>
      <c r="C1258" t="s">
        <v>422</v>
      </c>
      <c r="D1258" t="s">
        <v>5804</v>
      </c>
      <c r="E1258" t="s">
        <v>5798</v>
      </c>
      <c r="F1258" t="s">
        <v>5798</v>
      </c>
    </row>
    <row r="1259" spans="1:6">
      <c r="A1259">
        <v>166017</v>
      </c>
      <c r="B1259" t="s">
        <v>7125</v>
      </c>
      <c r="C1259" t="s">
        <v>5931</v>
      </c>
      <c r="D1259" t="s">
        <v>5932</v>
      </c>
      <c r="E1259" t="s">
        <v>5933</v>
      </c>
      <c r="F1259" t="s">
        <v>5933</v>
      </c>
    </row>
    <row r="1260" spans="1:6">
      <c r="A1260">
        <v>166019</v>
      </c>
      <c r="B1260" t="s">
        <v>7126</v>
      </c>
      <c r="C1260" t="s">
        <v>381</v>
      </c>
      <c r="D1260" t="s">
        <v>5778</v>
      </c>
      <c r="E1260" t="s">
        <v>5780</v>
      </c>
      <c r="F1260" t="s">
        <v>5780</v>
      </c>
    </row>
    <row r="1261" spans="1:6">
      <c r="A1261">
        <v>166020</v>
      </c>
      <c r="B1261" t="s">
        <v>7127</v>
      </c>
      <c r="C1261" t="s">
        <v>381</v>
      </c>
      <c r="D1261" t="s">
        <v>5778</v>
      </c>
      <c r="E1261" t="s">
        <v>5780</v>
      </c>
      <c r="F1261" t="s">
        <v>5780</v>
      </c>
    </row>
    <row r="1262" spans="1:6">
      <c r="A1262">
        <v>166021</v>
      </c>
      <c r="B1262" t="s">
        <v>7128</v>
      </c>
      <c r="C1262" t="s">
        <v>422</v>
      </c>
      <c r="D1262" t="s">
        <v>5804</v>
      </c>
      <c r="E1262" t="s">
        <v>5801</v>
      </c>
      <c r="F1262" t="s">
        <v>5801</v>
      </c>
    </row>
    <row r="1263" spans="1:6">
      <c r="A1263">
        <v>166022</v>
      </c>
      <c r="B1263" t="s">
        <v>7129</v>
      </c>
      <c r="C1263" t="s">
        <v>5931</v>
      </c>
      <c r="D1263" t="s">
        <v>5932</v>
      </c>
      <c r="E1263" t="s">
        <v>5933</v>
      </c>
      <c r="F1263" t="s">
        <v>5933</v>
      </c>
    </row>
    <row r="1264" spans="1:6">
      <c r="A1264">
        <v>166105</v>
      </c>
      <c r="B1264" t="s">
        <v>7130</v>
      </c>
      <c r="C1264" t="s">
        <v>422</v>
      </c>
      <c r="D1264" t="s">
        <v>5804</v>
      </c>
      <c r="E1264" t="s">
        <v>5801</v>
      </c>
      <c r="F1264" t="s">
        <v>5801</v>
      </c>
    </row>
    <row r="1265" spans="1:6">
      <c r="A1265">
        <v>166106</v>
      </c>
      <c r="B1265" t="s">
        <v>7131</v>
      </c>
      <c r="C1265" t="s">
        <v>5931</v>
      </c>
      <c r="D1265" t="s">
        <v>5932</v>
      </c>
      <c r="E1265" t="s">
        <v>5933</v>
      </c>
      <c r="F1265" t="s">
        <v>5933</v>
      </c>
    </row>
    <row r="1266" spans="1:6">
      <c r="A1266">
        <v>166301</v>
      </c>
      <c r="B1266" t="s">
        <v>7132</v>
      </c>
      <c r="C1266" t="s">
        <v>117</v>
      </c>
      <c r="D1266" t="s">
        <v>5769</v>
      </c>
      <c r="E1266" t="s">
        <v>5770</v>
      </c>
      <c r="F1266" t="s">
        <v>5770</v>
      </c>
    </row>
    <row r="1267" spans="1:6">
      <c r="A1267">
        <v>166401</v>
      </c>
      <c r="B1267" t="s">
        <v>7133</v>
      </c>
      <c r="C1267" t="s">
        <v>422</v>
      </c>
      <c r="D1267" t="s">
        <v>5793</v>
      </c>
      <c r="E1267" t="s">
        <v>5796</v>
      </c>
      <c r="F1267" t="s">
        <v>5796</v>
      </c>
    </row>
    <row r="1268" spans="1:6">
      <c r="A1268">
        <v>166801</v>
      </c>
      <c r="B1268" t="s">
        <v>7134</v>
      </c>
      <c r="C1268" t="s">
        <v>381</v>
      </c>
      <c r="D1268" t="s">
        <v>5778</v>
      </c>
      <c r="E1268" t="s">
        <v>5780</v>
      </c>
      <c r="F1268" t="s">
        <v>5780</v>
      </c>
    </row>
    <row r="1269" spans="1:6">
      <c r="A1269">
        <v>166802</v>
      </c>
      <c r="B1269" t="s">
        <v>7135</v>
      </c>
      <c r="C1269" t="s">
        <v>117</v>
      </c>
      <c r="D1269" t="s">
        <v>5769</v>
      </c>
      <c r="E1269" t="s">
        <v>5770</v>
      </c>
      <c r="F1269" t="s">
        <v>5770</v>
      </c>
    </row>
    <row r="1270" spans="1:6">
      <c r="A1270">
        <v>166902</v>
      </c>
      <c r="B1270" t="s">
        <v>7136</v>
      </c>
      <c r="C1270" t="s">
        <v>422</v>
      </c>
      <c r="D1270" t="s">
        <v>5793</v>
      </c>
      <c r="E1270" t="s">
        <v>5794</v>
      </c>
      <c r="F1270" t="s">
        <v>5794</v>
      </c>
    </row>
    <row r="1271" spans="1:6">
      <c r="A1271">
        <v>166903</v>
      </c>
      <c r="B1271" t="s">
        <v>7137</v>
      </c>
      <c r="C1271" t="s">
        <v>422</v>
      </c>
      <c r="D1271" t="s">
        <v>5793</v>
      </c>
      <c r="E1271" t="s">
        <v>5794</v>
      </c>
      <c r="F1271" t="s">
        <v>5794</v>
      </c>
    </row>
    <row r="1272" spans="1:6">
      <c r="A1272">
        <v>166904</v>
      </c>
      <c r="B1272" t="s">
        <v>7138</v>
      </c>
      <c r="C1272" t="s">
        <v>422</v>
      </c>
      <c r="D1272" t="s">
        <v>5793</v>
      </c>
      <c r="E1272" t="s">
        <v>5794</v>
      </c>
      <c r="F1272" t="s">
        <v>5794</v>
      </c>
    </row>
    <row r="1273" spans="1:6">
      <c r="A1273">
        <v>166905</v>
      </c>
      <c r="B1273" t="s">
        <v>7139</v>
      </c>
      <c r="C1273" t="s">
        <v>422</v>
      </c>
      <c r="D1273" t="s">
        <v>5793</v>
      </c>
      <c r="E1273" t="s">
        <v>5794</v>
      </c>
      <c r="F1273" t="s">
        <v>5794</v>
      </c>
    </row>
    <row r="1274" spans="1:6">
      <c r="A1274">
        <v>167501</v>
      </c>
      <c r="B1274" t="s">
        <v>7140</v>
      </c>
      <c r="C1274" t="s">
        <v>422</v>
      </c>
      <c r="D1274" t="s">
        <v>5804</v>
      </c>
      <c r="E1274" t="s">
        <v>5801</v>
      </c>
      <c r="F1274" t="s">
        <v>5801</v>
      </c>
    </row>
    <row r="1275" spans="1:6">
      <c r="A1275">
        <v>167502</v>
      </c>
      <c r="B1275" t="s">
        <v>7141</v>
      </c>
      <c r="C1275" t="s">
        <v>5931</v>
      </c>
      <c r="D1275" t="s">
        <v>5932</v>
      </c>
      <c r="E1275" t="s">
        <v>5933</v>
      </c>
      <c r="F1275" t="s">
        <v>5933</v>
      </c>
    </row>
    <row r="1276" spans="1:6">
      <c r="A1276">
        <v>167601</v>
      </c>
      <c r="B1276" t="s">
        <v>7142</v>
      </c>
      <c r="C1276" t="s">
        <v>117</v>
      </c>
      <c r="D1276" t="s">
        <v>5769</v>
      </c>
      <c r="E1276" t="s">
        <v>5770</v>
      </c>
      <c r="F1276" t="s">
        <v>5770</v>
      </c>
    </row>
    <row r="1277" spans="1:6">
      <c r="A1277">
        <v>167701</v>
      </c>
      <c r="B1277" t="s">
        <v>7143</v>
      </c>
      <c r="C1277" t="s">
        <v>422</v>
      </c>
      <c r="D1277" t="s">
        <v>5787</v>
      </c>
      <c r="E1277" t="s">
        <v>5788</v>
      </c>
      <c r="F1277" t="s">
        <v>5788</v>
      </c>
    </row>
    <row r="1278" spans="1:6">
      <c r="A1278">
        <v>167901</v>
      </c>
      <c r="B1278" t="s">
        <v>7144</v>
      </c>
      <c r="C1278" t="s">
        <v>117</v>
      </c>
      <c r="D1278" t="s">
        <v>5769</v>
      </c>
      <c r="E1278" t="s">
        <v>5773</v>
      </c>
      <c r="F1278" t="s">
        <v>5773</v>
      </c>
    </row>
    <row r="1279" spans="1:6">
      <c r="A1279">
        <v>180001</v>
      </c>
      <c r="B1279" t="s">
        <v>7145</v>
      </c>
      <c r="C1279" t="s">
        <v>381</v>
      </c>
      <c r="D1279" t="s">
        <v>5778</v>
      </c>
      <c r="E1279" t="s">
        <v>5780</v>
      </c>
      <c r="F1279" t="s">
        <v>5780</v>
      </c>
    </row>
    <row r="1280" spans="1:6">
      <c r="A1280">
        <v>180002</v>
      </c>
      <c r="B1280" t="s">
        <v>7146</v>
      </c>
      <c r="C1280" t="s">
        <v>381</v>
      </c>
      <c r="D1280" t="s">
        <v>5778</v>
      </c>
      <c r="E1280" t="s">
        <v>5779</v>
      </c>
      <c r="F1280" t="s">
        <v>5779</v>
      </c>
    </row>
    <row r="1281" spans="1:6">
      <c r="A1281">
        <v>180003</v>
      </c>
      <c r="B1281" t="s">
        <v>7147</v>
      </c>
      <c r="C1281" t="s">
        <v>117</v>
      </c>
      <c r="D1281" t="s">
        <v>5769</v>
      </c>
      <c r="E1281" t="s">
        <v>5773</v>
      </c>
      <c r="F1281" t="s">
        <v>5773</v>
      </c>
    </row>
    <row r="1282" spans="1:6">
      <c r="A1282">
        <v>180008</v>
      </c>
      <c r="B1282" t="s">
        <v>7148</v>
      </c>
      <c r="C1282" t="s">
        <v>717</v>
      </c>
      <c r="D1282" t="s">
        <v>5846</v>
      </c>
      <c r="E1282" t="s">
        <v>5846</v>
      </c>
      <c r="F1282" t="s">
        <v>5846</v>
      </c>
    </row>
    <row r="1283" spans="1:6">
      <c r="A1283">
        <v>180009</v>
      </c>
      <c r="B1283" t="s">
        <v>7149</v>
      </c>
      <c r="C1283" t="s">
        <v>717</v>
      </c>
      <c r="D1283" t="s">
        <v>5848</v>
      </c>
      <c r="E1283" t="s">
        <v>5848</v>
      </c>
      <c r="F1283" t="s">
        <v>5848</v>
      </c>
    </row>
    <row r="1284" spans="1:6">
      <c r="A1284">
        <v>180010</v>
      </c>
      <c r="B1284" t="s">
        <v>7150</v>
      </c>
      <c r="C1284" t="s">
        <v>117</v>
      </c>
      <c r="D1284" t="s">
        <v>5856</v>
      </c>
      <c r="E1284" t="s">
        <v>5857</v>
      </c>
      <c r="F1284" t="s">
        <v>5856</v>
      </c>
    </row>
    <row r="1285" spans="1:6">
      <c r="A1285">
        <v>180012</v>
      </c>
      <c r="B1285" t="s">
        <v>7151</v>
      </c>
      <c r="C1285" t="s">
        <v>117</v>
      </c>
      <c r="D1285" t="s">
        <v>5856</v>
      </c>
      <c r="E1285" t="s">
        <v>5895</v>
      </c>
      <c r="F1285" t="s">
        <v>5856</v>
      </c>
    </row>
    <row r="1286" spans="1:6">
      <c r="A1286">
        <v>180013</v>
      </c>
      <c r="B1286" t="s">
        <v>7152</v>
      </c>
      <c r="C1286" t="s">
        <v>117</v>
      </c>
      <c r="D1286" t="s">
        <v>5856</v>
      </c>
      <c r="E1286" t="s">
        <v>5857</v>
      </c>
      <c r="F1286" t="s">
        <v>5856</v>
      </c>
    </row>
    <row r="1287" spans="1:6">
      <c r="A1287">
        <v>180015</v>
      </c>
      <c r="B1287" t="s">
        <v>7153</v>
      </c>
      <c r="C1287" t="s">
        <v>422</v>
      </c>
      <c r="D1287" t="s">
        <v>5804</v>
      </c>
      <c r="E1287" t="s">
        <v>5800</v>
      </c>
      <c r="F1287" t="s">
        <v>5800</v>
      </c>
    </row>
    <row r="1288" spans="1:6">
      <c r="A1288">
        <v>180018</v>
      </c>
      <c r="B1288" t="s">
        <v>7154</v>
      </c>
      <c r="C1288" t="s">
        <v>381</v>
      </c>
      <c r="D1288" t="s">
        <v>5778</v>
      </c>
      <c r="E1288" t="s">
        <v>5780</v>
      </c>
      <c r="F1288" t="s">
        <v>5780</v>
      </c>
    </row>
    <row r="1289" spans="1:6">
      <c r="A1289">
        <v>180020</v>
      </c>
      <c r="B1289" t="s">
        <v>7155</v>
      </c>
      <c r="C1289" t="s">
        <v>381</v>
      </c>
      <c r="D1289" t="s">
        <v>5778</v>
      </c>
      <c r="E1289" t="s">
        <v>5780</v>
      </c>
      <c r="F1289" t="s">
        <v>5780</v>
      </c>
    </row>
    <row r="1290" spans="1:6">
      <c r="A1290">
        <v>180025</v>
      </c>
      <c r="B1290" t="s">
        <v>7156</v>
      </c>
      <c r="C1290" t="s">
        <v>422</v>
      </c>
      <c r="D1290" t="s">
        <v>5804</v>
      </c>
      <c r="E1290" t="s">
        <v>5800</v>
      </c>
      <c r="F1290" t="s">
        <v>5800</v>
      </c>
    </row>
    <row r="1291" spans="1:6">
      <c r="A1291">
        <v>180026</v>
      </c>
      <c r="B1291" t="s">
        <v>7157</v>
      </c>
      <c r="C1291" t="s">
        <v>422</v>
      </c>
      <c r="D1291" t="s">
        <v>5804</v>
      </c>
      <c r="E1291" t="s">
        <v>5800</v>
      </c>
      <c r="F1291" t="s">
        <v>5800</v>
      </c>
    </row>
    <row r="1292" spans="1:6">
      <c r="A1292">
        <v>180028</v>
      </c>
      <c r="B1292" t="s">
        <v>7158</v>
      </c>
      <c r="C1292" t="s">
        <v>381</v>
      </c>
      <c r="D1292" t="s">
        <v>5778</v>
      </c>
      <c r="E1292" t="s">
        <v>5779</v>
      </c>
      <c r="F1292" t="s">
        <v>5779</v>
      </c>
    </row>
    <row r="1293" spans="1:6">
      <c r="A1293">
        <v>180029</v>
      </c>
      <c r="B1293" t="s">
        <v>7159</v>
      </c>
      <c r="C1293" t="s">
        <v>422</v>
      </c>
      <c r="D1293" t="s">
        <v>5804</v>
      </c>
      <c r="E1293" t="s">
        <v>5800</v>
      </c>
      <c r="F1293" t="s">
        <v>5800</v>
      </c>
    </row>
    <row r="1294" spans="1:6">
      <c r="A1294">
        <v>180030</v>
      </c>
      <c r="B1294" t="s">
        <v>7160</v>
      </c>
      <c r="C1294" t="s">
        <v>422</v>
      </c>
      <c r="D1294" t="s">
        <v>5804</v>
      </c>
      <c r="E1294" t="s">
        <v>5800</v>
      </c>
      <c r="F1294" t="s">
        <v>5800</v>
      </c>
    </row>
    <row r="1295" spans="1:6">
      <c r="A1295">
        <v>180031</v>
      </c>
      <c r="B1295" t="s">
        <v>7161</v>
      </c>
      <c r="C1295" t="s">
        <v>117</v>
      </c>
      <c r="D1295" t="s">
        <v>5856</v>
      </c>
      <c r="E1295" t="s">
        <v>5857</v>
      </c>
      <c r="F1295" t="s">
        <v>5856</v>
      </c>
    </row>
    <row r="1296" spans="1:6">
      <c r="A1296">
        <v>180033</v>
      </c>
      <c r="B1296" t="s">
        <v>7162</v>
      </c>
      <c r="C1296" t="s">
        <v>117</v>
      </c>
      <c r="D1296" t="s">
        <v>5769</v>
      </c>
      <c r="E1296" t="s">
        <v>5772</v>
      </c>
      <c r="F1296" t="s">
        <v>5772</v>
      </c>
    </row>
    <row r="1297" spans="1:6">
      <c r="A1297">
        <v>183001</v>
      </c>
      <c r="B1297" t="s">
        <v>7163</v>
      </c>
      <c r="C1297" t="s">
        <v>5819</v>
      </c>
      <c r="D1297" t="s">
        <v>5826</v>
      </c>
      <c r="E1297" t="s">
        <v>5828</v>
      </c>
      <c r="F1297" t="s">
        <v>5828</v>
      </c>
    </row>
    <row r="1298" spans="1:6">
      <c r="A1298">
        <v>184688</v>
      </c>
      <c r="B1298" t="s">
        <v>7164</v>
      </c>
      <c r="C1298" t="s">
        <v>381</v>
      </c>
      <c r="D1298" t="s">
        <v>6070</v>
      </c>
      <c r="E1298" t="s">
        <v>6070</v>
      </c>
      <c r="F1298" t="s">
        <v>6070</v>
      </c>
    </row>
    <row r="1299" spans="1:6">
      <c r="A1299">
        <v>184689</v>
      </c>
      <c r="B1299" t="s">
        <v>7165</v>
      </c>
      <c r="C1299" t="s">
        <v>381</v>
      </c>
      <c r="D1299" t="s">
        <v>6070</v>
      </c>
      <c r="E1299" t="s">
        <v>6070</v>
      </c>
      <c r="F1299" t="s">
        <v>6070</v>
      </c>
    </row>
    <row r="1300" spans="1:6">
      <c r="A1300">
        <v>184690</v>
      </c>
      <c r="B1300" t="s">
        <v>7166</v>
      </c>
      <c r="C1300" t="s">
        <v>381</v>
      </c>
      <c r="D1300" t="s">
        <v>6070</v>
      </c>
      <c r="E1300" t="s">
        <v>6070</v>
      </c>
      <c r="F1300" t="s">
        <v>6070</v>
      </c>
    </row>
    <row r="1301" spans="1:6">
      <c r="A1301">
        <v>184691</v>
      </c>
      <c r="B1301" t="s">
        <v>7167</v>
      </c>
      <c r="C1301" t="s">
        <v>381</v>
      </c>
      <c r="D1301" t="s">
        <v>6070</v>
      </c>
      <c r="E1301" t="s">
        <v>6070</v>
      </c>
      <c r="F1301" t="s">
        <v>6070</v>
      </c>
    </row>
    <row r="1302" spans="1:6">
      <c r="A1302">
        <v>184692</v>
      </c>
      <c r="B1302" t="s">
        <v>7168</v>
      </c>
      <c r="C1302" t="s">
        <v>381</v>
      </c>
      <c r="D1302" t="s">
        <v>6070</v>
      </c>
      <c r="E1302" t="s">
        <v>6070</v>
      </c>
      <c r="F1302" t="s">
        <v>6070</v>
      </c>
    </row>
    <row r="1303" spans="1:6">
      <c r="A1303">
        <v>184693</v>
      </c>
      <c r="B1303" t="s">
        <v>7169</v>
      </c>
      <c r="C1303" t="s">
        <v>381</v>
      </c>
      <c r="D1303" t="s">
        <v>6070</v>
      </c>
      <c r="E1303" t="s">
        <v>6070</v>
      </c>
      <c r="F1303" t="s">
        <v>6070</v>
      </c>
    </row>
    <row r="1304" spans="1:6">
      <c r="A1304">
        <v>184695</v>
      </c>
      <c r="B1304" t="s">
        <v>7170</v>
      </c>
      <c r="C1304" t="s">
        <v>381</v>
      </c>
      <c r="D1304" t="s">
        <v>6070</v>
      </c>
      <c r="E1304" t="s">
        <v>6070</v>
      </c>
      <c r="F1304" t="s">
        <v>6070</v>
      </c>
    </row>
    <row r="1305" spans="1:6">
      <c r="A1305">
        <v>184696</v>
      </c>
      <c r="B1305" t="s">
        <v>7171</v>
      </c>
      <c r="C1305" t="s">
        <v>381</v>
      </c>
      <c r="D1305" t="s">
        <v>6070</v>
      </c>
      <c r="E1305" t="s">
        <v>6070</v>
      </c>
      <c r="F1305" t="s">
        <v>6070</v>
      </c>
    </row>
    <row r="1306" spans="1:6">
      <c r="A1306">
        <v>184698</v>
      </c>
      <c r="B1306" t="s">
        <v>7172</v>
      </c>
      <c r="C1306" t="s">
        <v>381</v>
      </c>
      <c r="D1306" t="s">
        <v>6070</v>
      </c>
      <c r="E1306" t="s">
        <v>6070</v>
      </c>
      <c r="F1306" t="s">
        <v>6070</v>
      </c>
    </row>
    <row r="1307" spans="1:6">
      <c r="A1307">
        <v>184699</v>
      </c>
      <c r="B1307" t="s">
        <v>7173</v>
      </c>
      <c r="C1307" t="s">
        <v>381</v>
      </c>
      <c r="D1307" t="s">
        <v>6070</v>
      </c>
      <c r="E1307" t="s">
        <v>6070</v>
      </c>
      <c r="F1307" t="s">
        <v>6070</v>
      </c>
    </row>
    <row r="1308" spans="1:6">
      <c r="A1308">
        <v>184700</v>
      </c>
      <c r="B1308" t="s">
        <v>7174</v>
      </c>
      <c r="C1308" t="s">
        <v>381</v>
      </c>
      <c r="D1308" t="s">
        <v>6070</v>
      </c>
      <c r="E1308" t="s">
        <v>6070</v>
      </c>
      <c r="F1308" t="s">
        <v>6070</v>
      </c>
    </row>
    <row r="1309" spans="1:6">
      <c r="A1309">
        <v>184701</v>
      </c>
      <c r="B1309" t="s">
        <v>7175</v>
      </c>
      <c r="C1309" t="s">
        <v>381</v>
      </c>
      <c r="D1309" t="s">
        <v>6070</v>
      </c>
      <c r="E1309" t="s">
        <v>6070</v>
      </c>
      <c r="F1309" t="s">
        <v>6070</v>
      </c>
    </row>
    <row r="1310" spans="1:6">
      <c r="A1310">
        <v>184702</v>
      </c>
      <c r="B1310" t="s">
        <v>7176</v>
      </c>
      <c r="C1310" t="s">
        <v>381</v>
      </c>
      <c r="D1310" t="s">
        <v>6070</v>
      </c>
      <c r="E1310" t="s">
        <v>6070</v>
      </c>
      <c r="F1310" t="s">
        <v>6070</v>
      </c>
    </row>
    <row r="1311" spans="1:6">
      <c r="A1311">
        <v>184703</v>
      </c>
      <c r="B1311" t="s">
        <v>7177</v>
      </c>
      <c r="C1311" t="s">
        <v>381</v>
      </c>
      <c r="D1311" t="s">
        <v>6070</v>
      </c>
      <c r="E1311" t="s">
        <v>6070</v>
      </c>
      <c r="F1311" t="s">
        <v>6070</v>
      </c>
    </row>
    <row r="1312" spans="1:6">
      <c r="A1312">
        <v>184705</v>
      </c>
      <c r="B1312" t="s">
        <v>7178</v>
      </c>
      <c r="C1312" t="s">
        <v>381</v>
      </c>
      <c r="D1312" t="s">
        <v>6070</v>
      </c>
      <c r="E1312" t="s">
        <v>6070</v>
      </c>
      <c r="F1312" t="s">
        <v>6070</v>
      </c>
    </row>
    <row r="1313" spans="1:6">
      <c r="A1313">
        <v>184706</v>
      </c>
      <c r="B1313" t="s">
        <v>7179</v>
      </c>
      <c r="C1313" t="s">
        <v>381</v>
      </c>
      <c r="D1313" t="s">
        <v>6070</v>
      </c>
      <c r="E1313" t="s">
        <v>6070</v>
      </c>
      <c r="F1313" t="s">
        <v>6070</v>
      </c>
    </row>
    <row r="1314" spans="1:6">
      <c r="A1314">
        <v>184708</v>
      </c>
      <c r="B1314" t="s">
        <v>7180</v>
      </c>
      <c r="C1314" t="s">
        <v>381</v>
      </c>
      <c r="D1314" t="s">
        <v>6070</v>
      </c>
      <c r="E1314" t="s">
        <v>6070</v>
      </c>
      <c r="F1314" t="s">
        <v>6070</v>
      </c>
    </row>
    <row r="1315" spans="1:6">
      <c r="A1315">
        <v>184709</v>
      </c>
      <c r="B1315" t="s">
        <v>7181</v>
      </c>
      <c r="C1315" t="s">
        <v>381</v>
      </c>
      <c r="D1315" t="s">
        <v>6070</v>
      </c>
      <c r="E1315" t="s">
        <v>6070</v>
      </c>
      <c r="F1315" t="s">
        <v>6070</v>
      </c>
    </row>
    <row r="1316" spans="1:6">
      <c r="A1316">
        <v>184710</v>
      </c>
      <c r="B1316" t="s">
        <v>7182</v>
      </c>
      <c r="C1316" t="s">
        <v>381</v>
      </c>
      <c r="D1316" t="s">
        <v>6070</v>
      </c>
      <c r="E1316" t="s">
        <v>6070</v>
      </c>
      <c r="F1316" t="s">
        <v>6070</v>
      </c>
    </row>
    <row r="1317" spans="1:6">
      <c r="A1317">
        <v>184711</v>
      </c>
      <c r="B1317" t="s">
        <v>7183</v>
      </c>
      <c r="C1317" t="s">
        <v>381</v>
      </c>
      <c r="D1317" t="s">
        <v>6070</v>
      </c>
      <c r="E1317" t="s">
        <v>6070</v>
      </c>
      <c r="F1317" t="s">
        <v>6070</v>
      </c>
    </row>
    <row r="1318" spans="1:6">
      <c r="A1318">
        <v>184712</v>
      </c>
      <c r="B1318" t="s">
        <v>7184</v>
      </c>
      <c r="C1318" t="s">
        <v>381</v>
      </c>
      <c r="D1318" t="s">
        <v>6070</v>
      </c>
      <c r="E1318" t="s">
        <v>6070</v>
      </c>
      <c r="F1318" t="s">
        <v>6070</v>
      </c>
    </row>
    <row r="1319" spans="1:6">
      <c r="A1319">
        <v>184713</v>
      </c>
      <c r="B1319" t="s">
        <v>7185</v>
      </c>
      <c r="C1319" t="s">
        <v>381</v>
      </c>
      <c r="D1319" t="s">
        <v>6070</v>
      </c>
      <c r="E1319" t="s">
        <v>6070</v>
      </c>
      <c r="F1319" t="s">
        <v>6070</v>
      </c>
    </row>
    <row r="1320" spans="1:6">
      <c r="A1320">
        <v>184718</v>
      </c>
      <c r="B1320" t="s">
        <v>7186</v>
      </c>
      <c r="C1320" t="s">
        <v>381</v>
      </c>
      <c r="D1320" t="s">
        <v>6070</v>
      </c>
      <c r="E1320" t="s">
        <v>6070</v>
      </c>
      <c r="F1320" t="s">
        <v>6070</v>
      </c>
    </row>
    <row r="1321" spans="1:6">
      <c r="A1321">
        <v>184719</v>
      </c>
      <c r="B1321" t="s">
        <v>7187</v>
      </c>
      <c r="C1321" t="s">
        <v>381</v>
      </c>
      <c r="D1321" t="s">
        <v>6070</v>
      </c>
      <c r="E1321" t="s">
        <v>6070</v>
      </c>
      <c r="F1321" t="s">
        <v>6070</v>
      </c>
    </row>
    <row r="1322" spans="1:6">
      <c r="A1322">
        <v>184720</v>
      </c>
      <c r="B1322" t="s">
        <v>7188</v>
      </c>
      <c r="C1322" t="s">
        <v>381</v>
      </c>
      <c r="D1322" t="s">
        <v>6070</v>
      </c>
      <c r="E1322" t="s">
        <v>6070</v>
      </c>
      <c r="F1322" t="s">
        <v>6070</v>
      </c>
    </row>
    <row r="1323" spans="1:6">
      <c r="A1323">
        <v>184721</v>
      </c>
      <c r="B1323" t="s">
        <v>7189</v>
      </c>
      <c r="C1323" t="s">
        <v>381</v>
      </c>
      <c r="D1323" t="s">
        <v>6070</v>
      </c>
      <c r="E1323" t="s">
        <v>6070</v>
      </c>
      <c r="F1323" t="s">
        <v>6070</v>
      </c>
    </row>
    <row r="1324" spans="1:6">
      <c r="A1324">
        <v>184722</v>
      </c>
      <c r="B1324" t="s">
        <v>7190</v>
      </c>
      <c r="C1324" t="s">
        <v>381</v>
      </c>
      <c r="D1324" t="s">
        <v>6070</v>
      </c>
      <c r="E1324" t="s">
        <v>6070</v>
      </c>
      <c r="F1324" t="s">
        <v>6070</v>
      </c>
    </row>
    <row r="1325" spans="1:6">
      <c r="A1325">
        <v>184728</v>
      </c>
      <c r="B1325" t="s">
        <v>7191</v>
      </c>
      <c r="C1325" t="s">
        <v>381</v>
      </c>
      <c r="D1325" t="s">
        <v>6070</v>
      </c>
      <c r="E1325" t="s">
        <v>6070</v>
      </c>
      <c r="F1325" t="s">
        <v>6070</v>
      </c>
    </row>
    <row r="1326" spans="1:6">
      <c r="A1326">
        <v>184738</v>
      </c>
      <c r="B1326" t="s">
        <v>7192</v>
      </c>
      <c r="C1326" t="s">
        <v>381</v>
      </c>
      <c r="D1326" t="s">
        <v>6070</v>
      </c>
      <c r="E1326" t="s">
        <v>6070</v>
      </c>
      <c r="F1326" t="s">
        <v>6070</v>
      </c>
    </row>
    <row r="1327" spans="1:6">
      <c r="A1327">
        <v>200001</v>
      </c>
      <c r="B1327" t="s">
        <v>7193</v>
      </c>
      <c r="C1327" t="s">
        <v>381</v>
      </c>
      <c r="D1327" t="s">
        <v>5778</v>
      </c>
      <c r="E1327" t="s">
        <v>5783</v>
      </c>
      <c r="F1327" t="s">
        <v>5783</v>
      </c>
    </row>
    <row r="1328" spans="1:6">
      <c r="A1328">
        <v>200002</v>
      </c>
      <c r="B1328" t="s">
        <v>7194</v>
      </c>
      <c r="C1328" t="s">
        <v>117</v>
      </c>
      <c r="D1328" t="s">
        <v>5769</v>
      </c>
      <c r="E1328" t="s">
        <v>5773</v>
      </c>
      <c r="F1328" t="s">
        <v>5773</v>
      </c>
    </row>
    <row r="1329" spans="1:6">
      <c r="A1329">
        <v>200003</v>
      </c>
      <c r="B1329" t="s">
        <v>7195</v>
      </c>
      <c r="C1329" t="s">
        <v>717</v>
      </c>
      <c r="D1329" t="s">
        <v>5846</v>
      </c>
      <c r="E1329" t="s">
        <v>5846</v>
      </c>
      <c r="F1329" t="s">
        <v>5846</v>
      </c>
    </row>
    <row r="1330" spans="1:6">
      <c r="A1330">
        <v>200006</v>
      </c>
      <c r="B1330" t="s">
        <v>7196</v>
      </c>
      <c r="C1330" t="s">
        <v>117</v>
      </c>
      <c r="D1330" t="s">
        <v>5856</v>
      </c>
      <c r="E1330" t="s">
        <v>5895</v>
      </c>
      <c r="F1330" t="s">
        <v>5856</v>
      </c>
    </row>
    <row r="1331" spans="1:6">
      <c r="A1331">
        <v>200007</v>
      </c>
      <c r="B1331" t="s">
        <v>7197</v>
      </c>
      <c r="C1331" t="s">
        <v>381</v>
      </c>
      <c r="D1331" t="s">
        <v>5778</v>
      </c>
      <c r="E1331" t="s">
        <v>5780</v>
      </c>
      <c r="F1331" t="s">
        <v>5780</v>
      </c>
    </row>
    <row r="1332" spans="1:6">
      <c r="A1332">
        <v>200008</v>
      </c>
      <c r="B1332" t="s">
        <v>7198</v>
      </c>
      <c r="C1332" t="s">
        <v>117</v>
      </c>
      <c r="D1332" t="s">
        <v>5856</v>
      </c>
      <c r="E1332" t="s">
        <v>5857</v>
      </c>
      <c r="F1332" t="s">
        <v>5856</v>
      </c>
    </row>
    <row r="1333" spans="1:6">
      <c r="A1333">
        <v>200009</v>
      </c>
      <c r="B1333" t="s">
        <v>7199</v>
      </c>
      <c r="C1333" t="s">
        <v>422</v>
      </c>
      <c r="D1333" t="s">
        <v>5804</v>
      </c>
      <c r="E1333" t="s">
        <v>5800</v>
      </c>
      <c r="F1333" t="s">
        <v>5800</v>
      </c>
    </row>
    <row r="1334" spans="1:6">
      <c r="A1334">
        <v>200010</v>
      </c>
      <c r="B1334" t="s">
        <v>7200</v>
      </c>
      <c r="C1334" t="s">
        <v>117</v>
      </c>
      <c r="D1334" t="s">
        <v>5856</v>
      </c>
      <c r="E1334" t="s">
        <v>5859</v>
      </c>
      <c r="F1334" t="s">
        <v>5856</v>
      </c>
    </row>
    <row r="1335" spans="1:6">
      <c r="A1335">
        <v>200011</v>
      </c>
      <c r="B1335" t="s">
        <v>7201</v>
      </c>
      <c r="C1335" t="s">
        <v>381</v>
      </c>
      <c r="D1335" t="s">
        <v>5778</v>
      </c>
      <c r="E1335" t="s">
        <v>5780</v>
      </c>
      <c r="F1335" t="s">
        <v>5780</v>
      </c>
    </row>
    <row r="1336" spans="1:6">
      <c r="A1336">
        <v>200012</v>
      </c>
      <c r="B1336" t="s">
        <v>7202</v>
      </c>
      <c r="C1336" t="s">
        <v>117</v>
      </c>
      <c r="D1336" t="s">
        <v>5856</v>
      </c>
      <c r="E1336" t="s">
        <v>5857</v>
      </c>
      <c r="F1336" t="s">
        <v>5856</v>
      </c>
    </row>
    <row r="1337" spans="1:6">
      <c r="A1337">
        <v>200013</v>
      </c>
      <c r="B1337" t="s">
        <v>7203</v>
      </c>
      <c r="C1337" t="s">
        <v>422</v>
      </c>
      <c r="D1337" t="s">
        <v>5804</v>
      </c>
      <c r="E1337" t="s">
        <v>5801</v>
      </c>
      <c r="F1337" t="s">
        <v>5801</v>
      </c>
    </row>
    <row r="1338" spans="1:6">
      <c r="A1338">
        <v>200015</v>
      </c>
      <c r="B1338" t="s">
        <v>7204</v>
      </c>
      <c r="C1338" t="s">
        <v>117</v>
      </c>
      <c r="D1338" t="s">
        <v>5856</v>
      </c>
      <c r="E1338" t="s">
        <v>5857</v>
      </c>
      <c r="F1338" t="s">
        <v>5856</v>
      </c>
    </row>
    <row r="1339" spans="1:6">
      <c r="A1339">
        <v>200016</v>
      </c>
      <c r="B1339" t="s">
        <v>7205</v>
      </c>
      <c r="C1339" t="s">
        <v>381</v>
      </c>
      <c r="D1339" t="s">
        <v>5778</v>
      </c>
      <c r="E1339" t="s">
        <v>5779</v>
      </c>
      <c r="F1339" t="s">
        <v>5779</v>
      </c>
    </row>
    <row r="1340" spans="1:6">
      <c r="A1340">
        <v>200017</v>
      </c>
      <c r="B1340" t="s">
        <v>7206</v>
      </c>
      <c r="C1340" t="s">
        <v>422</v>
      </c>
      <c r="D1340" t="s">
        <v>5804</v>
      </c>
      <c r="E1340" t="s">
        <v>5805</v>
      </c>
      <c r="F1340" t="s">
        <v>5805</v>
      </c>
    </row>
    <row r="1341" spans="1:6">
      <c r="A1341">
        <v>200103</v>
      </c>
      <c r="B1341" t="s">
        <v>7207</v>
      </c>
      <c r="C1341" t="s">
        <v>717</v>
      </c>
      <c r="D1341" t="s">
        <v>5848</v>
      </c>
      <c r="E1341" t="s">
        <v>5848</v>
      </c>
      <c r="F1341" t="s">
        <v>5848</v>
      </c>
    </row>
    <row r="1342" spans="1:6">
      <c r="A1342">
        <v>200113</v>
      </c>
      <c r="B1342" t="s">
        <v>7208</v>
      </c>
      <c r="C1342" t="s">
        <v>422</v>
      </c>
      <c r="D1342" t="s">
        <v>5804</v>
      </c>
      <c r="E1342" t="s">
        <v>5801</v>
      </c>
      <c r="F1342" t="s">
        <v>5801</v>
      </c>
    </row>
    <row r="1343" spans="1:6">
      <c r="A1343">
        <v>202001</v>
      </c>
      <c r="B1343" t="s">
        <v>7209</v>
      </c>
      <c r="C1343" t="s">
        <v>381</v>
      </c>
      <c r="D1343" t="s">
        <v>5778</v>
      </c>
      <c r="E1343" t="s">
        <v>5781</v>
      </c>
      <c r="F1343" t="s">
        <v>5781</v>
      </c>
    </row>
    <row r="1344" spans="1:6">
      <c r="A1344">
        <v>202002</v>
      </c>
      <c r="B1344" t="s">
        <v>7210</v>
      </c>
      <c r="C1344" t="s">
        <v>381</v>
      </c>
      <c r="D1344" t="s">
        <v>5778</v>
      </c>
      <c r="E1344" t="s">
        <v>5781</v>
      </c>
      <c r="F1344" t="s">
        <v>5781</v>
      </c>
    </row>
    <row r="1345" spans="1:6">
      <c r="A1345">
        <v>202003</v>
      </c>
      <c r="B1345" t="s">
        <v>7211</v>
      </c>
      <c r="C1345" t="s">
        <v>117</v>
      </c>
      <c r="D1345" t="s">
        <v>5856</v>
      </c>
      <c r="E1345" t="s">
        <v>5859</v>
      </c>
      <c r="F1345" t="s">
        <v>5856</v>
      </c>
    </row>
    <row r="1346" spans="1:6">
      <c r="A1346">
        <v>202005</v>
      </c>
      <c r="B1346" t="s">
        <v>7212</v>
      </c>
      <c r="C1346" t="s">
        <v>117</v>
      </c>
      <c r="D1346" t="s">
        <v>5856</v>
      </c>
      <c r="E1346" t="s">
        <v>5859</v>
      </c>
      <c r="F1346" t="s">
        <v>5856</v>
      </c>
    </row>
    <row r="1347" spans="1:6">
      <c r="A1347">
        <v>202007</v>
      </c>
      <c r="B1347" t="s">
        <v>7213</v>
      </c>
      <c r="C1347" t="s">
        <v>117</v>
      </c>
      <c r="D1347" t="s">
        <v>5856</v>
      </c>
      <c r="E1347" t="s">
        <v>5895</v>
      </c>
      <c r="F1347" t="s">
        <v>5856</v>
      </c>
    </row>
    <row r="1348" spans="1:6">
      <c r="A1348">
        <v>202009</v>
      </c>
      <c r="B1348" t="s">
        <v>7214</v>
      </c>
      <c r="C1348" t="s">
        <v>117</v>
      </c>
      <c r="D1348" t="s">
        <v>5856</v>
      </c>
      <c r="E1348" t="s">
        <v>5871</v>
      </c>
      <c r="F1348" t="s">
        <v>5856</v>
      </c>
    </row>
    <row r="1349" spans="1:6">
      <c r="A1349">
        <v>202011</v>
      </c>
      <c r="B1349" t="s">
        <v>7215</v>
      </c>
      <c r="C1349" t="s">
        <v>117</v>
      </c>
      <c r="D1349" t="s">
        <v>5856</v>
      </c>
      <c r="E1349" t="s">
        <v>5871</v>
      </c>
      <c r="F1349" t="s">
        <v>5856</v>
      </c>
    </row>
    <row r="1350" spans="1:6">
      <c r="A1350">
        <v>202015</v>
      </c>
      <c r="B1350" t="s">
        <v>7216</v>
      </c>
      <c r="C1350" t="s">
        <v>117</v>
      </c>
      <c r="D1350" t="s">
        <v>5769</v>
      </c>
      <c r="E1350" t="s">
        <v>5772</v>
      </c>
      <c r="F1350" t="s">
        <v>5772</v>
      </c>
    </row>
    <row r="1351" spans="1:6">
      <c r="A1351" t="s">
        <v>7217</v>
      </c>
      <c r="B1351" t="s">
        <v>7218</v>
      </c>
      <c r="C1351" t="s">
        <v>117</v>
      </c>
      <c r="D1351" t="s">
        <v>5769</v>
      </c>
      <c r="E1351" t="s">
        <v>5770</v>
      </c>
      <c r="F1351" t="s">
        <v>5770</v>
      </c>
    </row>
    <row r="1352" spans="1:6">
      <c r="A1352">
        <v>202017</v>
      </c>
      <c r="B1352" t="s">
        <v>7219</v>
      </c>
      <c r="C1352" t="s">
        <v>117</v>
      </c>
      <c r="D1352" t="s">
        <v>5769</v>
      </c>
      <c r="E1352" t="s">
        <v>5772</v>
      </c>
      <c r="F1352" t="s">
        <v>5772</v>
      </c>
    </row>
    <row r="1353" spans="1:6">
      <c r="A1353">
        <v>202019</v>
      </c>
      <c r="B1353" t="s">
        <v>7220</v>
      </c>
      <c r="C1353" t="s">
        <v>117</v>
      </c>
      <c r="D1353" t="s">
        <v>5856</v>
      </c>
      <c r="E1353" t="s">
        <v>6418</v>
      </c>
      <c r="F1353" t="s">
        <v>5856</v>
      </c>
    </row>
    <row r="1354" spans="1:6">
      <c r="A1354">
        <v>202021</v>
      </c>
      <c r="B1354" t="s">
        <v>7221</v>
      </c>
      <c r="C1354" t="s">
        <v>117</v>
      </c>
      <c r="D1354" t="s">
        <v>5769</v>
      </c>
      <c r="E1354" t="s">
        <v>5772</v>
      </c>
      <c r="F1354" t="s">
        <v>5772</v>
      </c>
    </row>
    <row r="1355" spans="1:6">
      <c r="A1355">
        <v>202023</v>
      </c>
      <c r="B1355" t="s">
        <v>7222</v>
      </c>
      <c r="C1355" t="s">
        <v>381</v>
      </c>
      <c r="D1355" t="s">
        <v>5778</v>
      </c>
      <c r="E1355" t="s">
        <v>5780</v>
      </c>
      <c r="F1355" t="s">
        <v>5780</v>
      </c>
    </row>
    <row r="1356" spans="1:6">
      <c r="A1356">
        <v>202025</v>
      </c>
      <c r="B1356" t="s">
        <v>7223</v>
      </c>
      <c r="C1356" t="s">
        <v>117</v>
      </c>
      <c r="D1356" t="s">
        <v>5769</v>
      </c>
      <c r="E1356" t="s">
        <v>5772</v>
      </c>
      <c r="F1356" t="s">
        <v>5772</v>
      </c>
    </row>
    <row r="1357" spans="1:6">
      <c r="A1357">
        <v>202027</v>
      </c>
      <c r="B1357" t="s">
        <v>7224</v>
      </c>
      <c r="C1357" t="s">
        <v>117</v>
      </c>
      <c r="D1357" t="s">
        <v>5856</v>
      </c>
      <c r="E1357" t="s">
        <v>5895</v>
      </c>
      <c r="F1357" t="s">
        <v>5856</v>
      </c>
    </row>
    <row r="1358" spans="1:6">
      <c r="A1358">
        <v>202101</v>
      </c>
      <c r="B1358" t="s">
        <v>7225</v>
      </c>
      <c r="C1358" t="s">
        <v>381</v>
      </c>
      <c r="D1358" t="s">
        <v>5778</v>
      </c>
      <c r="E1358" t="s">
        <v>5782</v>
      </c>
      <c r="F1358" t="s">
        <v>5782</v>
      </c>
    </row>
    <row r="1359" spans="1:6">
      <c r="A1359">
        <v>202102</v>
      </c>
      <c r="B1359" t="s">
        <v>7226</v>
      </c>
      <c r="C1359" t="s">
        <v>422</v>
      </c>
      <c r="D1359" t="s">
        <v>5804</v>
      </c>
      <c r="E1359" t="s">
        <v>5801</v>
      </c>
      <c r="F1359" t="s">
        <v>5801</v>
      </c>
    </row>
    <row r="1360" spans="1:6">
      <c r="A1360">
        <v>202103</v>
      </c>
      <c r="B1360" t="s">
        <v>7227</v>
      </c>
      <c r="C1360" t="s">
        <v>422</v>
      </c>
      <c r="D1360" t="s">
        <v>5804</v>
      </c>
      <c r="E1360" t="s">
        <v>5801</v>
      </c>
      <c r="F1360" t="s">
        <v>5801</v>
      </c>
    </row>
    <row r="1361" spans="1:6">
      <c r="A1361">
        <v>202105</v>
      </c>
      <c r="B1361" t="s">
        <v>7228</v>
      </c>
      <c r="C1361" t="s">
        <v>422</v>
      </c>
      <c r="D1361" t="s">
        <v>5804</v>
      </c>
      <c r="E1361" t="s">
        <v>5800</v>
      </c>
      <c r="F1361" t="s">
        <v>5800</v>
      </c>
    </row>
    <row r="1362" spans="1:6">
      <c r="A1362">
        <v>202107</v>
      </c>
      <c r="B1362" t="s">
        <v>7229</v>
      </c>
      <c r="C1362" t="s">
        <v>422</v>
      </c>
      <c r="D1362" t="s">
        <v>5804</v>
      </c>
      <c r="E1362" t="s">
        <v>5800</v>
      </c>
      <c r="F1362" t="s">
        <v>5800</v>
      </c>
    </row>
    <row r="1363" spans="1:6">
      <c r="A1363">
        <v>202108</v>
      </c>
      <c r="B1363" t="s">
        <v>7230</v>
      </c>
      <c r="C1363" t="s">
        <v>422</v>
      </c>
      <c r="D1363" t="s">
        <v>5804</v>
      </c>
      <c r="E1363" t="s">
        <v>5798</v>
      </c>
      <c r="F1363" t="s">
        <v>5798</v>
      </c>
    </row>
    <row r="1364" spans="1:6">
      <c r="A1364">
        <v>202110</v>
      </c>
      <c r="B1364" t="s">
        <v>7231</v>
      </c>
      <c r="C1364" t="s">
        <v>422</v>
      </c>
      <c r="D1364" t="s">
        <v>5804</v>
      </c>
      <c r="E1364" t="s">
        <v>5798</v>
      </c>
      <c r="F1364" t="s">
        <v>5798</v>
      </c>
    </row>
    <row r="1365" spans="1:6">
      <c r="A1365">
        <v>202202</v>
      </c>
      <c r="B1365" t="s">
        <v>7232</v>
      </c>
      <c r="C1365" t="s">
        <v>381</v>
      </c>
      <c r="D1365" t="s">
        <v>5778</v>
      </c>
      <c r="E1365" t="s">
        <v>5779</v>
      </c>
      <c r="F1365" t="s">
        <v>5779</v>
      </c>
    </row>
    <row r="1366" spans="1:6">
      <c r="A1366">
        <v>202211</v>
      </c>
      <c r="B1366" t="s">
        <v>7233</v>
      </c>
      <c r="C1366" t="s">
        <v>381</v>
      </c>
      <c r="D1366" t="s">
        <v>5778</v>
      </c>
      <c r="E1366" t="s">
        <v>5779</v>
      </c>
      <c r="F1366" t="s">
        <v>5779</v>
      </c>
    </row>
    <row r="1367" spans="1:6">
      <c r="A1367" t="s">
        <v>7234</v>
      </c>
      <c r="B1367" t="s">
        <v>7235</v>
      </c>
      <c r="C1367" t="s">
        <v>381</v>
      </c>
      <c r="D1367" t="s">
        <v>5778</v>
      </c>
      <c r="E1367" t="s">
        <v>5779</v>
      </c>
      <c r="F1367" t="s">
        <v>5779</v>
      </c>
    </row>
    <row r="1368" spans="1:6">
      <c r="A1368">
        <v>202212</v>
      </c>
      <c r="B1368" t="s">
        <v>7236</v>
      </c>
      <c r="C1368" t="s">
        <v>381</v>
      </c>
      <c r="D1368" t="s">
        <v>5778</v>
      </c>
      <c r="E1368" t="s">
        <v>5779</v>
      </c>
      <c r="F1368" t="s">
        <v>5779</v>
      </c>
    </row>
    <row r="1369" spans="1:6">
      <c r="A1369">
        <v>202213</v>
      </c>
      <c r="B1369" t="s">
        <v>7237</v>
      </c>
      <c r="C1369" t="s">
        <v>381</v>
      </c>
      <c r="D1369" t="s">
        <v>5778</v>
      </c>
      <c r="E1369" t="s">
        <v>5779</v>
      </c>
      <c r="F1369" t="s">
        <v>5779</v>
      </c>
    </row>
    <row r="1370" spans="1:6">
      <c r="A1370">
        <v>202301</v>
      </c>
      <c r="B1370" t="s">
        <v>7238</v>
      </c>
      <c r="C1370" t="s">
        <v>717</v>
      </c>
      <c r="D1370" t="s">
        <v>5846</v>
      </c>
      <c r="E1370" t="s">
        <v>5846</v>
      </c>
      <c r="F1370" t="s">
        <v>5846</v>
      </c>
    </row>
    <row r="1371" spans="1:6">
      <c r="A1371">
        <v>202302</v>
      </c>
      <c r="B1371" t="s">
        <v>7239</v>
      </c>
      <c r="C1371" t="s">
        <v>717</v>
      </c>
      <c r="D1371" t="s">
        <v>5848</v>
      </c>
      <c r="E1371" t="s">
        <v>5848</v>
      </c>
      <c r="F1371" t="s">
        <v>5848</v>
      </c>
    </row>
    <row r="1372" spans="1:6">
      <c r="A1372">
        <v>202303</v>
      </c>
      <c r="B1372" t="s">
        <v>7240</v>
      </c>
      <c r="C1372" t="s">
        <v>422</v>
      </c>
      <c r="D1372" t="s">
        <v>5804</v>
      </c>
      <c r="E1372" t="s">
        <v>5802</v>
      </c>
      <c r="F1372" t="s">
        <v>5802</v>
      </c>
    </row>
    <row r="1373" spans="1:6">
      <c r="A1373">
        <v>202304</v>
      </c>
      <c r="B1373" t="s">
        <v>7241</v>
      </c>
      <c r="C1373" t="s">
        <v>422</v>
      </c>
      <c r="D1373" t="s">
        <v>5804</v>
      </c>
      <c r="E1373" t="s">
        <v>5802</v>
      </c>
      <c r="F1373" t="s">
        <v>5802</v>
      </c>
    </row>
    <row r="1374" spans="1:6">
      <c r="A1374">
        <v>202305</v>
      </c>
      <c r="B1374" t="s">
        <v>7242</v>
      </c>
      <c r="C1374" t="s">
        <v>422</v>
      </c>
      <c r="D1374" t="s">
        <v>5804</v>
      </c>
      <c r="E1374" t="s">
        <v>5803</v>
      </c>
      <c r="F1374" t="s">
        <v>5803</v>
      </c>
    </row>
    <row r="1375" spans="1:6">
      <c r="A1375">
        <v>202306</v>
      </c>
      <c r="B1375" t="s">
        <v>7243</v>
      </c>
      <c r="C1375" t="s">
        <v>422</v>
      </c>
      <c r="D1375" t="s">
        <v>5804</v>
      </c>
      <c r="E1375" t="s">
        <v>5803</v>
      </c>
      <c r="F1375" t="s">
        <v>5803</v>
      </c>
    </row>
    <row r="1376" spans="1:6">
      <c r="A1376">
        <v>202307</v>
      </c>
      <c r="B1376" t="s">
        <v>7244</v>
      </c>
      <c r="C1376" t="s">
        <v>422</v>
      </c>
      <c r="D1376" t="s">
        <v>5804</v>
      </c>
      <c r="E1376" t="s">
        <v>5802</v>
      </c>
      <c r="F1376" t="s">
        <v>5802</v>
      </c>
    </row>
    <row r="1377" spans="1:6">
      <c r="A1377">
        <v>202308</v>
      </c>
      <c r="B1377" t="s">
        <v>7245</v>
      </c>
      <c r="C1377" t="s">
        <v>422</v>
      </c>
      <c r="D1377" t="s">
        <v>5804</v>
      </c>
      <c r="E1377" t="s">
        <v>5802</v>
      </c>
      <c r="F1377" t="s">
        <v>5802</v>
      </c>
    </row>
    <row r="1378" spans="1:6">
      <c r="A1378">
        <v>202801</v>
      </c>
      <c r="B1378" t="s">
        <v>7246</v>
      </c>
      <c r="C1378" t="s">
        <v>5819</v>
      </c>
      <c r="D1378" t="s">
        <v>5826</v>
      </c>
      <c r="E1378" t="s">
        <v>5828</v>
      </c>
      <c r="F1378" t="s">
        <v>5828</v>
      </c>
    </row>
    <row r="1379" spans="1:6">
      <c r="A1379">
        <v>206001</v>
      </c>
      <c r="B1379" t="s">
        <v>7247</v>
      </c>
      <c r="C1379" t="s">
        <v>381</v>
      </c>
      <c r="D1379" t="s">
        <v>5778</v>
      </c>
      <c r="E1379" t="s">
        <v>5781</v>
      </c>
      <c r="F1379" t="s">
        <v>5781</v>
      </c>
    </row>
    <row r="1380" spans="1:6">
      <c r="A1380">
        <v>206002</v>
      </c>
      <c r="B1380" t="s">
        <v>7248</v>
      </c>
      <c r="C1380" t="s">
        <v>117</v>
      </c>
      <c r="D1380" t="s">
        <v>5856</v>
      </c>
      <c r="E1380" t="s">
        <v>5857</v>
      </c>
      <c r="F1380" t="s">
        <v>5856</v>
      </c>
    </row>
    <row r="1381" spans="1:6">
      <c r="A1381">
        <v>206003</v>
      </c>
      <c r="B1381" t="s">
        <v>7249</v>
      </c>
      <c r="C1381" t="s">
        <v>422</v>
      </c>
      <c r="D1381" t="s">
        <v>5804</v>
      </c>
      <c r="E1381" t="s">
        <v>5800</v>
      </c>
      <c r="F1381" t="s">
        <v>5800</v>
      </c>
    </row>
    <row r="1382" spans="1:6">
      <c r="A1382">
        <v>206004</v>
      </c>
      <c r="B1382" t="s">
        <v>7250</v>
      </c>
      <c r="C1382" t="s">
        <v>422</v>
      </c>
      <c r="D1382" t="s">
        <v>5804</v>
      </c>
      <c r="E1382" t="s">
        <v>5800</v>
      </c>
      <c r="F1382" t="s">
        <v>5800</v>
      </c>
    </row>
    <row r="1383" spans="1:6">
      <c r="A1383">
        <v>206005</v>
      </c>
      <c r="B1383" t="s">
        <v>7251</v>
      </c>
      <c r="C1383" t="s">
        <v>117</v>
      </c>
      <c r="D1383" t="s">
        <v>5769</v>
      </c>
      <c r="E1383" t="s">
        <v>5772</v>
      </c>
      <c r="F1383" t="s">
        <v>5772</v>
      </c>
    </row>
    <row r="1384" spans="1:6">
      <c r="A1384">
        <v>206006</v>
      </c>
      <c r="B1384" t="s">
        <v>7252</v>
      </c>
      <c r="C1384" t="s">
        <v>5819</v>
      </c>
      <c r="D1384" t="s">
        <v>5826</v>
      </c>
      <c r="E1384" t="s">
        <v>5828</v>
      </c>
      <c r="F1384" t="s">
        <v>5828</v>
      </c>
    </row>
    <row r="1385" spans="1:6">
      <c r="A1385">
        <v>206007</v>
      </c>
      <c r="B1385" t="s">
        <v>7253</v>
      </c>
      <c r="C1385" t="s">
        <v>117</v>
      </c>
      <c r="D1385" t="s">
        <v>5856</v>
      </c>
      <c r="E1385" t="s">
        <v>5895</v>
      </c>
      <c r="F1385" t="s">
        <v>5856</v>
      </c>
    </row>
    <row r="1386" spans="1:6">
      <c r="A1386">
        <v>206008</v>
      </c>
      <c r="B1386" t="s">
        <v>7254</v>
      </c>
      <c r="C1386" t="s">
        <v>422</v>
      </c>
      <c r="D1386" t="s">
        <v>5804</v>
      </c>
      <c r="E1386" t="s">
        <v>5800</v>
      </c>
      <c r="F1386" t="s">
        <v>5800</v>
      </c>
    </row>
    <row r="1387" spans="1:6">
      <c r="A1387">
        <v>206009</v>
      </c>
      <c r="B1387" t="s">
        <v>7255</v>
      </c>
      <c r="C1387" t="s">
        <v>117</v>
      </c>
      <c r="D1387" t="s">
        <v>5856</v>
      </c>
      <c r="E1387" t="s">
        <v>5895</v>
      </c>
      <c r="F1387" t="s">
        <v>5856</v>
      </c>
    </row>
    <row r="1388" spans="1:6">
      <c r="A1388">
        <v>206010</v>
      </c>
      <c r="B1388" t="s">
        <v>7256</v>
      </c>
      <c r="C1388" t="s">
        <v>117</v>
      </c>
      <c r="D1388" t="s">
        <v>5769</v>
      </c>
      <c r="E1388" t="s">
        <v>5772</v>
      </c>
      <c r="F1388" t="s">
        <v>5772</v>
      </c>
    </row>
    <row r="1389" spans="1:6">
      <c r="A1389">
        <v>206011</v>
      </c>
      <c r="B1389" t="s">
        <v>7257</v>
      </c>
      <c r="C1389" t="s">
        <v>5819</v>
      </c>
      <c r="D1389" t="s">
        <v>5826</v>
      </c>
      <c r="E1389" t="s">
        <v>5832</v>
      </c>
      <c r="F1389" t="s">
        <v>5832</v>
      </c>
    </row>
    <row r="1390" spans="1:6">
      <c r="A1390">
        <v>206012</v>
      </c>
      <c r="B1390" t="s">
        <v>7258</v>
      </c>
      <c r="C1390" t="s">
        <v>117</v>
      </c>
      <c r="D1390" t="s">
        <v>5856</v>
      </c>
      <c r="E1390" t="s">
        <v>5871</v>
      </c>
      <c r="F1390" t="s">
        <v>5856</v>
      </c>
    </row>
    <row r="1391" spans="1:6">
      <c r="A1391">
        <v>206013</v>
      </c>
      <c r="B1391" t="s">
        <v>7259</v>
      </c>
      <c r="C1391" t="s">
        <v>381</v>
      </c>
      <c r="D1391" t="s">
        <v>5778</v>
      </c>
      <c r="E1391" t="s">
        <v>5779</v>
      </c>
      <c r="F1391" t="s">
        <v>5779</v>
      </c>
    </row>
    <row r="1392" spans="1:6">
      <c r="A1392">
        <v>206015</v>
      </c>
      <c r="B1392" t="s">
        <v>7260</v>
      </c>
      <c r="C1392" t="s">
        <v>422</v>
      </c>
      <c r="D1392" t="s">
        <v>5804</v>
      </c>
      <c r="E1392" t="s">
        <v>5801</v>
      </c>
      <c r="F1392" t="s">
        <v>5801</v>
      </c>
    </row>
    <row r="1393" spans="1:6">
      <c r="A1393">
        <v>206016</v>
      </c>
      <c r="B1393" t="s">
        <v>7261</v>
      </c>
      <c r="C1393" t="s">
        <v>422</v>
      </c>
      <c r="D1393" t="s">
        <v>5804</v>
      </c>
      <c r="E1393" t="s">
        <v>5802</v>
      </c>
      <c r="F1393" t="s">
        <v>5802</v>
      </c>
    </row>
    <row r="1394" spans="1:6">
      <c r="A1394">
        <v>206017</v>
      </c>
      <c r="B1394" t="s">
        <v>7262</v>
      </c>
      <c r="C1394" t="s">
        <v>422</v>
      </c>
      <c r="D1394" t="s">
        <v>5804</v>
      </c>
      <c r="E1394" t="s">
        <v>5802</v>
      </c>
      <c r="F1394" t="s">
        <v>5802</v>
      </c>
    </row>
    <row r="1395" spans="1:6">
      <c r="A1395">
        <v>206018</v>
      </c>
      <c r="B1395" t="s">
        <v>7263</v>
      </c>
      <c r="C1395" t="s">
        <v>422</v>
      </c>
      <c r="D1395" t="s">
        <v>5804</v>
      </c>
      <c r="E1395" t="s">
        <v>5801</v>
      </c>
      <c r="F1395" t="s">
        <v>5801</v>
      </c>
    </row>
    <row r="1396" spans="1:6">
      <c r="A1396">
        <v>210001</v>
      </c>
      <c r="B1396" t="s">
        <v>7264</v>
      </c>
      <c r="C1396" t="s">
        <v>381</v>
      </c>
      <c r="D1396" t="s">
        <v>5778</v>
      </c>
      <c r="E1396" t="s">
        <v>5780</v>
      </c>
      <c r="F1396" t="s">
        <v>5780</v>
      </c>
    </row>
    <row r="1397" spans="1:6">
      <c r="A1397">
        <v>210002</v>
      </c>
      <c r="B1397" t="s">
        <v>7265</v>
      </c>
      <c r="C1397" t="s">
        <v>381</v>
      </c>
      <c r="D1397" t="s">
        <v>5778</v>
      </c>
      <c r="E1397" t="s">
        <v>5780</v>
      </c>
      <c r="F1397" t="s">
        <v>5780</v>
      </c>
    </row>
    <row r="1398" spans="1:6">
      <c r="A1398">
        <v>210003</v>
      </c>
      <c r="B1398" t="s">
        <v>7266</v>
      </c>
      <c r="C1398" t="s">
        <v>117</v>
      </c>
      <c r="D1398" t="s">
        <v>5856</v>
      </c>
      <c r="E1398" t="s">
        <v>5871</v>
      </c>
      <c r="F1398" t="s">
        <v>5856</v>
      </c>
    </row>
    <row r="1399" spans="1:6">
      <c r="A1399">
        <v>210004</v>
      </c>
      <c r="B1399" t="s">
        <v>7267</v>
      </c>
      <c r="C1399" t="s">
        <v>117</v>
      </c>
      <c r="D1399" t="s">
        <v>5856</v>
      </c>
      <c r="E1399" t="s">
        <v>5857</v>
      </c>
      <c r="F1399" t="s">
        <v>5856</v>
      </c>
    </row>
    <row r="1400" spans="1:6">
      <c r="A1400">
        <v>210005</v>
      </c>
      <c r="B1400" t="s">
        <v>7268</v>
      </c>
      <c r="C1400" t="s">
        <v>117</v>
      </c>
      <c r="D1400" t="s">
        <v>5856</v>
      </c>
      <c r="E1400" t="s">
        <v>5895</v>
      </c>
      <c r="F1400" t="s">
        <v>5856</v>
      </c>
    </row>
    <row r="1401" spans="1:6">
      <c r="A1401">
        <v>210006</v>
      </c>
      <c r="B1401" t="s">
        <v>7269</v>
      </c>
      <c r="C1401" t="s">
        <v>381</v>
      </c>
      <c r="D1401" t="s">
        <v>5778</v>
      </c>
      <c r="E1401" t="s">
        <v>5779</v>
      </c>
      <c r="F1401" t="s">
        <v>5779</v>
      </c>
    </row>
    <row r="1402" spans="1:6">
      <c r="A1402">
        <v>210007</v>
      </c>
      <c r="B1402" t="s">
        <v>7270</v>
      </c>
      <c r="C1402" t="s">
        <v>117</v>
      </c>
      <c r="D1402" t="s">
        <v>5769</v>
      </c>
      <c r="E1402" t="s">
        <v>5773</v>
      </c>
      <c r="F1402" t="s">
        <v>5773</v>
      </c>
    </row>
    <row r="1403" spans="1:6">
      <c r="A1403">
        <v>210008</v>
      </c>
      <c r="B1403" t="s">
        <v>7271</v>
      </c>
      <c r="C1403" t="s">
        <v>117</v>
      </c>
      <c r="D1403" t="s">
        <v>5856</v>
      </c>
      <c r="E1403" t="s">
        <v>5859</v>
      </c>
      <c r="F1403" t="s">
        <v>5856</v>
      </c>
    </row>
    <row r="1404" spans="1:6">
      <c r="A1404">
        <v>210009</v>
      </c>
      <c r="B1404" t="s">
        <v>7272</v>
      </c>
      <c r="C1404" t="s">
        <v>117</v>
      </c>
      <c r="D1404" t="s">
        <v>5856</v>
      </c>
      <c r="E1404" t="s">
        <v>5859</v>
      </c>
      <c r="F1404" t="s">
        <v>5856</v>
      </c>
    </row>
    <row r="1405" spans="1:6">
      <c r="A1405">
        <v>210010</v>
      </c>
      <c r="B1405" t="s">
        <v>7273</v>
      </c>
      <c r="C1405" t="s">
        <v>422</v>
      </c>
      <c r="D1405" t="s">
        <v>5804</v>
      </c>
      <c r="E1405" t="s">
        <v>5800</v>
      </c>
      <c r="F1405" t="s">
        <v>5800</v>
      </c>
    </row>
    <row r="1406" spans="1:6">
      <c r="A1406">
        <v>210011</v>
      </c>
      <c r="B1406" t="s">
        <v>7274</v>
      </c>
      <c r="C1406" t="s">
        <v>422</v>
      </c>
      <c r="D1406" t="s">
        <v>5804</v>
      </c>
      <c r="E1406" t="s">
        <v>5800</v>
      </c>
      <c r="F1406" t="s">
        <v>5800</v>
      </c>
    </row>
    <row r="1407" spans="1:6">
      <c r="A1407">
        <v>210012</v>
      </c>
      <c r="B1407" t="s">
        <v>7275</v>
      </c>
      <c r="C1407" t="s">
        <v>717</v>
      </c>
      <c r="D1407" t="s">
        <v>5846</v>
      </c>
      <c r="E1407" t="s">
        <v>5846</v>
      </c>
      <c r="F1407" t="s">
        <v>5846</v>
      </c>
    </row>
    <row r="1408" spans="1:6">
      <c r="A1408">
        <v>210013</v>
      </c>
      <c r="B1408" t="s">
        <v>7276</v>
      </c>
      <c r="C1408" t="s">
        <v>717</v>
      </c>
      <c r="D1408" t="s">
        <v>5848</v>
      </c>
      <c r="E1408" t="s">
        <v>5848</v>
      </c>
      <c r="F1408" t="s">
        <v>5848</v>
      </c>
    </row>
    <row r="1409" spans="1:6">
      <c r="A1409">
        <v>210014</v>
      </c>
      <c r="B1409" t="s">
        <v>7277</v>
      </c>
      <c r="C1409" t="s">
        <v>381</v>
      </c>
      <c r="D1409" t="s">
        <v>5778</v>
      </c>
      <c r="E1409" t="s">
        <v>5779</v>
      </c>
      <c r="F1409" t="s">
        <v>5779</v>
      </c>
    </row>
    <row r="1410" spans="1:6">
      <c r="A1410">
        <v>213001</v>
      </c>
      <c r="B1410" t="s">
        <v>7278</v>
      </c>
      <c r="C1410" t="s">
        <v>381</v>
      </c>
      <c r="D1410" t="s">
        <v>5778</v>
      </c>
      <c r="E1410" t="s">
        <v>5781</v>
      </c>
      <c r="F1410" t="s">
        <v>5781</v>
      </c>
    </row>
    <row r="1411" spans="1:6">
      <c r="A1411">
        <v>213002</v>
      </c>
      <c r="B1411" t="s">
        <v>7279</v>
      </c>
      <c r="C1411" t="s">
        <v>117</v>
      </c>
      <c r="D1411" t="s">
        <v>5856</v>
      </c>
      <c r="E1411" t="s">
        <v>5895</v>
      </c>
      <c r="F1411" t="s">
        <v>5856</v>
      </c>
    </row>
    <row r="1412" spans="1:6">
      <c r="A1412">
        <v>213003</v>
      </c>
      <c r="B1412" t="s">
        <v>7280</v>
      </c>
      <c r="C1412" t="s">
        <v>117</v>
      </c>
      <c r="D1412" t="s">
        <v>5856</v>
      </c>
      <c r="E1412" t="s">
        <v>5859</v>
      </c>
      <c r="F1412" t="s">
        <v>5856</v>
      </c>
    </row>
    <row r="1413" spans="1:6">
      <c r="A1413">
        <v>213006</v>
      </c>
      <c r="B1413" t="s">
        <v>7281</v>
      </c>
      <c r="C1413" t="s">
        <v>381</v>
      </c>
      <c r="D1413" t="s">
        <v>5778</v>
      </c>
      <c r="E1413" t="s">
        <v>5780</v>
      </c>
      <c r="F1413" t="s">
        <v>5780</v>
      </c>
    </row>
    <row r="1414" spans="1:6">
      <c r="A1414">
        <v>213007</v>
      </c>
      <c r="B1414" t="s">
        <v>7282</v>
      </c>
      <c r="C1414" t="s">
        <v>422</v>
      </c>
      <c r="D1414" t="s">
        <v>5804</v>
      </c>
      <c r="E1414" t="s">
        <v>5800</v>
      </c>
      <c r="F1414" t="s">
        <v>5800</v>
      </c>
    </row>
    <row r="1415" spans="1:6">
      <c r="A1415">
        <v>213008</v>
      </c>
      <c r="B1415" t="s">
        <v>7283</v>
      </c>
      <c r="C1415" t="s">
        <v>117</v>
      </c>
      <c r="D1415" t="s">
        <v>5856</v>
      </c>
      <c r="E1415" t="s">
        <v>5871</v>
      </c>
      <c r="F1415" t="s">
        <v>5856</v>
      </c>
    </row>
    <row r="1416" spans="1:6">
      <c r="A1416">
        <v>213009</v>
      </c>
      <c r="B1416" t="s">
        <v>7284</v>
      </c>
      <c r="C1416" t="s">
        <v>717</v>
      </c>
      <c r="D1416" t="s">
        <v>5846</v>
      </c>
      <c r="E1416" t="s">
        <v>5846</v>
      </c>
      <c r="F1416" t="s">
        <v>5846</v>
      </c>
    </row>
    <row r="1417" spans="1:6">
      <c r="A1417">
        <v>213010</v>
      </c>
      <c r="B1417" t="s">
        <v>7285</v>
      </c>
      <c r="C1417" t="s">
        <v>117</v>
      </c>
      <c r="D1417" t="s">
        <v>5769</v>
      </c>
      <c r="E1417" t="s">
        <v>5773</v>
      </c>
      <c r="F1417" t="s">
        <v>5773</v>
      </c>
    </row>
    <row r="1418" spans="1:6">
      <c r="A1418">
        <v>213909</v>
      </c>
      <c r="B1418" t="s">
        <v>7286</v>
      </c>
      <c r="C1418" t="s">
        <v>717</v>
      </c>
      <c r="D1418" t="s">
        <v>5848</v>
      </c>
      <c r="E1418" t="s">
        <v>5848</v>
      </c>
      <c r="F1418" t="s">
        <v>5848</v>
      </c>
    </row>
    <row r="1419" spans="1:6">
      <c r="A1419">
        <v>213917</v>
      </c>
      <c r="B1419" t="s">
        <v>7287</v>
      </c>
      <c r="C1419" t="s">
        <v>422</v>
      </c>
      <c r="D1419" t="s">
        <v>5804</v>
      </c>
      <c r="E1419" t="s">
        <v>5800</v>
      </c>
      <c r="F1419" t="s">
        <v>5800</v>
      </c>
    </row>
    <row r="1420" spans="1:6">
      <c r="A1420">
        <v>217001</v>
      </c>
      <c r="B1420" t="s">
        <v>7288</v>
      </c>
      <c r="C1420" t="s">
        <v>117</v>
      </c>
      <c r="D1420" t="s">
        <v>5856</v>
      </c>
      <c r="E1420" t="s">
        <v>5859</v>
      </c>
      <c r="F1420" t="s">
        <v>5856</v>
      </c>
    </row>
    <row r="1421" spans="1:6">
      <c r="A1421">
        <v>217002</v>
      </c>
      <c r="B1421" t="s">
        <v>7289</v>
      </c>
      <c r="C1421" t="s">
        <v>381</v>
      </c>
      <c r="D1421" t="s">
        <v>5778</v>
      </c>
      <c r="E1421" t="s">
        <v>5783</v>
      </c>
      <c r="F1421" t="s">
        <v>5783</v>
      </c>
    </row>
    <row r="1422" spans="1:6">
      <c r="A1422">
        <v>217003</v>
      </c>
      <c r="B1422" t="s">
        <v>7290</v>
      </c>
      <c r="C1422" t="s">
        <v>422</v>
      </c>
      <c r="D1422" t="s">
        <v>5804</v>
      </c>
      <c r="E1422" t="s">
        <v>5801</v>
      </c>
      <c r="F1422" t="s">
        <v>5801</v>
      </c>
    </row>
    <row r="1423" spans="1:6">
      <c r="A1423">
        <v>217004</v>
      </c>
      <c r="B1423" t="s">
        <v>7291</v>
      </c>
      <c r="C1423" t="s">
        <v>717</v>
      </c>
      <c r="D1423" t="s">
        <v>5846</v>
      </c>
      <c r="E1423" t="s">
        <v>5846</v>
      </c>
      <c r="F1423" t="s">
        <v>5846</v>
      </c>
    </row>
    <row r="1424" spans="1:6">
      <c r="A1424">
        <v>217005</v>
      </c>
      <c r="B1424" t="s">
        <v>7292</v>
      </c>
      <c r="C1424" t="s">
        <v>381</v>
      </c>
      <c r="D1424" t="s">
        <v>5778</v>
      </c>
      <c r="E1424" t="s">
        <v>5783</v>
      </c>
      <c r="F1424" t="s">
        <v>5783</v>
      </c>
    </row>
    <row r="1425" spans="1:6">
      <c r="A1425">
        <v>217008</v>
      </c>
      <c r="B1425" t="s">
        <v>7293</v>
      </c>
      <c r="C1425" t="s">
        <v>422</v>
      </c>
      <c r="D1425" t="s">
        <v>5804</v>
      </c>
      <c r="E1425" t="s">
        <v>5800</v>
      </c>
      <c r="F1425" t="s">
        <v>5800</v>
      </c>
    </row>
    <row r="1426" spans="1:6">
      <c r="A1426">
        <v>217009</v>
      </c>
      <c r="B1426" t="s">
        <v>7294</v>
      </c>
      <c r="C1426" t="s">
        <v>381</v>
      </c>
      <c r="D1426" t="s">
        <v>5778</v>
      </c>
      <c r="E1426" t="s">
        <v>5781</v>
      </c>
      <c r="F1426" t="s">
        <v>5781</v>
      </c>
    </row>
    <row r="1427" spans="1:6">
      <c r="A1427">
        <v>217010</v>
      </c>
      <c r="B1427" t="s">
        <v>7295</v>
      </c>
      <c r="C1427" t="s">
        <v>117</v>
      </c>
      <c r="D1427" t="s">
        <v>5856</v>
      </c>
      <c r="E1427" t="s">
        <v>5871</v>
      </c>
      <c r="F1427" t="s">
        <v>5856</v>
      </c>
    </row>
    <row r="1428" spans="1:6">
      <c r="A1428">
        <v>217011</v>
      </c>
      <c r="B1428" t="s">
        <v>7296</v>
      </c>
      <c r="C1428" t="s">
        <v>422</v>
      </c>
      <c r="D1428" t="s">
        <v>5804</v>
      </c>
      <c r="E1428" t="s">
        <v>5801</v>
      </c>
      <c r="F1428" t="s">
        <v>5801</v>
      </c>
    </row>
    <row r="1429" spans="1:6">
      <c r="A1429">
        <v>217012</v>
      </c>
      <c r="B1429" t="s">
        <v>7297</v>
      </c>
      <c r="C1429" t="s">
        <v>117</v>
      </c>
      <c r="D1429" t="s">
        <v>5856</v>
      </c>
      <c r="E1429" t="s">
        <v>5859</v>
      </c>
      <c r="F1429" t="s">
        <v>5856</v>
      </c>
    </row>
    <row r="1430" spans="1:6">
      <c r="A1430">
        <v>217013</v>
      </c>
      <c r="B1430" t="s">
        <v>7298</v>
      </c>
      <c r="C1430" t="s">
        <v>117</v>
      </c>
      <c r="D1430" t="s">
        <v>5856</v>
      </c>
      <c r="E1430" t="s">
        <v>5857</v>
      </c>
      <c r="F1430" t="s">
        <v>5856</v>
      </c>
    </row>
    <row r="1431" spans="1:6">
      <c r="A1431">
        <v>217014</v>
      </c>
      <c r="B1431" t="s">
        <v>7299</v>
      </c>
      <c r="C1431" t="s">
        <v>717</v>
      </c>
      <c r="D1431" t="s">
        <v>5848</v>
      </c>
      <c r="E1431" t="s">
        <v>5848</v>
      </c>
      <c r="F1431" t="s">
        <v>5848</v>
      </c>
    </row>
    <row r="1432" spans="1:6">
      <c r="A1432">
        <v>217015</v>
      </c>
      <c r="B1432" t="s">
        <v>7300</v>
      </c>
      <c r="C1432" t="s">
        <v>5819</v>
      </c>
      <c r="D1432" t="s">
        <v>5826</v>
      </c>
      <c r="E1432" t="s">
        <v>5832</v>
      </c>
      <c r="F1432" t="s">
        <v>5832</v>
      </c>
    </row>
    <row r="1433" spans="1:6">
      <c r="A1433">
        <v>217016</v>
      </c>
      <c r="B1433" t="s">
        <v>7301</v>
      </c>
      <c r="C1433" t="s">
        <v>117</v>
      </c>
      <c r="D1433" t="s">
        <v>5769</v>
      </c>
      <c r="E1433" t="s">
        <v>5770</v>
      </c>
      <c r="F1433" t="s">
        <v>5770</v>
      </c>
    </row>
    <row r="1434" spans="1:6">
      <c r="A1434">
        <v>217017</v>
      </c>
      <c r="B1434" t="s">
        <v>7302</v>
      </c>
      <c r="C1434" t="s">
        <v>117</v>
      </c>
      <c r="D1434" t="s">
        <v>5769</v>
      </c>
      <c r="E1434" t="s">
        <v>5772</v>
      </c>
      <c r="F1434" t="s">
        <v>5772</v>
      </c>
    </row>
    <row r="1435" spans="1:6">
      <c r="A1435">
        <v>217018</v>
      </c>
      <c r="B1435" t="s">
        <v>7303</v>
      </c>
      <c r="C1435" t="s">
        <v>422</v>
      </c>
      <c r="D1435" t="s">
        <v>5804</v>
      </c>
      <c r="E1435" t="s">
        <v>5800</v>
      </c>
      <c r="F1435" t="s">
        <v>5800</v>
      </c>
    </row>
    <row r="1436" spans="1:6">
      <c r="A1436">
        <v>217019</v>
      </c>
      <c r="B1436" t="s">
        <v>7304</v>
      </c>
      <c r="C1436" t="s">
        <v>117</v>
      </c>
      <c r="D1436" t="s">
        <v>5769</v>
      </c>
      <c r="E1436" t="s">
        <v>5772</v>
      </c>
      <c r="F1436" t="s">
        <v>5772</v>
      </c>
    </row>
    <row r="1437" spans="1:6">
      <c r="A1437">
        <v>217020</v>
      </c>
      <c r="B1437" t="s">
        <v>7305</v>
      </c>
      <c r="C1437" t="s">
        <v>381</v>
      </c>
      <c r="D1437" t="s">
        <v>5778</v>
      </c>
      <c r="E1437" t="s">
        <v>5779</v>
      </c>
      <c r="F1437" t="s">
        <v>5779</v>
      </c>
    </row>
    <row r="1438" spans="1:6">
      <c r="A1438">
        <v>217021</v>
      </c>
      <c r="B1438" t="s">
        <v>7306</v>
      </c>
      <c r="C1438" t="s">
        <v>381</v>
      </c>
      <c r="D1438" t="s">
        <v>5778</v>
      </c>
      <c r="E1438" t="s">
        <v>5780</v>
      </c>
      <c r="F1438" t="s">
        <v>5780</v>
      </c>
    </row>
    <row r="1439" spans="1:6">
      <c r="A1439">
        <v>217022</v>
      </c>
      <c r="B1439" t="s">
        <v>7307</v>
      </c>
      <c r="C1439" t="s">
        <v>422</v>
      </c>
      <c r="D1439" t="s">
        <v>5804</v>
      </c>
      <c r="E1439" t="s">
        <v>5801</v>
      </c>
      <c r="F1439" t="s">
        <v>5801</v>
      </c>
    </row>
    <row r="1440" spans="1:6">
      <c r="A1440">
        <v>217023</v>
      </c>
      <c r="B1440" t="s">
        <v>7308</v>
      </c>
      <c r="C1440" t="s">
        <v>422</v>
      </c>
      <c r="D1440" t="s">
        <v>5804</v>
      </c>
      <c r="E1440" t="s">
        <v>5800</v>
      </c>
      <c r="F1440" t="s">
        <v>5800</v>
      </c>
    </row>
    <row r="1441" spans="1:6">
      <c r="A1441">
        <v>217024</v>
      </c>
      <c r="B1441" t="s">
        <v>7309</v>
      </c>
      <c r="C1441" t="s">
        <v>381</v>
      </c>
      <c r="D1441" t="s">
        <v>5778</v>
      </c>
      <c r="E1441" t="s">
        <v>5779</v>
      </c>
      <c r="F1441" t="s">
        <v>5779</v>
      </c>
    </row>
    <row r="1442" spans="1:6">
      <c r="A1442">
        <v>217025</v>
      </c>
      <c r="B1442" t="s">
        <v>7310</v>
      </c>
      <c r="C1442" t="s">
        <v>422</v>
      </c>
      <c r="D1442" t="s">
        <v>5804</v>
      </c>
      <c r="E1442" t="s">
        <v>5802</v>
      </c>
      <c r="F1442" t="s">
        <v>5802</v>
      </c>
    </row>
    <row r="1443" spans="1:6">
      <c r="A1443">
        <v>217026</v>
      </c>
      <c r="B1443" t="s">
        <v>7311</v>
      </c>
      <c r="C1443" t="s">
        <v>422</v>
      </c>
      <c r="D1443" t="s">
        <v>5804</v>
      </c>
      <c r="E1443" t="s">
        <v>5802</v>
      </c>
      <c r="F1443" t="s">
        <v>5802</v>
      </c>
    </row>
    <row r="1444" spans="1:6">
      <c r="A1444">
        <v>217027</v>
      </c>
      <c r="B1444" t="s">
        <v>7312</v>
      </c>
      <c r="C1444" t="s">
        <v>117</v>
      </c>
      <c r="D1444" t="s">
        <v>5769</v>
      </c>
      <c r="E1444" t="s">
        <v>5770</v>
      </c>
      <c r="F1444" t="s">
        <v>5770</v>
      </c>
    </row>
    <row r="1445" spans="1:6">
      <c r="A1445">
        <v>217203</v>
      </c>
      <c r="B1445" t="s">
        <v>7313</v>
      </c>
      <c r="C1445" t="s">
        <v>422</v>
      </c>
      <c r="D1445" t="s">
        <v>5804</v>
      </c>
      <c r="E1445" t="s">
        <v>5801</v>
      </c>
      <c r="F1445" t="s">
        <v>5801</v>
      </c>
    </row>
    <row r="1446" spans="1:6">
      <c r="A1446">
        <v>229001</v>
      </c>
      <c r="B1446" t="s">
        <v>7314</v>
      </c>
      <c r="C1446" t="s">
        <v>5819</v>
      </c>
      <c r="D1446" t="s">
        <v>5826</v>
      </c>
      <c r="E1446" t="s">
        <v>5828</v>
      </c>
      <c r="F1446" t="s">
        <v>5828</v>
      </c>
    </row>
    <row r="1447" spans="1:6">
      <c r="A1447">
        <v>229002</v>
      </c>
      <c r="B1447" t="s">
        <v>7315</v>
      </c>
      <c r="C1447" t="s">
        <v>117</v>
      </c>
      <c r="D1447" t="s">
        <v>5856</v>
      </c>
      <c r="E1447" t="s">
        <v>5859</v>
      </c>
      <c r="F1447" t="s">
        <v>5856</v>
      </c>
    </row>
    <row r="1448" spans="1:6">
      <c r="A1448">
        <v>233001</v>
      </c>
      <c r="B1448" t="s">
        <v>7316</v>
      </c>
      <c r="C1448" t="s">
        <v>381</v>
      </c>
      <c r="D1448" t="s">
        <v>5778</v>
      </c>
      <c r="E1448" t="s">
        <v>5781</v>
      </c>
      <c r="F1448" t="s">
        <v>5781</v>
      </c>
    </row>
    <row r="1449" spans="1:6">
      <c r="A1449">
        <v>233005</v>
      </c>
      <c r="B1449" t="s">
        <v>7317</v>
      </c>
      <c r="C1449" t="s">
        <v>422</v>
      </c>
      <c r="D1449" t="s">
        <v>5804</v>
      </c>
      <c r="E1449" t="s">
        <v>5801</v>
      </c>
      <c r="F1449" t="s">
        <v>5801</v>
      </c>
    </row>
    <row r="1450" spans="1:6">
      <c r="A1450">
        <v>233006</v>
      </c>
      <c r="B1450" t="s">
        <v>7318</v>
      </c>
      <c r="C1450" t="s">
        <v>117</v>
      </c>
      <c r="D1450" t="s">
        <v>5856</v>
      </c>
      <c r="E1450" t="s">
        <v>5857</v>
      </c>
      <c r="F1450" t="s">
        <v>5856</v>
      </c>
    </row>
    <row r="1451" spans="1:6">
      <c r="A1451">
        <v>233007</v>
      </c>
      <c r="B1451" t="s">
        <v>7319</v>
      </c>
      <c r="C1451" t="s">
        <v>117</v>
      </c>
      <c r="D1451" t="s">
        <v>5856</v>
      </c>
      <c r="E1451" t="s">
        <v>5857</v>
      </c>
      <c r="F1451" t="s">
        <v>5856</v>
      </c>
    </row>
    <row r="1452" spans="1:6">
      <c r="A1452">
        <v>233008</v>
      </c>
      <c r="B1452" t="s">
        <v>7320</v>
      </c>
      <c r="C1452" t="s">
        <v>381</v>
      </c>
      <c r="D1452" t="s">
        <v>5778</v>
      </c>
      <c r="E1452" t="s">
        <v>5780</v>
      </c>
      <c r="F1452" t="s">
        <v>5780</v>
      </c>
    </row>
    <row r="1453" spans="1:6">
      <c r="A1453">
        <v>233009</v>
      </c>
      <c r="B1453" t="s">
        <v>7321</v>
      </c>
      <c r="C1453" t="s">
        <v>117</v>
      </c>
      <c r="D1453" t="s">
        <v>5856</v>
      </c>
      <c r="E1453" t="s">
        <v>6418</v>
      </c>
      <c r="F1453" t="s">
        <v>5856</v>
      </c>
    </row>
    <row r="1454" spans="1:6">
      <c r="A1454">
        <v>233010</v>
      </c>
      <c r="B1454" t="s">
        <v>7322</v>
      </c>
      <c r="C1454" t="s">
        <v>117</v>
      </c>
      <c r="D1454" t="s">
        <v>5769</v>
      </c>
      <c r="E1454" t="s">
        <v>5773</v>
      </c>
      <c r="F1454" t="s">
        <v>5773</v>
      </c>
    </row>
    <row r="1455" spans="1:6">
      <c r="A1455">
        <v>233011</v>
      </c>
      <c r="B1455" t="s">
        <v>7323</v>
      </c>
      <c r="C1455" t="s">
        <v>117</v>
      </c>
      <c r="D1455" t="s">
        <v>5856</v>
      </c>
      <c r="E1455" t="s">
        <v>5857</v>
      </c>
      <c r="F1455" t="s">
        <v>5856</v>
      </c>
    </row>
    <row r="1456" spans="1:6">
      <c r="A1456">
        <v>233012</v>
      </c>
      <c r="B1456" t="s">
        <v>7324</v>
      </c>
      <c r="C1456" t="s">
        <v>422</v>
      </c>
      <c r="D1456" t="s">
        <v>5804</v>
      </c>
      <c r="E1456" t="s">
        <v>5800</v>
      </c>
      <c r="F1456" t="s">
        <v>5800</v>
      </c>
    </row>
    <row r="1457" spans="1:6">
      <c r="A1457">
        <v>233013</v>
      </c>
      <c r="B1457" t="s">
        <v>7325</v>
      </c>
      <c r="C1457" t="s">
        <v>422</v>
      </c>
      <c r="D1457" t="s">
        <v>5804</v>
      </c>
      <c r="E1457" t="s">
        <v>5800</v>
      </c>
      <c r="F1457" t="s">
        <v>5800</v>
      </c>
    </row>
    <row r="1458" spans="1:6">
      <c r="A1458">
        <v>233015</v>
      </c>
      <c r="B1458" t="s">
        <v>7326</v>
      </c>
      <c r="C1458" t="s">
        <v>117</v>
      </c>
      <c r="D1458" t="s">
        <v>5856</v>
      </c>
      <c r="E1458" t="s">
        <v>6418</v>
      </c>
      <c r="F1458" t="s">
        <v>5856</v>
      </c>
    </row>
    <row r="1459" spans="1:6">
      <c r="A1459">
        <v>240001</v>
      </c>
      <c r="B1459" t="s">
        <v>7327</v>
      </c>
      <c r="C1459" t="s">
        <v>381</v>
      </c>
      <c r="D1459" t="s">
        <v>5778</v>
      </c>
      <c r="E1459" t="s">
        <v>5781</v>
      </c>
      <c r="F1459" t="s">
        <v>5781</v>
      </c>
    </row>
    <row r="1460" spans="1:6">
      <c r="A1460">
        <v>240002</v>
      </c>
      <c r="B1460" t="s">
        <v>7328</v>
      </c>
      <c r="C1460" t="s">
        <v>381</v>
      </c>
      <c r="D1460" t="s">
        <v>5778</v>
      </c>
      <c r="E1460" t="s">
        <v>5780</v>
      </c>
      <c r="F1460" t="s">
        <v>5780</v>
      </c>
    </row>
    <row r="1461" spans="1:6">
      <c r="A1461">
        <v>240003</v>
      </c>
      <c r="B1461" t="s">
        <v>7329</v>
      </c>
      <c r="C1461" t="s">
        <v>422</v>
      </c>
      <c r="D1461" t="s">
        <v>5804</v>
      </c>
      <c r="E1461" t="s">
        <v>5801</v>
      </c>
      <c r="F1461" t="s">
        <v>5801</v>
      </c>
    </row>
    <row r="1462" spans="1:6">
      <c r="A1462">
        <v>240004</v>
      </c>
      <c r="B1462" t="s">
        <v>7330</v>
      </c>
      <c r="C1462" t="s">
        <v>117</v>
      </c>
      <c r="D1462" t="s">
        <v>5856</v>
      </c>
      <c r="E1462" t="s">
        <v>5859</v>
      </c>
      <c r="F1462" t="s">
        <v>5856</v>
      </c>
    </row>
    <row r="1463" spans="1:6">
      <c r="A1463">
        <v>240005</v>
      </c>
      <c r="B1463" t="s">
        <v>7331</v>
      </c>
      <c r="C1463" t="s">
        <v>381</v>
      </c>
      <c r="D1463" t="s">
        <v>5778</v>
      </c>
      <c r="E1463" t="s">
        <v>5781</v>
      </c>
      <c r="F1463" t="s">
        <v>5781</v>
      </c>
    </row>
    <row r="1464" spans="1:6">
      <c r="A1464">
        <v>240006</v>
      </c>
      <c r="B1464" t="s">
        <v>7332</v>
      </c>
      <c r="C1464" t="s">
        <v>717</v>
      </c>
      <c r="D1464" t="s">
        <v>5846</v>
      </c>
      <c r="E1464" t="s">
        <v>5846</v>
      </c>
      <c r="F1464" t="s">
        <v>5846</v>
      </c>
    </row>
    <row r="1465" spans="1:6">
      <c r="A1465">
        <v>240007</v>
      </c>
      <c r="B1465" t="s">
        <v>7333</v>
      </c>
      <c r="C1465" t="s">
        <v>717</v>
      </c>
      <c r="D1465" t="s">
        <v>5848</v>
      </c>
      <c r="E1465" t="s">
        <v>5848</v>
      </c>
      <c r="F1465" t="s">
        <v>5848</v>
      </c>
    </row>
    <row r="1466" spans="1:6">
      <c r="A1466">
        <v>240008</v>
      </c>
      <c r="B1466" t="s">
        <v>7334</v>
      </c>
      <c r="C1466" t="s">
        <v>381</v>
      </c>
      <c r="D1466" t="s">
        <v>5778</v>
      </c>
      <c r="E1466" t="s">
        <v>5781</v>
      </c>
      <c r="F1466" t="s">
        <v>5781</v>
      </c>
    </row>
    <row r="1467" spans="1:6">
      <c r="A1467">
        <v>240009</v>
      </c>
      <c r="B1467" t="s">
        <v>7335</v>
      </c>
      <c r="C1467" t="s">
        <v>117</v>
      </c>
      <c r="D1467" t="s">
        <v>5856</v>
      </c>
      <c r="E1467" t="s">
        <v>5857</v>
      </c>
      <c r="F1467" t="s">
        <v>5856</v>
      </c>
    </row>
    <row r="1468" spans="1:6">
      <c r="A1468">
        <v>240010</v>
      </c>
      <c r="B1468" t="s">
        <v>7336</v>
      </c>
      <c r="C1468" t="s">
        <v>117</v>
      </c>
      <c r="D1468" t="s">
        <v>5856</v>
      </c>
      <c r="E1468" t="s">
        <v>5859</v>
      </c>
      <c r="F1468" t="s">
        <v>5856</v>
      </c>
    </row>
    <row r="1469" spans="1:6">
      <c r="A1469">
        <v>240011</v>
      </c>
      <c r="B1469" t="s">
        <v>7337</v>
      </c>
      <c r="C1469" t="s">
        <v>117</v>
      </c>
      <c r="D1469" t="s">
        <v>5856</v>
      </c>
      <c r="E1469" t="s">
        <v>5871</v>
      </c>
      <c r="F1469" t="s">
        <v>5856</v>
      </c>
    </row>
    <row r="1470" spans="1:6">
      <c r="A1470">
        <v>240012</v>
      </c>
      <c r="B1470" t="s">
        <v>7338</v>
      </c>
      <c r="C1470" t="s">
        <v>422</v>
      </c>
      <c r="D1470" t="s">
        <v>5804</v>
      </c>
      <c r="E1470" t="s">
        <v>5800</v>
      </c>
      <c r="F1470" t="s">
        <v>5800</v>
      </c>
    </row>
    <row r="1471" spans="1:6">
      <c r="A1471">
        <v>240013</v>
      </c>
      <c r="B1471" t="s">
        <v>7339</v>
      </c>
      <c r="C1471" t="s">
        <v>422</v>
      </c>
      <c r="D1471" t="s">
        <v>5804</v>
      </c>
      <c r="E1471" t="s">
        <v>5800</v>
      </c>
      <c r="F1471" t="s">
        <v>5800</v>
      </c>
    </row>
    <row r="1472" spans="1:6">
      <c r="A1472">
        <v>240014</v>
      </c>
      <c r="B1472" t="s">
        <v>7340</v>
      </c>
      <c r="C1472" t="s">
        <v>117</v>
      </c>
      <c r="D1472" t="s">
        <v>5769</v>
      </c>
      <c r="E1472" t="s">
        <v>5770</v>
      </c>
      <c r="F1472" t="s">
        <v>5770</v>
      </c>
    </row>
    <row r="1473" spans="1:6">
      <c r="A1473">
        <v>240016</v>
      </c>
      <c r="B1473" t="s">
        <v>7341</v>
      </c>
      <c r="C1473" t="s">
        <v>117</v>
      </c>
      <c r="D1473" t="s">
        <v>5769</v>
      </c>
      <c r="E1473" t="s">
        <v>5772</v>
      </c>
      <c r="F1473" t="s">
        <v>5772</v>
      </c>
    </row>
    <row r="1474" spans="1:6">
      <c r="A1474">
        <v>240017</v>
      </c>
      <c r="B1474" t="s">
        <v>7342</v>
      </c>
      <c r="C1474" t="s">
        <v>117</v>
      </c>
      <c r="D1474" t="s">
        <v>5856</v>
      </c>
      <c r="E1474" t="s">
        <v>5895</v>
      </c>
      <c r="F1474" t="s">
        <v>5856</v>
      </c>
    </row>
    <row r="1475" spans="1:6">
      <c r="A1475">
        <v>240018</v>
      </c>
      <c r="B1475" t="s">
        <v>7343</v>
      </c>
      <c r="C1475" t="s">
        <v>422</v>
      </c>
      <c r="D1475" t="s">
        <v>5804</v>
      </c>
      <c r="E1475" t="s">
        <v>5799</v>
      </c>
      <c r="F1475" t="s">
        <v>5799</v>
      </c>
    </row>
    <row r="1476" spans="1:6">
      <c r="A1476">
        <v>240019</v>
      </c>
      <c r="B1476" t="s">
        <v>7344</v>
      </c>
      <c r="C1476" t="s">
        <v>117</v>
      </c>
      <c r="D1476" t="s">
        <v>5769</v>
      </c>
      <c r="E1476" t="s">
        <v>5772</v>
      </c>
      <c r="F1476" t="s">
        <v>5772</v>
      </c>
    </row>
    <row r="1477" spans="1:6">
      <c r="A1477">
        <v>240020</v>
      </c>
      <c r="B1477" t="s">
        <v>7345</v>
      </c>
      <c r="C1477" t="s">
        <v>117</v>
      </c>
      <c r="D1477" t="s">
        <v>5856</v>
      </c>
      <c r="E1477" t="s">
        <v>5895</v>
      </c>
      <c r="F1477" t="s">
        <v>5856</v>
      </c>
    </row>
    <row r="1478" spans="1:6">
      <c r="A1478">
        <v>240021</v>
      </c>
      <c r="B1478" t="s">
        <v>7346</v>
      </c>
      <c r="C1478" t="s">
        <v>422</v>
      </c>
      <c r="D1478" t="s">
        <v>5787</v>
      </c>
      <c r="E1478" t="s">
        <v>5788</v>
      </c>
      <c r="F1478" t="s">
        <v>5788</v>
      </c>
    </row>
    <row r="1479" spans="1:6">
      <c r="A1479">
        <v>240022</v>
      </c>
      <c r="B1479" t="s">
        <v>7347</v>
      </c>
      <c r="C1479" t="s">
        <v>117</v>
      </c>
      <c r="D1479" t="s">
        <v>5856</v>
      </c>
      <c r="E1479" t="s">
        <v>5895</v>
      </c>
      <c r="F1479" t="s">
        <v>5856</v>
      </c>
    </row>
    <row r="1480" spans="1:6">
      <c r="A1480">
        <v>241001</v>
      </c>
      <c r="B1480" t="s">
        <v>7348</v>
      </c>
      <c r="C1480" t="s">
        <v>5819</v>
      </c>
      <c r="D1480" t="s">
        <v>5826</v>
      </c>
      <c r="E1480" t="s">
        <v>5827</v>
      </c>
      <c r="F1480" t="s">
        <v>5827</v>
      </c>
    </row>
    <row r="1481" spans="1:6">
      <c r="A1481">
        <v>241002</v>
      </c>
      <c r="B1481" t="s">
        <v>7349</v>
      </c>
      <c r="C1481" t="s">
        <v>5819</v>
      </c>
      <c r="D1481" t="s">
        <v>5826</v>
      </c>
      <c r="E1481" t="s">
        <v>5828</v>
      </c>
      <c r="F1481" t="s">
        <v>5828</v>
      </c>
    </row>
    <row r="1482" spans="1:6">
      <c r="A1482">
        <v>253010</v>
      </c>
      <c r="B1482" t="s">
        <v>7350</v>
      </c>
      <c r="C1482" t="s">
        <v>381</v>
      </c>
      <c r="D1482" t="s">
        <v>5778</v>
      </c>
      <c r="E1482" t="s">
        <v>5782</v>
      </c>
      <c r="F1482" t="s">
        <v>5782</v>
      </c>
    </row>
    <row r="1483" spans="1:6">
      <c r="A1483">
        <v>253020</v>
      </c>
      <c r="B1483" t="s">
        <v>7351</v>
      </c>
      <c r="C1483" t="s">
        <v>422</v>
      </c>
      <c r="D1483" t="s">
        <v>5804</v>
      </c>
      <c r="E1483" t="s">
        <v>5801</v>
      </c>
      <c r="F1483" t="s">
        <v>5801</v>
      </c>
    </row>
    <row r="1484" spans="1:6">
      <c r="A1484">
        <v>253021</v>
      </c>
      <c r="B1484" t="s">
        <v>7352</v>
      </c>
      <c r="C1484" t="s">
        <v>422</v>
      </c>
      <c r="D1484" t="s">
        <v>5804</v>
      </c>
      <c r="E1484" t="s">
        <v>5801</v>
      </c>
      <c r="F1484" t="s">
        <v>5801</v>
      </c>
    </row>
    <row r="1485" spans="1:6">
      <c r="A1485">
        <v>253030</v>
      </c>
      <c r="B1485" t="s">
        <v>7353</v>
      </c>
      <c r="C1485" t="s">
        <v>422</v>
      </c>
      <c r="D1485" t="s">
        <v>5804</v>
      </c>
      <c r="E1485" t="s">
        <v>5801</v>
      </c>
      <c r="F1485" t="s">
        <v>5801</v>
      </c>
    </row>
    <row r="1486" spans="1:6">
      <c r="A1486">
        <v>253050</v>
      </c>
      <c r="B1486" t="s">
        <v>7354</v>
      </c>
      <c r="C1486" t="s">
        <v>717</v>
      </c>
      <c r="D1486" t="s">
        <v>5846</v>
      </c>
      <c r="E1486" t="s">
        <v>5846</v>
      </c>
      <c r="F1486" t="s">
        <v>5846</v>
      </c>
    </row>
    <row r="1487" spans="1:6">
      <c r="A1487">
        <v>253051</v>
      </c>
      <c r="B1487" t="s">
        <v>7355</v>
      </c>
      <c r="C1487" t="s">
        <v>717</v>
      </c>
      <c r="D1487" t="s">
        <v>5848</v>
      </c>
      <c r="E1487" t="s">
        <v>5848</v>
      </c>
      <c r="F1487" t="s">
        <v>5848</v>
      </c>
    </row>
    <row r="1488" spans="1:6">
      <c r="A1488">
        <v>253060</v>
      </c>
      <c r="B1488" t="s">
        <v>7356</v>
      </c>
      <c r="C1488" t="s">
        <v>422</v>
      </c>
      <c r="D1488" t="s">
        <v>5804</v>
      </c>
      <c r="E1488" t="s">
        <v>5801</v>
      </c>
      <c r="F1488" t="s">
        <v>5801</v>
      </c>
    </row>
    <row r="1489" spans="1:6">
      <c r="A1489">
        <v>253061</v>
      </c>
      <c r="B1489" t="s">
        <v>7357</v>
      </c>
      <c r="C1489" t="s">
        <v>422</v>
      </c>
      <c r="D1489" t="s">
        <v>5804</v>
      </c>
      <c r="E1489" t="s">
        <v>5801</v>
      </c>
      <c r="F1489" t="s">
        <v>5801</v>
      </c>
    </row>
    <row r="1490" spans="1:6">
      <c r="A1490">
        <v>253070</v>
      </c>
      <c r="B1490" t="s">
        <v>7358</v>
      </c>
      <c r="C1490" t="s">
        <v>422</v>
      </c>
      <c r="D1490" t="s">
        <v>5787</v>
      </c>
      <c r="E1490" t="s">
        <v>5789</v>
      </c>
      <c r="F1490" t="s">
        <v>5789</v>
      </c>
    </row>
    <row r="1491" spans="1:6">
      <c r="A1491">
        <v>255010</v>
      </c>
      <c r="B1491" t="s">
        <v>7359</v>
      </c>
      <c r="C1491" t="s">
        <v>381</v>
      </c>
      <c r="D1491" t="s">
        <v>5778</v>
      </c>
      <c r="E1491" t="s">
        <v>5780</v>
      </c>
      <c r="F1491" t="s">
        <v>5780</v>
      </c>
    </row>
    <row r="1492" spans="1:6">
      <c r="A1492">
        <v>257010</v>
      </c>
      <c r="B1492" t="s">
        <v>7360</v>
      </c>
      <c r="C1492" t="s">
        <v>381</v>
      </c>
      <c r="D1492" t="s">
        <v>5778</v>
      </c>
      <c r="E1492" t="s">
        <v>5780</v>
      </c>
      <c r="F1492" t="s">
        <v>5780</v>
      </c>
    </row>
    <row r="1493" spans="1:6">
      <c r="A1493">
        <v>257020</v>
      </c>
      <c r="B1493" t="s">
        <v>7361</v>
      </c>
      <c r="C1493" t="s">
        <v>117</v>
      </c>
      <c r="D1493" t="s">
        <v>5856</v>
      </c>
      <c r="E1493" t="s">
        <v>5859</v>
      </c>
      <c r="F1493" t="s">
        <v>5856</v>
      </c>
    </row>
    <row r="1494" spans="1:6">
      <c r="A1494">
        <v>257030</v>
      </c>
      <c r="B1494" t="s">
        <v>7362</v>
      </c>
      <c r="C1494" t="s">
        <v>117</v>
      </c>
      <c r="D1494" t="s">
        <v>5856</v>
      </c>
      <c r="E1494" t="s">
        <v>5871</v>
      </c>
      <c r="F1494" t="s">
        <v>5856</v>
      </c>
    </row>
    <row r="1495" spans="1:6">
      <c r="A1495">
        <v>257040</v>
      </c>
      <c r="B1495" t="s">
        <v>7363</v>
      </c>
      <c r="C1495" t="s">
        <v>117</v>
      </c>
      <c r="D1495" t="s">
        <v>5856</v>
      </c>
      <c r="E1495" t="s">
        <v>5871</v>
      </c>
      <c r="F1495" t="s">
        <v>5856</v>
      </c>
    </row>
    <row r="1496" spans="1:6">
      <c r="A1496">
        <v>257050</v>
      </c>
      <c r="B1496" t="s">
        <v>7364</v>
      </c>
      <c r="C1496" t="s">
        <v>117</v>
      </c>
      <c r="D1496" t="s">
        <v>5856</v>
      </c>
      <c r="E1496" t="s">
        <v>5895</v>
      </c>
      <c r="F1496" t="s">
        <v>5856</v>
      </c>
    </row>
    <row r="1497" spans="1:6">
      <c r="A1497">
        <v>257060</v>
      </c>
      <c r="B1497" t="s">
        <v>7365</v>
      </c>
      <c r="C1497" t="s">
        <v>117</v>
      </c>
      <c r="D1497" t="s">
        <v>5769</v>
      </c>
      <c r="E1497" t="s">
        <v>5772</v>
      </c>
      <c r="F1497" t="s">
        <v>5772</v>
      </c>
    </row>
    <row r="1498" spans="1:6">
      <c r="A1498">
        <v>257070</v>
      </c>
      <c r="B1498" t="s">
        <v>7366</v>
      </c>
      <c r="C1498" t="s">
        <v>117</v>
      </c>
      <c r="D1498" t="s">
        <v>5856</v>
      </c>
      <c r="E1498" t="s">
        <v>5857</v>
      </c>
      <c r="F1498" t="s">
        <v>5856</v>
      </c>
    </row>
    <row r="1499" spans="1:6">
      <c r="A1499">
        <v>260101</v>
      </c>
      <c r="B1499" t="s">
        <v>7367</v>
      </c>
      <c r="C1499" t="s">
        <v>117</v>
      </c>
      <c r="D1499" t="s">
        <v>5856</v>
      </c>
      <c r="E1499" t="s">
        <v>5859</v>
      </c>
      <c r="F1499" t="s">
        <v>5856</v>
      </c>
    </row>
    <row r="1500" spans="1:6">
      <c r="A1500">
        <v>260102</v>
      </c>
      <c r="B1500" t="s">
        <v>7368</v>
      </c>
      <c r="C1500" t="s">
        <v>717</v>
      </c>
      <c r="D1500" t="s">
        <v>5846</v>
      </c>
      <c r="E1500" t="s">
        <v>5846</v>
      </c>
      <c r="F1500" t="s">
        <v>5846</v>
      </c>
    </row>
    <row r="1501" spans="1:6">
      <c r="A1501" t="s">
        <v>7369</v>
      </c>
      <c r="B1501" t="s">
        <v>7370</v>
      </c>
      <c r="C1501" t="s">
        <v>422</v>
      </c>
      <c r="D1501" t="s">
        <v>5804</v>
      </c>
      <c r="E1501" t="s">
        <v>5800</v>
      </c>
      <c r="F1501" t="s">
        <v>5800</v>
      </c>
    </row>
    <row r="1502" spans="1:6">
      <c r="A1502">
        <v>260103</v>
      </c>
      <c r="B1502" t="s">
        <v>7371</v>
      </c>
      <c r="C1502" t="s">
        <v>381</v>
      </c>
      <c r="D1502" t="s">
        <v>5778</v>
      </c>
      <c r="E1502" t="s">
        <v>5780</v>
      </c>
      <c r="F1502" t="s">
        <v>5780</v>
      </c>
    </row>
    <row r="1503" spans="1:6">
      <c r="A1503">
        <v>260104</v>
      </c>
      <c r="B1503" t="s">
        <v>7372</v>
      </c>
      <c r="C1503" t="s">
        <v>117</v>
      </c>
      <c r="D1503" t="s">
        <v>5856</v>
      </c>
      <c r="E1503" t="s">
        <v>5895</v>
      </c>
      <c r="F1503" t="s">
        <v>5856</v>
      </c>
    </row>
    <row r="1504" spans="1:6">
      <c r="A1504">
        <v>260108</v>
      </c>
      <c r="B1504" t="s">
        <v>7373</v>
      </c>
      <c r="C1504" t="s">
        <v>117</v>
      </c>
      <c r="D1504" t="s">
        <v>5856</v>
      </c>
      <c r="E1504" t="s">
        <v>5857</v>
      </c>
      <c r="F1504" t="s">
        <v>5856</v>
      </c>
    </row>
    <row r="1505" spans="1:6">
      <c r="A1505">
        <v>260109</v>
      </c>
      <c r="B1505" t="s">
        <v>7374</v>
      </c>
      <c r="C1505" t="s">
        <v>117</v>
      </c>
      <c r="D1505" t="s">
        <v>5856</v>
      </c>
      <c r="E1505" t="s">
        <v>5895</v>
      </c>
      <c r="F1505" t="s">
        <v>5856</v>
      </c>
    </row>
    <row r="1506" spans="1:6">
      <c r="A1506">
        <v>260110</v>
      </c>
      <c r="B1506" t="s">
        <v>7375</v>
      </c>
      <c r="C1506" t="s">
        <v>117</v>
      </c>
      <c r="D1506" t="s">
        <v>5856</v>
      </c>
      <c r="E1506" t="s">
        <v>5871</v>
      </c>
      <c r="F1506" t="s">
        <v>5856</v>
      </c>
    </row>
    <row r="1507" spans="1:6">
      <c r="A1507">
        <v>260111</v>
      </c>
      <c r="B1507" t="s">
        <v>7376</v>
      </c>
      <c r="C1507" t="s">
        <v>117</v>
      </c>
      <c r="D1507" t="s">
        <v>5856</v>
      </c>
      <c r="E1507" t="s">
        <v>5859</v>
      </c>
      <c r="F1507" t="s">
        <v>5856</v>
      </c>
    </row>
    <row r="1508" spans="1:6">
      <c r="A1508">
        <v>260112</v>
      </c>
      <c r="B1508" t="s">
        <v>7377</v>
      </c>
      <c r="C1508" t="s">
        <v>117</v>
      </c>
      <c r="D1508" t="s">
        <v>5856</v>
      </c>
      <c r="E1508" t="s">
        <v>5895</v>
      </c>
      <c r="F1508" t="s">
        <v>5856</v>
      </c>
    </row>
    <row r="1509" spans="1:6">
      <c r="A1509">
        <v>260115</v>
      </c>
      <c r="B1509" t="s">
        <v>7378</v>
      </c>
      <c r="C1509" t="s">
        <v>117</v>
      </c>
      <c r="D1509" t="s">
        <v>5856</v>
      </c>
      <c r="E1509" t="s">
        <v>5857</v>
      </c>
      <c r="F1509" t="s">
        <v>5856</v>
      </c>
    </row>
    <row r="1510" spans="1:6">
      <c r="A1510">
        <v>260116</v>
      </c>
      <c r="B1510" t="s">
        <v>7379</v>
      </c>
      <c r="C1510" t="s">
        <v>117</v>
      </c>
      <c r="D1510" t="s">
        <v>5856</v>
      </c>
      <c r="E1510" t="s">
        <v>5857</v>
      </c>
      <c r="F1510" t="s">
        <v>5856</v>
      </c>
    </row>
    <row r="1511" spans="1:6">
      <c r="A1511">
        <v>260117</v>
      </c>
      <c r="B1511" t="s">
        <v>7380</v>
      </c>
      <c r="C1511" t="s">
        <v>117</v>
      </c>
      <c r="D1511" t="s">
        <v>5856</v>
      </c>
      <c r="E1511" t="s">
        <v>5859</v>
      </c>
      <c r="F1511" t="s">
        <v>5856</v>
      </c>
    </row>
    <row r="1512" spans="1:6">
      <c r="A1512">
        <v>260202</v>
      </c>
      <c r="B1512" t="s">
        <v>7381</v>
      </c>
      <c r="C1512" t="s">
        <v>717</v>
      </c>
      <c r="D1512" t="s">
        <v>5848</v>
      </c>
      <c r="E1512" t="s">
        <v>5848</v>
      </c>
      <c r="F1512" t="s">
        <v>5848</v>
      </c>
    </row>
    <row r="1513" spans="1:6">
      <c r="A1513">
        <v>261001</v>
      </c>
      <c r="B1513" t="s">
        <v>7382</v>
      </c>
      <c r="C1513" t="s">
        <v>422</v>
      </c>
      <c r="D1513" t="s">
        <v>5804</v>
      </c>
      <c r="E1513" t="s">
        <v>5801</v>
      </c>
      <c r="F1513" t="s">
        <v>5801</v>
      </c>
    </row>
    <row r="1514" spans="1:6">
      <c r="A1514">
        <v>261002</v>
      </c>
      <c r="B1514" t="s">
        <v>7383</v>
      </c>
      <c r="C1514" t="s">
        <v>422</v>
      </c>
      <c r="D1514" t="s">
        <v>5804</v>
      </c>
      <c r="E1514" t="s">
        <v>5800</v>
      </c>
      <c r="F1514" t="s">
        <v>5800</v>
      </c>
    </row>
    <row r="1515" spans="1:6">
      <c r="A1515">
        <v>261101</v>
      </c>
      <c r="B1515" t="s">
        <v>7384</v>
      </c>
      <c r="C1515" t="s">
        <v>422</v>
      </c>
      <c r="D1515" t="s">
        <v>5804</v>
      </c>
      <c r="E1515" t="s">
        <v>5801</v>
      </c>
      <c r="F1515" t="s">
        <v>5801</v>
      </c>
    </row>
    <row r="1516" spans="1:6">
      <c r="A1516">
        <v>261102</v>
      </c>
      <c r="B1516" t="s">
        <v>7385</v>
      </c>
      <c r="C1516" t="s">
        <v>422</v>
      </c>
      <c r="D1516" t="s">
        <v>5804</v>
      </c>
      <c r="E1516" t="s">
        <v>5800</v>
      </c>
      <c r="F1516" t="s">
        <v>5800</v>
      </c>
    </row>
    <row r="1517" spans="1:6">
      <c r="A1517">
        <v>262001</v>
      </c>
      <c r="B1517" t="s">
        <v>7386</v>
      </c>
      <c r="C1517" t="s">
        <v>5819</v>
      </c>
      <c r="D1517" t="s">
        <v>5826</v>
      </c>
      <c r="E1517" t="s">
        <v>5827</v>
      </c>
      <c r="F1517" t="s">
        <v>5827</v>
      </c>
    </row>
    <row r="1518" spans="1:6">
      <c r="A1518">
        <v>263001</v>
      </c>
      <c r="B1518" t="s">
        <v>7387</v>
      </c>
      <c r="C1518" t="s">
        <v>117</v>
      </c>
      <c r="D1518" t="s">
        <v>5769</v>
      </c>
      <c r="E1518" t="s">
        <v>5772</v>
      </c>
      <c r="F1518" t="s">
        <v>5772</v>
      </c>
    </row>
    <row r="1519" spans="1:6">
      <c r="A1519">
        <v>270001</v>
      </c>
      <c r="B1519" t="s">
        <v>7388</v>
      </c>
      <c r="C1519" t="s">
        <v>381</v>
      </c>
      <c r="D1519" t="s">
        <v>5778</v>
      </c>
      <c r="E1519" t="s">
        <v>5780</v>
      </c>
      <c r="F1519" t="s">
        <v>5780</v>
      </c>
    </row>
    <row r="1520" spans="1:6">
      <c r="A1520">
        <v>270002</v>
      </c>
      <c r="B1520" t="s">
        <v>7389</v>
      </c>
      <c r="C1520" t="s">
        <v>381</v>
      </c>
      <c r="D1520" t="s">
        <v>5778</v>
      </c>
      <c r="E1520" t="s">
        <v>5783</v>
      </c>
      <c r="F1520" t="s">
        <v>5783</v>
      </c>
    </row>
    <row r="1521" spans="1:6">
      <c r="A1521">
        <v>270004</v>
      </c>
      <c r="B1521" t="s">
        <v>7390</v>
      </c>
      <c r="C1521" t="s">
        <v>717</v>
      </c>
      <c r="D1521" t="s">
        <v>5846</v>
      </c>
      <c r="E1521" t="s">
        <v>5846</v>
      </c>
      <c r="F1521" t="s">
        <v>5846</v>
      </c>
    </row>
    <row r="1522" spans="1:6">
      <c r="A1522">
        <v>270005</v>
      </c>
      <c r="B1522" t="s">
        <v>7391</v>
      </c>
      <c r="C1522" t="s">
        <v>117</v>
      </c>
      <c r="D1522" t="s">
        <v>5856</v>
      </c>
      <c r="E1522" t="s">
        <v>5859</v>
      </c>
      <c r="F1522" t="s">
        <v>5856</v>
      </c>
    </row>
    <row r="1523" spans="1:6">
      <c r="A1523">
        <v>270006</v>
      </c>
      <c r="B1523" t="s">
        <v>7392</v>
      </c>
      <c r="C1523" t="s">
        <v>381</v>
      </c>
      <c r="D1523" t="s">
        <v>5778</v>
      </c>
      <c r="E1523" t="s">
        <v>5781</v>
      </c>
      <c r="F1523" t="s">
        <v>5781</v>
      </c>
    </row>
    <row r="1524" spans="1:6">
      <c r="A1524">
        <v>270007</v>
      </c>
      <c r="B1524" t="s">
        <v>7393</v>
      </c>
      <c r="C1524" t="s">
        <v>381</v>
      </c>
      <c r="D1524" t="s">
        <v>5778</v>
      </c>
      <c r="E1524" t="s">
        <v>5781</v>
      </c>
      <c r="F1524" t="s">
        <v>5781</v>
      </c>
    </row>
    <row r="1525" spans="1:6">
      <c r="A1525">
        <v>270008</v>
      </c>
      <c r="B1525" t="s">
        <v>7394</v>
      </c>
      <c r="C1525" t="s">
        <v>117</v>
      </c>
      <c r="D1525" t="s">
        <v>5856</v>
      </c>
      <c r="E1525" t="s">
        <v>5871</v>
      </c>
      <c r="F1525" t="s">
        <v>5856</v>
      </c>
    </row>
    <row r="1526" spans="1:6">
      <c r="A1526">
        <v>270009</v>
      </c>
      <c r="B1526" t="s">
        <v>7395</v>
      </c>
      <c r="C1526" t="s">
        <v>422</v>
      </c>
      <c r="D1526" t="s">
        <v>5804</v>
      </c>
      <c r="E1526" t="s">
        <v>5801</v>
      </c>
      <c r="F1526" t="s">
        <v>5801</v>
      </c>
    </row>
    <row r="1527" spans="1:6">
      <c r="A1527">
        <v>270010</v>
      </c>
      <c r="B1527" t="s">
        <v>7396</v>
      </c>
      <c r="C1527" t="s">
        <v>117</v>
      </c>
      <c r="D1527" t="s">
        <v>5769</v>
      </c>
      <c r="E1527" t="s">
        <v>5770</v>
      </c>
      <c r="F1527" t="s">
        <v>5770</v>
      </c>
    </row>
    <row r="1528" spans="1:6">
      <c r="A1528">
        <v>270014</v>
      </c>
      <c r="B1528" t="s">
        <v>7397</v>
      </c>
      <c r="C1528" t="s">
        <v>717</v>
      </c>
      <c r="D1528" t="s">
        <v>5848</v>
      </c>
      <c r="E1528" t="s">
        <v>5848</v>
      </c>
      <c r="F1528" t="s">
        <v>5848</v>
      </c>
    </row>
    <row r="1529" spans="1:6">
      <c r="A1529">
        <v>270021</v>
      </c>
      <c r="B1529" t="s">
        <v>7398</v>
      </c>
      <c r="C1529" t="s">
        <v>117</v>
      </c>
      <c r="D1529" t="s">
        <v>5856</v>
      </c>
      <c r="E1529" t="s">
        <v>5871</v>
      </c>
      <c r="F1529" t="s">
        <v>5856</v>
      </c>
    </row>
    <row r="1530" spans="1:6">
      <c r="A1530">
        <v>270022</v>
      </c>
      <c r="B1530" t="s">
        <v>7399</v>
      </c>
      <c r="C1530" t="s">
        <v>381</v>
      </c>
      <c r="D1530" t="s">
        <v>5778</v>
      </c>
      <c r="E1530" t="s">
        <v>5780</v>
      </c>
      <c r="F1530" t="s">
        <v>5780</v>
      </c>
    </row>
    <row r="1531" spans="1:6">
      <c r="A1531">
        <v>270023</v>
      </c>
      <c r="B1531" t="s">
        <v>7400</v>
      </c>
      <c r="C1531" t="s">
        <v>5819</v>
      </c>
      <c r="D1531" t="s">
        <v>5826</v>
      </c>
      <c r="E1531" t="s">
        <v>5831</v>
      </c>
      <c r="F1531" t="s">
        <v>5831</v>
      </c>
    </row>
    <row r="1532" spans="1:6">
      <c r="A1532">
        <v>270024</v>
      </c>
      <c r="B1532" t="s">
        <v>7401</v>
      </c>
      <c r="C1532" t="s">
        <v>381</v>
      </c>
      <c r="D1532" t="s">
        <v>5778</v>
      </c>
      <c r="E1532" t="s">
        <v>5779</v>
      </c>
      <c r="F1532" t="s">
        <v>5779</v>
      </c>
    </row>
    <row r="1533" spans="1:6">
      <c r="A1533">
        <v>270025</v>
      </c>
      <c r="B1533" t="s">
        <v>7402</v>
      </c>
      <c r="C1533" t="s">
        <v>117</v>
      </c>
      <c r="D1533" t="s">
        <v>5856</v>
      </c>
      <c r="E1533" t="s">
        <v>5871</v>
      </c>
      <c r="F1533" t="s">
        <v>5856</v>
      </c>
    </row>
    <row r="1534" spans="1:6">
      <c r="A1534">
        <v>270026</v>
      </c>
      <c r="B1534" t="s">
        <v>7403</v>
      </c>
      <c r="C1534" t="s">
        <v>117</v>
      </c>
      <c r="D1534" t="s">
        <v>5769</v>
      </c>
      <c r="E1534" t="s">
        <v>5772</v>
      </c>
      <c r="F1534" t="s">
        <v>5772</v>
      </c>
    </row>
    <row r="1535" spans="1:6">
      <c r="A1535">
        <v>270027</v>
      </c>
      <c r="B1535" t="s">
        <v>7404</v>
      </c>
      <c r="C1535" t="s">
        <v>5819</v>
      </c>
      <c r="D1535" t="s">
        <v>5820</v>
      </c>
      <c r="E1535" t="s">
        <v>5821</v>
      </c>
      <c r="F1535" t="s">
        <v>5821</v>
      </c>
    </row>
    <row r="1536" spans="1:6">
      <c r="A1536">
        <v>270028</v>
      </c>
      <c r="B1536" t="s">
        <v>7405</v>
      </c>
      <c r="C1536" t="s">
        <v>117</v>
      </c>
      <c r="D1536" t="s">
        <v>5856</v>
      </c>
      <c r="E1536" t="s">
        <v>5895</v>
      </c>
      <c r="F1536" t="s">
        <v>5856</v>
      </c>
    </row>
    <row r="1537" spans="1:6">
      <c r="A1537">
        <v>270029</v>
      </c>
      <c r="B1537" t="s">
        <v>7406</v>
      </c>
      <c r="C1537" t="s">
        <v>422</v>
      </c>
      <c r="D1537" t="s">
        <v>5804</v>
      </c>
      <c r="E1537" t="s">
        <v>5801</v>
      </c>
      <c r="F1537" t="s">
        <v>5801</v>
      </c>
    </row>
    <row r="1538" spans="1:6">
      <c r="A1538">
        <v>270030</v>
      </c>
      <c r="B1538" t="s">
        <v>7407</v>
      </c>
      <c r="C1538" t="s">
        <v>422</v>
      </c>
      <c r="D1538" t="s">
        <v>5804</v>
      </c>
      <c r="E1538" t="s">
        <v>5801</v>
      </c>
      <c r="F1538" t="s">
        <v>5801</v>
      </c>
    </row>
    <row r="1539" spans="1:6">
      <c r="A1539">
        <v>270041</v>
      </c>
      <c r="B1539" t="s">
        <v>7408</v>
      </c>
      <c r="C1539" t="s">
        <v>117</v>
      </c>
      <c r="D1539" t="s">
        <v>5856</v>
      </c>
      <c r="E1539" t="s">
        <v>5895</v>
      </c>
      <c r="F1539" t="s">
        <v>5856</v>
      </c>
    </row>
    <row r="1540" spans="1:6">
      <c r="A1540">
        <v>270042</v>
      </c>
      <c r="B1540" t="s">
        <v>7409</v>
      </c>
      <c r="C1540" t="s">
        <v>5819</v>
      </c>
      <c r="D1540" t="s">
        <v>5820</v>
      </c>
      <c r="E1540" t="s">
        <v>5821</v>
      </c>
      <c r="F1540" t="s">
        <v>5821</v>
      </c>
    </row>
    <row r="1541" spans="1:6">
      <c r="A1541">
        <v>270043</v>
      </c>
      <c r="B1541" t="s">
        <v>7410</v>
      </c>
      <c r="C1541" t="s">
        <v>422</v>
      </c>
      <c r="D1541" t="s">
        <v>5804</v>
      </c>
      <c r="E1541" t="s">
        <v>5805</v>
      </c>
      <c r="F1541" t="s">
        <v>5805</v>
      </c>
    </row>
    <row r="1542" spans="1:6">
      <c r="A1542">
        <v>270044</v>
      </c>
      <c r="B1542" t="s">
        <v>7411</v>
      </c>
      <c r="C1542" t="s">
        <v>422</v>
      </c>
      <c r="D1542" t="s">
        <v>5804</v>
      </c>
      <c r="E1542" t="s">
        <v>5801</v>
      </c>
      <c r="F1542" t="s">
        <v>5801</v>
      </c>
    </row>
    <row r="1543" spans="1:6">
      <c r="A1543">
        <v>270045</v>
      </c>
      <c r="B1543" t="s">
        <v>7412</v>
      </c>
      <c r="C1543" t="s">
        <v>422</v>
      </c>
      <c r="D1543" t="s">
        <v>5804</v>
      </c>
      <c r="E1543" t="s">
        <v>5801</v>
      </c>
      <c r="F1543" t="s">
        <v>5801</v>
      </c>
    </row>
    <row r="1544" spans="1:6">
      <c r="A1544">
        <v>270046</v>
      </c>
      <c r="B1544" t="s">
        <v>7413</v>
      </c>
      <c r="C1544" t="s">
        <v>422</v>
      </c>
      <c r="D1544" t="s">
        <v>5804</v>
      </c>
      <c r="E1544" t="s">
        <v>5802</v>
      </c>
      <c r="F1544" t="s">
        <v>5802</v>
      </c>
    </row>
    <row r="1545" spans="1:6">
      <c r="A1545">
        <v>270047</v>
      </c>
      <c r="B1545" t="s">
        <v>7414</v>
      </c>
      <c r="C1545" t="s">
        <v>422</v>
      </c>
      <c r="D1545" t="s">
        <v>5804</v>
      </c>
      <c r="E1545" t="s">
        <v>5802</v>
      </c>
      <c r="F1545" t="s">
        <v>5802</v>
      </c>
    </row>
    <row r="1546" spans="1:6">
      <c r="A1546">
        <v>270048</v>
      </c>
      <c r="B1546" t="s">
        <v>7415</v>
      </c>
      <c r="C1546" t="s">
        <v>422</v>
      </c>
      <c r="D1546" t="s">
        <v>5804</v>
      </c>
      <c r="E1546" t="s">
        <v>5798</v>
      </c>
      <c r="F1546" t="s">
        <v>5798</v>
      </c>
    </row>
    <row r="1547" spans="1:6">
      <c r="A1547">
        <v>270049</v>
      </c>
      <c r="B1547" t="s">
        <v>7416</v>
      </c>
      <c r="C1547" t="s">
        <v>422</v>
      </c>
      <c r="D1547" t="s">
        <v>5804</v>
      </c>
      <c r="E1547" t="s">
        <v>5798</v>
      </c>
      <c r="F1547" t="s">
        <v>5798</v>
      </c>
    </row>
    <row r="1548" spans="1:6">
      <c r="A1548">
        <v>270050</v>
      </c>
      <c r="B1548" t="s">
        <v>7417</v>
      </c>
      <c r="C1548" t="s">
        <v>117</v>
      </c>
      <c r="D1548" t="s">
        <v>5856</v>
      </c>
      <c r="E1548" t="s">
        <v>5857</v>
      </c>
      <c r="F1548" t="s">
        <v>5856</v>
      </c>
    </row>
    <row r="1549" spans="1:6">
      <c r="A1549">
        <v>288001</v>
      </c>
      <c r="B1549" t="s">
        <v>7418</v>
      </c>
      <c r="C1549" t="s">
        <v>381</v>
      </c>
      <c r="D1549" t="s">
        <v>5778</v>
      </c>
      <c r="E1549" t="s">
        <v>5781</v>
      </c>
      <c r="F1549" t="s">
        <v>5781</v>
      </c>
    </row>
    <row r="1550" spans="1:6">
      <c r="A1550">
        <v>288002</v>
      </c>
      <c r="B1550" t="s">
        <v>7419</v>
      </c>
      <c r="C1550" t="s">
        <v>117</v>
      </c>
      <c r="D1550" t="s">
        <v>5856</v>
      </c>
      <c r="E1550" t="s">
        <v>5871</v>
      </c>
      <c r="F1550" t="s">
        <v>5856</v>
      </c>
    </row>
    <row r="1551" spans="1:6">
      <c r="A1551">
        <v>288101</v>
      </c>
      <c r="B1551" t="s">
        <v>7420</v>
      </c>
      <c r="C1551" t="s">
        <v>717</v>
      </c>
      <c r="D1551" t="s">
        <v>5846</v>
      </c>
      <c r="E1551" t="s">
        <v>5846</v>
      </c>
      <c r="F1551" t="s">
        <v>5846</v>
      </c>
    </row>
    <row r="1552" spans="1:6">
      <c r="A1552">
        <v>288102</v>
      </c>
      <c r="B1552" t="s">
        <v>7421</v>
      </c>
      <c r="C1552" t="s">
        <v>422</v>
      </c>
      <c r="D1552" t="s">
        <v>5804</v>
      </c>
      <c r="E1552" t="s">
        <v>5801</v>
      </c>
      <c r="F1552" t="s">
        <v>5801</v>
      </c>
    </row>
    <row r="1553" spans="1:6">
      <c r="A1553">
        <v>288201</v>
      </c>
      <c r="B1553" t="s">
        <v>7422</v>
      </c>
      <c r="C1553" t="s">
        <v>717</v>
      </c>
      <c r="D1553" t="s">
        <v>5848</v>
      </c>
      <c r="E1553" t="s">
        <v>5848</v>
      </c>
      <c r="F1553" t="s">
        <v>5848</v>
      </c>
    </row>
    <row r="1554" spans="1:6">
      <c r="A1554">
        <v>290001</v>
      </c>
      <c r="B1554" t="s">
        <v>7423</v>
      </c>
      <c r="C1554" t="s">
        <v>717</v>
      </c>
      <c r="D1554" t="s">
        <v>5846</v>
      </c>
      <c r="E1554" t="s">
        <v>5846</v>
      </c>
      <c r="F1554" t="s">
        <v>5846</v>
      </c>
    </row>
    <row r="1555" spans="1:6">
      <c r="A1555">
        <v>290002</v>
      </c>
      <c r="B1555" t="s">
        <v>7424</v>
      </c>
      <c r="C1555" t="s">
        <v>381</v>
      </c>
      <c r="D1555" t="s">
        <v>5778</v>
      </c>
      <c r="E1555" t="s">
        <v>5781</v>
      </c>
      <c r="F1555" t="s">
        <v>5781</v>
      </c>
    </row>
    <row r="1556" spans="1:6">
      <c r="A1556">
        <v>290003</v>
      </c>
      <c r="B1556" t="s">
        <v>7425</v>
      </c>
      <c r="C1556" t="s">
        <v>422</v>
      </c>
      <c r="D1556" t="s">
        <v>5804</v>
      </c>
      <c r="E1556" t="s">
        <v>5800</v>
      </c>
      <c r="F1556" t="s">
        <v>5800</v>
      </c>
    </row>
    <row r="1557" spans="1:6">
      <c r="A1557">
        <v>290004</v>
      </c>
      <c r="B1557" t="s">
        <v>7426</v>
      </c>
      <c r="C1557" t="s">
        <v>117</v>
      </c>
      <c r="D1557" t="s">
        <v>5856</v>
      </c>
      <c r="E1557" t="s">
        <v>5859</v>
      </c>
      <c r="F1557" t="s">
        <v>5856</v>
      </c>
    </row>
    <row r="1558" spans="1:6">
      <c r="A1558">
        <v>290005</v>
      </c>
      <c r="B1558" t="s">
        <v>7427</v>
      </c>
      <c r="C1558" t="s">
        <v>381</v>
      </c>
      <c r="D1558" t="s">
        <v>5778</v>
      </c>
      <c r="E1558" t="s">
        <v>5780</v>
      </c>
      <c r="F1558" t="s">
        <v>5780</v>
      </c>
    </row>
    <row r="1559" spans="1:6">
      <c r="A1559">
        <v>290006</v>
      </c>
      <c r="B1559" t="s">
        <v>7428</v>
      </c>
      <c r="C1559" t="s">
        <v>117</v>
      </c>
      <c r="D1559" t="s">
        <v>5856</v>
      </c>
      <c r="E1559" t="s">
        <v>5859</v>
      </c>
      <c r="F1559" t="s">
        <v>5856</v>
      </c>
    </row>
    <row r="1560" spans="1:6">
      <c r="A1560">
        <v>290007</v>
      </c>
      <c r="B1560" t="s">
        <v>7429</v>
      </c>
      <c r="C1560" t="s">
        <v>422</v>
      </c>
      <c r="D1560" t="s">
        <v>5804</v>
      </c>
      <c r="E1560" t="s">
        <v>5801</v>
      </c>
      <c r="F1560" t="s">
        <v>5801</v>
      </c>
    </row>
    <row r="1561" spans="1:6">
      <c r="A1561">
        <v>290008</v>
      </c>
      <c r="B1561" t="s">
        <v>7430</v>
      </c>
      <c r="C1561" t="s">
        <v>117</v>
      </c>
      <c r="D1561" t="s">
        <v>5856</v>
      </c>
      <c r="E1561" t="s">
        <v>5895</v>
      </c>
      <c r="F1561" t="s">
        <v>5856</v>
      </c>
    </row>
    <row r="1562" spans="1:6">
      <c r="A1562">
        <v>290009</v>
      </c>
      <c r="B1562" t="s">
        <v>7431</v>
      </c>
      <c r="C1562" t="s">
        <v>422</v>
      </c>
      <c r="D1562" t="s">
        <v>5804</v>
      </c>
      <c r="E1562" t="s">
        <v>5801</v>
      </c>
      <c r="F1562" t="s">
        <v>5801</v>
      </c>
    </row>
    <row r="1563" spans="1:6">
      <c r="A1563">
        <v>290010</v>
      </c>
      <c r="B1563" t="s">
        <v>7432</v>
      </c>
      <c r="C1563" t="s">
        <v>117</v>
      </c>
      <c r="D1563" t="s">
        <v>5769</v>
      </c>
      <c r="E1563" t="s">
        <v>5770</v>
      </c>
      <c r="F1563" t="s">
        <v>5770</v>
      </c>
    </row>
    <row r="1564" spans="1:6">
      <c r="A1564">
        <v>290011</v>
      </c>
      <c r="B1564" t="s">
        <v>7433</v>
      </c>
      <c r="C1564" t="s">
        <v>117</v>
      </c>
      <c r="D1564" t="s">
        <v>5856</v>
      </c>
      <c r="E1564" t="s">
        <v>5857</v>
      </c>
      <c r="F1564" t="s">
        <v>5856</v>
      </c>
    </row>
    <row r="1565" spans="1:6">
      <c r="A1565">
        <v>290012</v>
      </c>
      <c r="B1565" t="s">
        <v>7434</v>
      </c>
      <c r="C1565" t="s">
        <v>381</v>
      </c>
      <c r="D1565" t="s">
        <v>5778</v>
      </c>
      <c r="E1565" t="s">
        <v>5779</v>
      </c>
      <c r="F1565" t="s">
        <v>5779</v>
      </c>
    </row>
    <row r="1566" spans="1:6">
      <c r="A1566">
        <v>290014</v>
      </c>
      <c r="B1566" t="s">
        <v>7435</v>
      </c>
      <c r="C1566" t="s">
        <v>117</v>
      </c>
      <c r="D1566" t="s">
        <v>5856</v>
      </c>
      <c r="E1566" t="s">
        <v>5859</v>
      </c>
      <c r="F1566" t="s">
        <v>5856</v>
      </c>
    </row>
    <row r="1567" spans="1:6">
      <c r="A1567">
        <v>291007</v>
      </c>
      <c r="B1567" t="s">
        <v>7436</v>
      </c>
      <c r="C1567" t="s">
        <v>422</v>
      </c>
      <c r="D1567" t="s">
        <v>5804</v>
      </c>
      <c r="E1567" t="s">
        <v>5801</v>
      </c>
      <c r="F1567" t="s">
        <v>5801</v>
      </c>
    </row>
    <row r="1568" spans="1:6">
      <c r="A1568">
        <v>310308</v>
      </c>
      <c r="B1568" t="s">
        <v>7437</v>
      </c>
      <c r="C1568" t="s">
        <v>381</v>
      </c>
      <c r="D1568" t="s">
        <v>5778</v>
      </c>
      <c r="E1568" t="s">
        <v>5781</v>
      </c>
      <c r="F1568" t="s">
        <v>5781</v>
      </c>
    </row>
    <row r="1569" spans="1:6">
      <c r="A1569">
        <v>310318</v>
      </c>
      <c r="B1569" t="s">
        <v>7438</v>
      </c>
      <c r="C1569" t="s">
        <v>117</v>
      </c>
      <c r="D1569" t="s">
        <v>5769</v>
      </c>
      <c r="E1569" t="s">
        <v>5773</v>
      </c>
      <c r="F1569" t="s">
        <v>5773</v>
      </c>
    </row>
    <row r="1570" spans="1:6">
      <c r="A1570" t="s">
        <v>7439</v>
      </c>
      <c r="B1570" t="s">
        <v>7440</v>
      </c>
      <c r="C1570" t="s">
        <v>381</v>
      </c>
      <c r="D1570" t="s">
        <v>5778</v>
      </c>
      <c r="E1570" t="s">
        <v>5782</v>
      </c>
      <c r="F1570" t="s">
        <v>5782</v>
      </c>
    </row>
    <row r="1571" spans="1:6">
      <c r="A1571">
        <v>310328</v>
      </c>
      <c r="B1571" t="s">
        <v>7441</v>
      </c>
      <c r="C1571" t="s">
        <v>117</v>
      </c>
      <c r="D1571" t="s">
        <v>5856</v>
      </c>
      <c r="E1571" t="s">
        <v>5857</v>
      </c>
      <c r="F1571" t="s">
        <v>5856</v>
      </c>
    </row>
    <row r="1572" spans="1:6">
      <c r="A1572">
        <v>310338</v>
      </c>
      <c r="B1572" t="s">
        <v>7442</v>
      </c>
      <c r="C1572" t="s">
        <v>717</v>
      </c>
      <c r="D1572" t="s">
        <v>5846</v>
      </c>
      <c r="E1572" t="s">
        <v>5846</v>
      </c>
      <c r="F1572" t="s">
        <v>5846</v>
      </c>
    </row>
    <row r="1573" spans="1:6">
      <c r="A1573">
        <v>310339</v>
      </c>
      <c r="B1573" t="s">
        <v>7443</v>
      </c>
      <c r="C1573" t="s">
        <v>717</v>
      </c>
      <c r="D1573" t="s">
        <v>5848</v>
      </c>
      <c r="E1573" t="s">
        <v>5848</v>
      </c>
      <c r="F1573" t="s">
        <v>5848</v>
      </c>
    </row>
    <row r="1574" spans="1:6">
      <c r="A1574">
        <v>310358</v>
      </c>
      <c r="B1574" t="s">
        <v>7444</v>
      </c>
      <c r="C1574" t="s">
        <v>381</v>
      </c>
      <c r="D1574" t="s">
        <v>5778</v>
      </c>
      <c r="E1574" t="s">
        <v>5781</v>
      </c>
      <c r="F1574" t="s">
        <v>5781</v>
      </c>
    </row>
    <row r="1575" spans="1:6">
      <c r="A1575">
        <v>310368</v>
      </c>
      <c r="B1575" t="s">
        <v>7445</v>
      </c>
      <c r="C1575" t="s">
        <v>117</v>
      </c>
      <c r="D1575" t="s">
        <v>5856</v>
      </c>
      <c r="E1575" t="s">
        <v>5857</v>
      </c>
      <c r="F1575" t="s">
        <v>5856</v>
      </c>
    </row>
    <row r="1576" spans="1:6">
      <c r="A1576">
        <v>310378</v>
      </c>
      <c r="B1576" t="s">
        <v>7446</v>
      </c>
      <c r="C1576" t="s">
        <v>422</v>
      </c>
      <c r="D1576" t="s">
        <v>5804</v>
      </c>
      <c r="E1576" t="s">
        <v>5801</v>
      </c>
      <c r="F1576" t="s">
        <v>5801</v>
      </c>
    </row>
    <row r="1577" spans="1:6">
      <c r="A1577">
        <v>310379</v>
      </c>
      <c r="B1577" t="s">
        <v>7447</v>
      </c>
      <c r="C1577" t="s">
        <v>422</v>
      </c>
      <c r="D1577" t="s">
        <v>5804</v>
      </c>
      <c r="E1577" t="s">
        <v>5801</v>
      </c>
      <c r="F1577" t="s">
        <v>5801</v>
      </c>
    </row>
    <row r="1578" spans="1:6">
      <c r="A1578">
        <v>310388</v>
      </c>
      <c r="B1578" t="s">
        <v>7448</v>
      </c>
      <c r="C1578" t="s">
        <v>117</v>
      </c>
      <c r="D1578" t="s">
        <v>5856</v>
      </c>
      <c r="E1578" t="s">
        <v>5895</v>
      </c>
      <c r="F1578" t="s">
        <v>5856</v>
      </c>
    </row>
    <row r="1579" spans="1:6">
      <c r="A1579">
        <v>310398</v>
      </c>
      <c r="B1579" t="s">
        <v>7449</v>
      </c>
      <c r="C1579" t="s">
        <v>117</v>
      </c>
      <c r="D1579" t="s">
        <v>5769</v>
      </c>
      <c r="E1579" t="s">
        <v>5770</v>
      </c>
      <c r="F1579" t="s">
        <v>5770</v>
      </c>
    </row>
    <row r="1580" spans="1:6">
      <c r="A1580">
        <v>310508</v>
      </c>
      <c r="B1580" t="s">
        <v>7450</v>
      </c>
      <c r="C1580" t="s">
        <v>422</v>
      </c>
      <c r="D1580" t="s">
        <v>5804</v>
      </c>
      <c r="E1580" t="s">
        <v>5800</v>
      </c>
      <c r="F1580" t="s">
        <v>5800</v>
      </c>
    </row>
    <row r="1581" spans="1:6">
      <c r="A1581">
        <v>310518</v>
      </c>
      <c r="B1581" t="s">
        <v>7451</v>
      </c>
      <c r="C1581" t="s">
        <v>422</v>
      </c>
      <c r="D1581" t="s">
        <v>5804</v>
      </c>
      <c r="E1581" t="s">
        <v>5799</v>
      </c>
      <c r="F1581" t="s">
        <v>5799</v>
      </c>
    </row>
    <row r="1582" spans="1:6">
      <c r="A1582">
        <v>320001</v>
      </c>
      <c r="B1582" t="s">
        <v>7452</v>
      </c>
      <c r="C1582" t="s">
        <v>381</v>
      </c>
      <c r="D1582" t="s">
        <v>5778</v>
      </c>
      <c r="E1582" t="s">
        <v>5781</v>
      </c>
      <c r="F1582" t="s">
        <v>5781</v>
      </c>
    </row>
    <row r="1583" spans="1:6">
      <c r="A1583">
        <v>320002</v>
      </c>
      <c r="B1583" t="s">
        <v>7453</v>
      </c>
      <c r="C1583" t="s">
        <v>717</v>
      </c>
      <c r="D1583" t="s">
        <v>5846</v>
      </c>
      <c r="E1583" t="s">
        <v>5846</v>
      </c>
      <c r="F1583" t="s">
        <v>5846</v>
      </c>
    </row>
    <row r="1584" spans="1:6">
      <c r="A1584">
        <v>320003</v>
      </c>
      <c r="B1584" t="s">
        <v>7454</v>
      </c>
      <c r="C1584" t="s">
        <v>117</v>
      </c>
      <c r="D1584" t="s">
        <v>5856</v>
      </c>
      <c r="E1584" t="s">
        <v>5871</v>
      </c>
      <c r="F1584" t="s">
        <v>5856</v>
      </c>
    </row>
    <row r="1585" spans="1:6">
      <c r="A1585">
        <v>320004</v>
      </c>
      <c r="B1585" t="s">
        <v>7455</v>
      </c>
      <c r="C1585" t="s">
        <v>422</v>
      </c>
      <c r="D1585" t="s">
        <v>5804</v>
      </c>
      <c r="E1585" t="s">
        <v>5801</v>
      </c>
      <c r="F1585" t="s">
        <v>5801</v>
      </c>
    </row>
    <row r="1586" spans="1:6">
      <c r="A1586">
        <v>320005</v>
      </c>
      <c r="B1586" t="s">
        <v>7456</v>
      </c>
      <c r="C1586" t="s">
        <v>117</v>
      </c>
      <c r="D1586" t="s">
        <v>5856</v>
      </c>
      <c r="E1586" t="s">
        <v>5871</v>
      </c>
      <c r="F1586" t="s">
        <v>5856</v>
      </c>
    </row>
    <row r="1587" spans="1:6">
      <c r="A1587">
        <v>320006</v>
      </c>
      <c r="B1587" t="s">
        <v>7457</v>
      </c>
      <c r="C1587" t="s">
        <v>381</v>
      </c>
      <c r="D1587" t="s">
        <v>5778</v>
      </c>
      <c r="E1587" t="s">
        <v>5780</v>
      </c>
      <c r="F1587" t="s">
        <v>5780</v>
      </c>
    </row>
    <row r="1588" spans="1:6">
      <c r="A1588">
        <v>320007</v>
      </c>
      <c r="B1588" t="s">
        <v>7458</v>
      </c>
      <c r="C1588" t="s">
        <v>117</v>
      </c>
      <c r="D1588" t="s">
        <v>5856</v>
      </c>
      <c r="E1588" t="s">
        <v>5857</v>
      </c>
      <c r="F1588" t="s">
        <v>5856</v>
      </c>
    </row>
    <row r="1589" spans="1:6">
      <c r="A1589">
        <v>320008</v>
      </c>
      <c r="B1589" t="s">
        <v>7459</v>
      </c>
      <c r="C1589" t="s">
        <v>422</v>
      </c>
      <c r="D1589" t="s">
        <v>5804</v>
      </c>
      <c r="E1589" t="s">
        <v>5800</v>
      </c>
      <c r="F1589" t="s">
        <v>5800</v>
      </c>
    </row>
    <row r="1590" spans="1:6">
      <c r="A1590">
        <v>320009</v>
      </c>
      <c r="B1590" t="s">
        <v>7460</v>
      </c>
      <c r="C1590" t="s">
        <v>422</v>
      </c>
      <c r="D1590" t="s">
        <v>5804</v>
      </c>
      <c r="E1590" t="s">
        <v>5800</v>
      </c>
      <c r="F1590" t="s">
        <v>5800</v>
      </c>
    </row>
    <row r="1591" spans="1:6">
      <c r="A1591">
        <v>320010</v>
      </c>
      <c r="B1591" t="s">
        <v>7461</v>
      </c>
      <c r="C1591" t="s">
        <v>117</v>
      </c>
      <c r="D1591" t="s">
        <v>5769</v>
      </c>
      <c r="E1591" t="s">
        <v>5770</v>
      </c>
      <c r="F1591" t="s">
        <v>5770</v>
      </c>
    </row>
    <row r="1592" spans="1:6">
      <c r="A1592">
        <v>320011</v>
      </c>
      <c r="B1592" t="s">
        <v>7462</v>
      </c>
      <c r="C1592" t="s">
        <v>117</v>
      </c>
      <c r="D1592" t="s">
        <v>5856</v>
      </c>
      <c r="E1592" t="s">
        <v>5857</v>
      </c>
      <c r="F1592" t="s">
        <v>5856</v>
      </c>
    </row>
    <row r="1593" spans="1:6">
      <c r="A1593">
        <v>320012</v>
      </c>
      <c r="B1593" t="s">
        <v>7463</v>
      </c>
      <c r="C1593" t="s">
        <v>117</v>
      </c>
      <c r="D1593" t="s">
        <v>5856</v>
      </c>
      <c r="E1593" t="s">
        <v>5895</v>
      </c>
      <c r="F1593" t="s">
        <v>5856</v>
      </c>
    </row>
    <row r="1594" spans="1:6">
      <c r="A1594">
        <v>320013</v>
      </c>
      <c r="B1594" t="s">
        <v>7464</v>
      </c>
      <c r="C1594" t="s">
        <v>5819</v>
      </c>
      <c r="D1594" t="s">
        <v>5826</v>
      </c>
      <c r="E1594" t="s">
        <v>5832</v>
      </c>
      <c r="F1594" t="s">
        <v>5832</v>
      </c>
    </row>
    <row r="1595" spans="1:6">
      <c r="A1595">
        <v>320014</v>
      </c>
      <c r="B1595" t="s">
        <v>7465</v>
      </c>
      <c r="C1595" t="s">
        <v>117</v>
      </c>
      <c r="D1595" t="s">
        <v>5769</v>
      </c>
      <c r="E1595" t="s">
        <v>5772</v>
      </c>
      <c r="F1595" t="s">
        <v>5772</v>
      </c>
    </row>
    <row r="1596" spans="1:6">
      <c r="A1596">
        <v>320015</v>
      </c>
      <c r="B1596" t="s">
        <v>7466</v>
      </c>
      <c r="C1596" t="s">
        <v>381</v>
      </c>
      <c r="D1596" t="s">
        <v>5778</v>
      </c>
      <c r="E1596" t="s">
        <v>5779</v>
      </c>
      <c r="F1596" t="s">
        <v>5779</v>
      </c>
    </row>
    <row r="1597" spans="1:6">
      <c r="A1597">
        <v>320016</v>
      </c>
      <c r="B1597" t="s">
        <v>7467</v>
      </c>
      <c r="C1597" t="s">
        <v>117</v>
      </c>
      <c r="D1597" t="s">
        <v>5856</v>
      </c>
      <c r="E1597" t="s">
        <v>6418</v>
      </c>
      <c r="F1597" t="s">
        <v>5856</v>
      </c>
    </row>
    <row r="1598" spans="1:6">
      <c r="A1598">
        <v>320017</v>
      </c>
      <c r="B1598" t="s">
        <v>7468</v>
      </c>
      <c r="C1598" t="s">
        <v>5819</v>
      </c>
      <c r="D1598" t="s">
        <v>5826</v>
      </c>
      <c r="E1598" t="s">
        <v>5832</v>
      </c>
      <c r="F1598" t="s">
        <v>5832</v>
      </c>
    </row>
    <row r="1599" spans="1:6">
      <c r="A1599">
        <v>320018</v>
      </c>
      <c r="B1599" t="s">
        <v>7469</v>
      </c>
      <c r="C1599" t="s">
        <v>381</v>
      </c>
      <c r="D1599" t="s">
        <v>5778</v>
      </c>
      <c r="E1599" t="s">
        <v>5780</v>
      </c>
      <c r="F1599" t="s">
        <v>5780</v>
      </c>
    </row>
    <row r="1600" spans="1:6">
      <c r="A1600">
        <v>320019</v>
      </c>
      <c r="B1600" t="s">
        <v>7470</v>
      </c>
      <c r="C1600" t="s">
        <v>717</v>
      </c>
      <c r="D1600" t="s">
        <v>5848</v>
      </c>
      <c r="E1600" t="s">
        <v>5848</v>
      </c>
      <c r="F1600" t="s">
        <v>5848</v>
      </c>
    </row>
    <row r="1601" spans="1:6">
      <c r="A1601">
        <v>320020</v>
      </c>
      <c r="B1601" t="s">
        <v>7471</v>
      </c>
      <c r="C1601" t="s">
        <v>381</v>
      </c>
      <c r="D1601" t="s">
        <v>5778</v>
      </c>
      <c r="E1601" t="s">
        <v>5779</v>
      </c>
      <c r="F1601" t="s">
        <v>5779</v>
      </c>
    </row>
    <row r="1602" spans="1:6">
      <c r="A1602">
        <v>320021</v>
      </c>
      <c r="B1602" t="s">
        <v>7472</v>
      </c>
      <c r="C1602" t="s">
        <v>422</v>
      </c>
      <c r="D1602" t="s">
        <v>5804</v>
      </c>
      <c r="E1602" t="s">
        <v>5800</v>
      </c>
      <c r="F1602" t="s">
        <v>5800</v>
      </c>
    </row>
    <row r="1603" spans="1:6">
      <c r="A1603">
        <v>320022</v>
      </c>
      <c r="B1603" t="s">
        <v>7473</v>
      </c>
      <c r="C1603" t="s">
        <v>117</v>
      </c>
      <c r="D1603" t="s">
        <v>5769</v>
      </c>
      <c r="E1603" t="s">
        <v>5772</v>
      </c>
      <c r="F1603" t="s">
        <v>5772</v>
      </c>
    </row>
    <row r="1604" spans="1:6">
      <c r="A1604">
        <v>340001</v>
      </c>
      <c r="B1604" t="s">
        <v>7474</v>
      </c>
      <c r="C1604" t="s">
        <v>381</v>
      </c>
      <c r="D1604" t="s">
        <v>5778</v>
      </c>
      <c r="E1604" t="s">
        <v>5782</v>
      </c>
      <c r="F1604" t="s">
        <v>5782</v>
      </c>
    </row>
    <row r="1605" spans="1:6">
      <c r="A1605">
        <v>340005</v>
      </c>
      <c r="B1605" t="s">
        <v>7475</v>
      </c>
      <c r="C1605" t="s">
        <v>717</v>
      </c>
      <c r="D1605" t="s">
        <v>5846</v>
      </c>
      <c r="E1605" t="s">
        <v>5846</v>
      </c>
      <c r="F1605" t="s">
        <v>5846</v>
      </c>
    </row>
    <row r="1606" spans="1:6">
      <c r="A1606">
        <v>340006</v>
      </c>
      <c r="B1606" t="s">
        <v>7476</v>
      </c>
      <c r="C1606" t="s">
        <v>117</v>
      </c>
      <c r="D1606" t="s">
        <v>5856</v>
      </c>
      <c r="E1606" t="s">
        <v>5859</v>
      </c>
      <c r="F1606" t="s">
        <v>5856</v>
      </c>
    </row>
    <row r="1607" spans="1:6">
      <c r="A1607">
        <v>340007</v>
      </c>
      <c r="B1607" t="s">
        <v>7477</v>
      </c>
      <c r="C1607" t="s">
        <v>117</v>
      </c>
      <c r="D1607" t="s">
        <v>5856</v>
      </c>
      <c r="E1607" t="s">
        <v>5871</v>
      </c>
      <c r="F1607" t="s">
        <v>5856</v>
      </c>
    </row>
    <row r="1608" spans="1:6">
      <c r="A1608">
        <v>340008</v>
      </c>
      <c r="B1608" t="s">
        <v>7478</v>
      </c>
      <c r="C1608" t="s">
        <v>381</v>
      </c>
      <c r="D1608" t="s">
        <v>5778</v>
      </c>
      <c r="E1608" t="s">
        <v>5780</v>
      </c>
      <c r="F1608" t="s">
        <v>5780</v>
      </c>
    </row>
    <row r="1609" spans="1:6">
      <c r="A1609">
        <v>340009</v>
      </c>
      <c r="B1609" t="s">
        <v>7479</v>
      </c>
      <c r="C1609" t="s">
        <v>422</v>
      </c>
      <c r="D1609" t="s">
        <v>5804</v>
      </c>
      <c r="E1609" t="s">
        <v>5801</v>
      </c>
      <c r="F1609" t="s">
        <v>5801</v>
      </c>
    </row>
    <row r="1610" spans="1:6">
      <c r="A1610">
        <v>350001</v>
      </c>
      <c r="B1610" t="s">
        <v>7480</v>
      </c>
      <c r="C1610" t="s">
        <v>381</v>
      </c>
      <c r="D1610" t="s">
        <v>5778</v>
      </c>
      <c r="E1610" t="s">
        <v>5780</v>
      </c>
      <c r="F1610" t="s">
        <v>5780</v>
      </c>
    </row>
    <row r="1611" spans="1:6">
      <c r="A1611">
        <v>350002</v>
      </c>
      <c r="B1611" t="s">
        <v>7481</v>
      </c>
      <c r="C1611" t="s">
        <v>381</v>
      </c>
      <c r="D1611" t="s">
        <v>5778</v>
      </c>
      <c r="E1611" t="s">
        <v>5781</v>
      </c>
      <c r="F1611" t="s">
        <v>5781</v>
      </c>
    </row>
    <row r="1612" spans="1:6">
      <c r="A1612">
        <v>350004</v>
      </c>
      <c r="B1612" t="s">
        <v>7482</v>
      </c>
      <c r="C1612" t="s">
        <v>717</v>
      </c>
      <c r="D1612" t="s">
        <v>5846</v>
      </c>
      <c r="E1612" t="s">
        <v>5846</v>
      </c>
      <c r="F1612" t="s">
        <v>5846</v>
      </c>
    </row>
    <row r="1613" spans="1:6">
      <c r="A1613">
        <v>350005</v>
      </c>
      <c r="B1613" t="s">
        <v>7483</v>
      </c>
      <c r="C1613" t="s">
        <v>117</v>
      </c>
      <c r="D1613" t="s">
        <v>5856</v>
      </c>
      <c r="E1613" t="s">
        <v>5859</v>
      </c>
      <c r="F1613" t="s">
        <v>5856</v>
      </c>
    </row>
    <row r="1614" spans="1:6">
      <c r="A1614">
        <v>350006</v>
      </c>
      <c r="B1614" t="s">
        <v>7484</v>
      </c>
      <c r="C1614" t="s">
        <v>422</v>
      </c>
      <c r="D1614" t="s">
        <v>5804</v>
      </c>
      <c r="E1614" t="s">
        <v>5800</v>
      </c>
      <c r="F1614" t="s">
        <v>5800</v>
      </c>
    </row>
    <row r="1615" spans="1:6">
      <c r="A1615">
        <v>350007</v>
      </c>
      <c r="B1615" t="s">
        <v>7485</v>
      </c>
      <c r="C1615" t="s">
        <v>381</v>
      </c>
      <c r="D1615" t="s">
        <v>5778</v>
      </c>
      <c r="E1615" t="s">
        <v>5780</v>
      </c>
      <c r="F1615" t="s">
        <v>5780</v>
      </c>
    </row>
    <row r="1616" spans="1:6">
      <c r="A1616">
        <v>350008</v>
      </c>
      <c r="B1616" t="s">
        <v>7486</v>
      </c>
      <c r="C1616" t="s">
        <v>117</v>
      </c>
      <c r="D1616" t="s">
        <v>5856</v>
      </c>
      <c r="E1616" t="s">
        <v>5857</v>
      </c>
      <c r="F1616" t="s">
        <v>5856</v>
      </c>
    </row>
    <row r="1617" spans="1:6">
      <c r="A1617">
        <v>350009</v>
      </c>
      <c r="B1617" t="s">
        <v>7487</v>
      </c>
      <c r="C1617" t="s">
        <v>422</v>
      </c>
      <c r="D1617" t="s">
        <v>5804</v>
      </c>
      <c r="E1617" t="s">
        <v>5801</v>
      </c>
      <c r="F1617" t="s">
        <v>5801</v>
      </c>
    </row>
    <row r="1618" spans="1:6">
      <c r="A1618">
        <v>360001</v>
      </c>
      <c r="B1618" t="s">
        <v>7488</v>
      </c>
      <c r="C1618" t="s">
        <v>117</v>
      </c>
      <c r="D1618" t="s">
        <v>5856</v>
      </c>
      <c r="E1618" t="s">
        <v>6418</v>
      </c>
      <c r="F1618" t="s">
        <v>5856</v>
      </c>
    </row>
    <row r="1619" spans="1:6">
      <c r="A1619">
        <v>360003</v>
      </c>
      <c r="B1619" t="s">
        <v>7489</v>
      </c>
      <c r="C1619" t="s">
        <v>717</v>
      </c>
      <c r="D1619" t="s">
        <v>5846</v>
      </c>
      <c r="E1619" t="s">
        <v>5846</v>
      </c>
      <c r="F1619" t="s">
        <v>5846</v>
      </c>
    </row>
    <row r="1620" spans="1:6">
      <c r="A1620">
        <v>360005</v>
      </c>
      <c r="B1620" t="s">
        <v>7490</v>
      </c>
      <c r="C1620" t="s">
        <v>117</v>
      </c>
      <c r="D1620" t="s">
        <v>5856</v>
      </c>
      <c r="E1620" t="s">
        <v>5871</v>
      </c>
      <c r="F1620" t="s">
        <v>5856</v>
      </c>
    </row>
    <row r="1621" spans="1:6">
      <c r="A1621">
        <v>360006</v>
      </c>
      <c r="B1621" t="s">
        <v>7491</v>
      </c>
      <c r="C1621" t="s">
        <v>117</v>
      </c>
      <c r="D1621" t="s">
        <v>5856</v>
      </c>
      <c r="E1621" t="s">
        <v>5859</v>
      </c>
      <c r="F1621" t="s">
        <v>5856</v>
      </c>
    </row>
    <row r="1622" spans="1:6">
      <c r="A1622">
        <v>360007</v>
      </c>
      <c r="B1622" t="s">
        <v>7492</v>
      </c>
      <c r="C1622" t="s">
        <v>117</v>
      </c>
      <c r="D1622" t="s">
        <v>5856</v>
      </c>
      <c r="E1622" t="s">
        <v>5859</v>
      </c>
      <c r="F1622" t="s">
        <v>5856</v>
      </c>
    </row>
    <row r="1623" spans="1:6">
      <c r="A1623">
        <v>360008</v>
      </c>
      <c r="B1623" t="s">
        <v>7493</v>
      </c>
      <c r="C1623" t="s">
        <v>422</v>
      </c>
      <c r="D1623" t="s">
        <v>5804</v>
      </c>
      <c r="E1623" t="s">
        <v>5801</v>
      </c>
      <c r="F1623" t="s">
        <v>5801</v>
      </c>
    </row>
    <row r="1624" spans="1:6">
      <c r="A1624">
        <v>360009</v>
      </c>
      <c r="B1624" t="s">
        <v>7494</v>
      </c>
      <c r="C1624" t="s">
        <v>422</v>
      </c>
      <c r="D1624" t="s">
        <v>5804</v>
      </c>
      <c r="E1624" t="s">
        <v>5801</v>
      </c>
      <c r="F1624" t="s">
        <v>5801</v>
      </c>
    </row>
    <row r="1625" spans="1:6">
      <c r="A1625">
        <v>360010</v>
      </c>
      <c r="B1625" t="s">
        <v>7495</v>
      </c>
      <c r="C1625" t="s">
        <v>117</v>
      </c>
      <c r="D1625" t="s">
        <v>5856</v>
      </c>
      <c r="E1625" t="s">
        <v>5859</v>
      </c>
      <c r="F1625" t="s">
        <v>5856</v>
      </c>
    </row>
    <row r="1626" spans="1:6">
      <c r="A1626">
        <v>360011</v>
      </c>
      <c r="B1626" t="s">
        <v>7496</v>
      </c>
      <c r="C1626" t="s">
        <v>381</v>
      </c>
      <c r="D1626" t="s">
        <v>5778</v>
      </c>
      <c r="E1626" t="s">
        <v>5780</v>
      </c>
      <c r="F1626" t="s">
        <v>5780</v>
      </c>
    </row>
    <row r="1627" spans="1:6">
      <c r="A1627">
        <v>360012</v>
      </c>
      <c r="B1627" t="s">
        <v>7497</v>
      </c>
      <c r="C1627" t="s">
        <v>117</v>
      </c>
      <c r="D1627" t="s">
        <v>5856</v>
      </c>
      <c r="E1627" t="s">
        <v>5857</v>
      </c>
      <c r="F1627" t="s">
        <v>5856</v>
      </c>
    </row>
    <row r="1628" spans="1:6">
      <c r="A1628">
        <v>360013</v>
      </c>
      <c r="B1628" t="s">
        <v>7498</v>
      </c>
      <c r="C1628" t="s">
        <v>422</v>
      </c>
      <c r="D1628" t="s">
        <v>5804</v>
      </c>
      <c r="E1628" t="s">
        <v>5800</v>
      </c>
      <c r="F1628" t="s">
        <v>5800</v>
      </c>
    </row>
    <row r="1629" spans="1:6">
      <c r="A1629">
        <v>360014</v>
      </c>
      <c r="B1629" t="s">
        <v>7499</v>
      </c>
      <c r="C1629" t="s">
        <v>422</v>
      </c>
      <c r="D1629" t="s">
        <v>5804</v>
      </c>
      <c r="E1629" t="s">
        <v>5800</v>
      </c>
      <c r="F1629" t="s">
        <v>5800</v>
      </c>
    </row>
    <row r="1630" spans="1:6">
      <c r="A1630">
        <v>360016</v>
      </c>
      <c r="B1630" t="s">
        <v>7500</v>
      </c>
      <c r="C1630" t="s">
        <v>117</v>
      </c>
      <c r="D1630" t="s">
        <v>5856</v>
      </c>
      <c r="E1630" t="s">
        <v>5859</v>
      </c>
      <c r="F1630" t="s">
        <v>5856</v>
      </c>
    </row>
    <row r="1631" spans="1:6">
      <c r="A1631">
        <v>360017</v>
      </c>
      <c r="B1631" t="s">
        <v>7501</v>
      </c>
      <c r="C1631" t="s">
        <v>422</v>
      </c>
      <c r="D1631" t="s">
        <v>5804</v>
      </c>
      <c r="E1631" t="s">
        <v>5803</v>
      </c>
      <c r="F1631" t="s">
        <v>5803</v>
      </c>
    </row>
    <row r="1632" spans="1:6">
      <c r="A1632">
        <v>360018</v>
      </c>
      <c r="B1632" t="s">
        <v>7502</v>
      </c>
      <c r="C1632" t="s">
        <v>422</v>
      </c>
      <c r="D1632" t="s">
        <v>5804</v>
      </c>
      <c r="E1632" t="s">
        <v>5803</v>
      </c>
      <c r="F1632" t="s">
        <v>5803</v>
      </c>
    </row>
    <row r="1633" spans="1:6">
      <c r="A1633">
        <v>360019</v>
      </c>
      <c r="B1633" t="s">
        <v>7503</v>
      </c>
      <c r="C1633" t="s">
        <v>422</v>
      </c>
      <c r="D1633" t="s">
        <v>5804</v>
      </c>
      <c r="E1633" t="s">
        <v>5803</v>
      </c>
      <c r="F1633" t="s">
        <v>5803</v>
      </c>
    </row>
    <row r="1634" spans="1:6">
      <c r="A1634">
        <v>360020</v>
      </c>
      <c r="B1634" t="s">
        <v>7504</v>
      </c>
      <c r="C1634" t="s">
        <v>422</v>
      </c>
      <c r="D1634" t="s">
        <v>5804</v>
      </c>
      <c r="E1634" t="s">
        <v>5803</v>
      </c>
      <c r="F1634" t="s">
        <v>5803</v>
      </c>
    </row>
    <row r="1635" spans="1:6">
      <c r="A1635">
        <v>360021</v>
      </c>
      <c r="B1635" t="s">
        <v>7505</v>
      </c>
      <c r="C1635" t="s">
        <v>422</v>
      </c>
      <c r="D1635" t="s">
        <v>5804</v>
      </c>
      <c r="E1635" t="s">
        <v>5803</v>
      </c>
      <c r="F1635" t="s">
        <v>5803</v>
      </c>
    </row>
    <row r="1636" spans="1:6">
      <c r="A1636">
        <v>360022</v>
      </c>
      <c r="B1636" t="s">
        <v>7506</v>
      </c>
      <c r="C1636" t="s">
        <v>422</v>
      </c>
      <c r="D1636" t="s">
        <v>5804</v>
      </c>
      <c r="E1636" t="s">
        <v>5803</v>
      </c>
      <c r="F1636" t="s">
        <v>5803</v>
      </c>
    </row>
    <row r="1637" spans="1:6">
      <c r="A1637">
        <v>370010</v>
      </c>
      <c r="B1637" t="s">
        <v>7507</v>
      </c>
      <c r="C1637" t="s">
        <v>717</v>
      </c>
      <c r="D1637" t="s">
        <v>5846</v>
      </c>
      <c r="E1637" t="s">
        <v>5846</v>
      </c>
      <c r="F1637" t="s">
        <v>5846</v>
      </c>
    </row>
    <row r="1638" spans="1:6">
      <c r="A1638" t="s">
        <v>7508</v>
      </c>
      <c r="B1638" t="s">
        <v>7509</v>
      </c>
      <c r="C1638" t="s">
        <v>717</v>
      </c>
      <c r="D1638" t="s">
        <v>5848</v>
      </c>
      <c r="E1638" t="s">
        <v>5848</v>
      </c>
      <c r="F1638" t="s">
        <v>5848</v>
      </c>
    </row>
    <row r="1639" spans="1:6">
      <c r="A1639">
        <v>370021</v>
      </c>
      <c r="B1639" t="s">
        <v>7510</v>
      </c>
      <c r="C1639" t="s">
        <v>422</v>
      </c>
      <c r="D1639" t="s">
        <v>5804</v>
      </c>
      <c r="E1639" t="s">
        <v>5801</v>
      </c>
      <c r="F1639" t="s">
        <v>5801</v>
      </c>
    </row>
    <row r="1640" spans="1:6">
      <c r="A1640">
        <v>370022</v>
      </c>
      <c r="B1640" t="s">
        <v>7511</v>
      </c>
      <c r="C1640" t="s">
        <v>422</v>
      </c>
      <c r="D1640" t="s">
        <v>5804</v>
      </c>
      <c r="E1640" t="s">
        <v>5801</v>
      </c>
      <c r="F1640" t="s">
        <v>5801</v>
      </c>
    </row>
    <row r="1641" spans="1:6">
      <c r="A1641">
        <v>370023</v>
      </c>
      <c r="B1641" t="s">
        <v>7512</v>
      </c>
      <c r="C1641" t="s">
        <v>117</v>
      </c>
      <c r="D1641" t="s">
        <v>5769</v>
      </c>
      <c r="E1641" t="s">
        <v>5770</v>
      </c>
      <c r="F1641" t="s">
        <v>5770</v>
      </c>
    </row>
    <row r="1642" spans="1:6">
      <c r="A1642">
        <v>370024</v>
      </c>
      <c r="B1642" t="s">
        <v>7513</v>
      </c>
      <c r="C1642" t="s">
        <v>117</v>
      </c>
      <c r="D1642" t="s">
        <v>5856</v>
      </c>
      <c r="E1642" t="s">
        <v>5857</v>
      </c>
      <c r="F1642" t="s">
        <v>5856</v>
      </c>
    </row>
    <row r="1643" spans="1:6">
      <c r="A1643">
        <v>370025</v>
      </c>
      <c r="B1643" t="s">
        <v>7514</v>
      </c>
      <c r="C1643" t="s">
        <v>422</v>
      </c>
      <c r="D1643" t="s">
        <v>5804</v>
      </c>
      <c r="E1643" t="s">
        <v>5801</v>
      </c>
      <c r="F1643" t="s">
        <v>5801</v>
      </c>
    </row>
    <row r="1644" spans="1:6">
      <c r="A1644">
        <v>370026</v>
      </c>
      <c r="B1644" t="s">
        <v>7515</v>
      </c>
      <c r="C1644" t="s">
        <v>422</v>
      </c>
      <c r="D1644" t="s">
        <v>5804</v>
      </c>
      <c r="E1644" t="s">
        <v>5801</v>
      </c>
      <c r="F1644" t="s">
        <v>5801</v>
      </c>
    </row>
    <row r="1645" spans="1:6">
      <c r="A1645">
        <v>370027</v>
      </c>
      <c r="B1645" t="s">
        <v>7516</v>
      </c>
      <c r="C1645" t="s">
        <v>117</v>
      </c>
      <c r="D1645" t="s">
        <v>5856</v>
      </c>
      <c r="E1645" t="s">
        <v>5859</v>
      </c>
      <c r="F1645" t="s">
        <v>5856</v>
      </c>
    </row>
    <row r="1646" spans="1:6">
      <c r="A1646">
        <v>371020</v>
      </c>
      <c r="B1646" t="s">
        <v>7517</v>
      </c>
      <c r="C1646" t="s">
        <v>422</v>
      </c>
      <c r="D1646" t="s">
        <v>5804</v>
      </c>
      <c r="E1646" t="s">
        <v>5801</v>
      </c>
      <c r="F1646" t="s">
        <v>5801</v>
      </c>
    </row>
    <row r="1647" spans="1:6">
      <c r="A1647">
        <v>371120</v>
      </c>
      <c r="B1647" t="s">
        <v>7518</v>
      </c>
      <c r="C1647" t="s">
        <v>422</v>
      </c>
      <c r="D1647" t="s">
        <v>5804</v>
      </c>
      <c r="E1647" t="s">
        <v>5801</v>
      </c>
      <c r="F1647" t="s">
        <v>5801</v>
      </c>
    </row>
    <row r="1648" spans="1:6">
      <c r="A1648">
        <v>372010</v>
      </c>
      <c r="B1648" t="s">
        <v>7519</v>
      </c>
      <c r="C1648" t="s">
        <v>422</v>
      </c>
      <c r="D1648" t="s">
        <v>5804</v>
      </c>
      <c r="E1648" t="s">
        <v>5800</v>
      </c>
      <c r="F1648" t="s">
        <v>5800</v>
      </c>
    </row>
    <row r="1649" spans="1:6">
      <c r="A1649">
        <v>372110</v>
      </c>
      <c r="B1649" t="s">
        <v>7520</v>
      </c>
      <c r="C1649" t="s">
        <v>422</v>
      </c>
      <c r="D1649" t="s">
        <v>5804</v>
      </c>
      <c r="E1649" t="s">
        <v>5800</v>
      </c>
      <c r="F1649" t="s">
        <v>5800</v>
      </c>
    </row>
    <row r="1650" spans="1:6">
      <c r="A1650">
        <v>373010</v>
      </c>
      <c r="B1650" t="s">
        <v>7521</v>
      </c>
      <c r="C1650" t="s">
        <v>381</v>
      </c>
      <c r="D1650" t="s">
        <v>5778</v>
      </c>
      <c r="E1650" t="s">
        <v>5780</v>
      </c>
      <c r="F1650" t="s">
        <v>5780</v>
      </c>
    </row>
    <row r="1651" spans="1:6">
      <c r="A1651">
        <v>373020</v>
      </c>
      <c r="B1651" t="s">
        <v>7522</v>
      </c>
      <c r="C1651" t="s">
        <v>381</v>
      </c>
      <c r="D1651" t="s">
        <v>5778</v>
      </c>
      <c r="E1651" t="s">
        <v>5783</v>
      </c>
      <c r="F1651" t="s">
        <v>5783</v>
      </c>
    </row>
    <row r="1652" spans="1:6">
      <c r="A1652">
        <v>375010</v>
      </c>
      <c r="B1652" t="s">
        <v>7523</v>
      </c>
      <c r="C1652" t="s">
        <v>381</v>
      </c>
      <c r="D1652" t="s">
        <v>5778</v>
      </c>
      <c r="E1652" t="s">
        <v>5781</v>
      </c>
      <c r="F1652" t="s">
        <v>5781</v>
      </c>
    </row>
    <row r="1653" spans="1:6">
      <c r="A1653">
        <v>376510</v>
      </c>
      <c r="B1653" t="s">
        <v>7524</v>
      </c>
      <c r="C1653" t="s">
        <v>117</v>
      </c>
      <c r="D1653" t="s">
        <v>5856</v>
      </c>
      <c r="E1653" t="s">
        <v>5871</v>
      </c>
      <c r="F1653" t="s">
        <v>5856</v>
      </c>
    </row>
    <row r="1654" spans="1:6">
      <c r="A1654">
        <v>377010</v>
      </c>
      <c r="B1654" t="s">
        <v>7525</v>
      </c>
      <c r="C1654" t="s">
        <v>117</v>
      </c>
      <c r="D1654" t="s">
        <v>5856</v>
      </c>
      <c r="E1654" t="s">
        <v>5859</v>
      </c>
      <c r="F1654" t="s">
        <v>5856</v>
      </c>
    </row>
    <row r="1655" spans="1:6">
      <c r="A1655">
        <v>377016</v>
      </c>
      <c r="B1655" t="s">
        <v>7526</v>
      </c>
      <c r="C1655" t="s">
        <v>5819</v>
      </c>
      <c r="D1655" t="s">
        <v>5826</v>
      </c>
      <c r="E1655" t="s">
        <v>5831</v>
      </c>
      <c r="F1655" t="s">
        <v>5831</v>
      </c>
    </row>
    <row r="1656" spans="1:6">
      <c r="A1656">
        <v>377020</v>
      </c>
      <c r="B1656" t="s">
        <v>7527</v>
      </c>
      <c r="C1656" t="s">
        <v>117</v>
      </c>
      <c r="D1656" t="s">
        <v>5856</v>
      </c>
      <c r="E1656" t="s">
        <v>5895</v>
      </c>
      <c r="F1656" t="s">
        <v>5856</v>
      </c>
    </row>
    <row r="1657" spans="1:6">
      <c r="A1657">
        <v>377150</v>
      </c>
      <c r="B1657" t="s">
        <v>7528</v>
      </c>
      <c r="C1657" t="s">
        <v>117</v>
      </c>
      <c r="D1657" t="s">
        <v>5856</v>
      </c>
      <c r="E1657" t="s">
        <v>5895</v>
      </c>
      <c r="F1657" t="s">
        <v>5856</v>
      </c>
    </row>
    <row r="1658" spans="1:6">
      <c r="A1658">
        <v>377240</v>
      </c>
      <c r="B1658" t="s">
        <v>7529</v>
      </c>
      <c r="C1658" t="s">
        <v>117</v>
      </c>
      <c r="D1658" t="s">
        <v>5856</v>
      </c>
      <c r="E1658" t="s">
        <v>5857</v>
      </c>
      <c r="F1658" t="s">
        <v>5856</v>
      </c>
    </row>
    <row r="1659" spans="1:6">
      <c r="A1659">
        <v>377530</v>
      </c>
      <c r="B1659" t="s">
        <v>7530</v>
      </c>
      <c r="C1659" t="s">
        <v>117</v>
      </c>
      <c r="D1659" t="s">
        <v>5856</v>
      </c>
      <c r="E1659" t="s">
        <v>5859</v>
      </c>
      <c r="F1659" t="s">
        <v>5856</v>
      </c>
    </row>
    <row r="1660" spans="1:6">
      <c r="A1660">
        <v>378006</v>
      </c>
      <c r="B1660" t="s">
        <v>7531</v>
      </c>
      <c r="C1660" t="s">
        <v>5819</v>
      </c>
      <c r="D1660" t="s">
        <v>5826</v>
      </c>
      <c r="E1660" t="s">
        <v>5830</v>
      </c>
      <c r="F1660" t="s">
        <v>5830</v>
      </c>
    </row>
    <row r="1661" spans="1:6">
      <c r="A1661">
        <v>378010</v>
      </c>
      <c r="B1661" t="s">
        <v>7532</v>
      </c>
      <c r="C1661" t="s">
        <v>117</v>
      </c>
      <c r="D1661" t="s">
        <v>5856</v>
      </c>
      <c r="E1661" t="s">
        <v>5857</v>
      </c>
      <c r="F1661" t="s">
        <v>5856</v>
      </c>
    </row>
    <row r="1662" spans="1:6">
      <c r="A1662">
        <v>378546</v>
      </c>
      <c r="B1662" t="s">
        <v>7533</v>
      </c>
      <c r="C1662" t="s">
        <v>5819</v>
      </c>
      <c r="D1662" t="s">
        <v>5826</v>
      </c>
      <c r="E1662" t="s">
        <v>5832</v>
      </c>
      <c r="F1662" t="s">
        <v>5832</v>
      </c>
    </row>
    <row r="1663" spans="1:6">
      <c r="A1663">
        <v>379010</v>
      </c>
      <c r="B1663" t="s">
        <v>7534</v>
      </c>
      <c r="C1663" t="s">
        <v>117</v>
      </c>
      <c r="D1663" t="s">
        <v>5856</v>
      </c>
      <c r="E1663" t="s">
        <v>5857</v>
      </c>
      <c r="F1663" t="s">
        <v>5856</v>
      </c>
    </row>
    <row r="1664" spans="1:6">
      <c r="A1664">
        <v>380001</v>
      </c>
      <c r="B1664" t="s">
        <v>7535</v>
      </c>
      <c r="C1664" t="s">
        <v>422</v>
      </c>
      <c r="D1664" t="s">
        <v>5804</v>
      </c>
      <c r="E1664" t="s">
        <v>5802</v>
      </c>
      <c r="F1664" t="s">
        <v>5802</v>
      </c>
    </row>
    <row r="1665" spans="1:6">
      <c r="A1665">
        <v>380002</v>
      </c>
      <c r="B1665" t="s">
        <v>7536</v>
      </c>
      <c r="C1665" t="s">
        <v>422</v>
      </c>
      <c r="D1665" t="s">
        <v>5804</v>
      </c>
      <c r="E1665" t="s">
        <v>5802</v>
      </c>
      <c r="F1665" t="s">
        <v>5802</v>
      </c>
    </row>
    <row r="1666" spans="1:6">
      <c r="A1666">
        <v>380003</v>
      </c>
      <c r="B1666" t="s">
        <v>7537</v>
      </c>
      <c r="C1666" t="s">
        <v>422</v>
      </c>
      <c r="D1666" t="s">
        <v>5804</v>
      </c>
      <c r="E1666" t="s">
        <v>5803</v>
      </c>
      <c r="F1666" t="s">
        <v>5803</v>
      </c>
    </row>
    <row r="1667" spans="1:6">
      <c r="A1667">
        <v>380004</v>
      </c>
      <c r="B1667" t="s">
        <v>7538</v>
      </c>
      <c r="C1667" t="s">
        <v>422</v>
      </c>
      <c r="D1667" t="s">
        <v>5804</v>
      </c>
      <c r="E1667" t="s">
        <v>5803</v>
      </c>
      <c r="F1667" t="s">
        <v>5803</v>
      </c>
    </row>
    <row r="1668" spans="1:6">
      <c r="A1668">
        <v>380005</v>
      </c>
      <c r="B1668" t="s">
        <v>7539</v>
      </c>
      <c r="C1668" t="s">
        <v>422</v>
      </c>
      <c r="D1668" t="s">
        <v>5804</v>
      </c>
      <c r="E1668" t="s">
        <v>5798</v>
      </c>
      <c r="F1668" t="s">
        <v>5798</v>
      </c>
    </row>
    <row r="1669" spans="1:6">
      <c r="A1669">
        <v>380006</v>
      </c>
      <c r="B1669" t="s">
        <v>7540</v>
      </c>
      <c r="C1669" t="s">
        <v>422</v>
      </c>
      <c r="D1669" t="s">
        <v>5804</v>
      </c>
      <c r="E1669" t="s">
        <v>5798</v>
      </c>
      <c r="F1669" t="s">
        <v>5798</v>
      </c>
    </row>
    <row r="1670" spans="1:6">
      <c r="A1670">
        <v>380007</v>
      </c>
      <c r="B1670" t="s">
        <v>7541</v>
      </c>
      <c r="C1670" t="s">
        <v>422</v>
      </c>
      <c r="D1670" t="s">
        <v>5804</v>
      </c>
      <c r="E1670" t="s">
        <v>5802</v>
      </c>
      <c r="F1670" t="s">
        <v>5802</v>
      </c>
    </row>
    <row r="1671" spans="1:6">
      <c r="A1671">
        <v>380008</v>
      </c>
      <c r="B1671" t="s">
        <v>7542</v>
      </c>
      <c r="C1671" t="s">
        <v>422</v>
      </c>
      <c r="D1671" t="s">
        <v>5804</v>
      </c>
      <c r="E1671" t="s">
        <v>5802</v>
      </c>
      <c r="F1671" t="s">
        <v>5802</v>
      </c>
    </row>
    <row r="1672" spans="1:6">
      <c r="A1672">
        <v>380009</v>
      </c>
      <c r="B1672" t="s">
        <v>7543</v>
      </c>
      <c r="C1672" t="s">
        <v>422</v>
      </c>
      <c r="D1672" t="s">
        <v>5804</v>
      </c>
      <c r="E1672" t="s">
        <v>5800</v>
      </c>
      <c r="F1672" t="s">
        <v>5800</v>
      </c>
    </row>
    <row r="1673" spans="1:6">
      <c r="A1673">
        <v>380010</v>
      </c>
      <c r="B1673" t="s">
        <v>7544</v>
      </c>
      <c r="C1673" t="s">
        <v>422</v>
      </c>
      <c r="D1673" t="s">
        <v>5804</v>
      </c>
      <c r="E1673" t="s">
        <v>5802</v>
      </c>
      <c r="F1673" t="s">
        <v>5802</v>
      </c>
    </row>
    <row r="1674" spans="1:6">
      <c r="A1674">
        <v>380011</v>
      </c>
      <c r="B1674" t="s">
        <v>7545</v>
      </c>
      <c r="C1674" t="s">
        <v>422</v>
      </c>
      <c r="D1674" t="s">
        <v>5804</v>
      </c>
      <c r="E1674" t="s">
        <v>5802</v>
      </c>
      <c r="F1674" t="s">
        <v>5802</v>
      </c>
    </row>
    <row r="1675" spans="1:6">
      <c r="A1675">
        <v>392001</v>
      </c>
      <c r="B1675" t="s">
        <v>7546</v>
      </c>
      <c r="C1675" t="s">
        <v>717</v>
      </c>
      <c r="D1675" t="s">
        <v>5846</v>
      </c>
      <c r="E1675" t="s">
        <v>5846</v>
      </c>
      <c r="F1675" t="s">
        <v>5846</v>
      </c>
    </row>
    <row r="1676" spans="1:6">
      <c r="A1676">
        <v>392002</v>
      </c>
      <c r="B1676" t="s">
        <v>7547</v>
      </c>
      <c r="C1676" t="s">
        <v>717</v>
      </c>
      <c r="D1676" t="s">
        <v>5848</v>
      </c>
      <c r="E1676" t="s">
        <v>5848</v>
      </c>
      <c r="F1676" t="s">
        <v>5848</v>
      </c>
    </row>
    <row r="1677" spans="1:6">
      <c r="A1677">
        <v>393001</v>
      </c>
      <c r="B1677" t="s">
        <v>7548</v>
      </c>
      <c r="C1677" t="s">
        <v>381</v>
      </c>
      <c r="D1677" t="s">
        <v>5778</v>
      </c>
      <c r="E1677" t="s">
        <v>5779</v>
      </c>
      <c r="F1677" t="s">
        <v>5779</v>
      </c>
    </row>
    <row r="1678" spans="1:6">
      <c r="A1678">
        <v>395001</v>
      </c>
      <c r="B1678" t="s">
        <v>7549</v>
      </c>
      <c r="C1678" t="s">
        <v>422</v>
      </c>
      <c r="D1678" t="s">
        <v>5804</v>
      </c>
      <c r="E1678" t="s">
        <v>5801</v>
      </c>
      <c r="F1678" t="s">
        <v>5801</v>
      </c>
    </row>
    <row r="1679" spans="1:6">
      <c r="A1679">
        <v>395011</v>
      </c>
      <c r="B1679" t="s">
        <v>7550</v>
      </c>
      <c r="C1679" t="s">
        <v>422</v>
      </c>
      <c r="D1679" t="s">
        <v>5804</v>
      </c>
      <c r="E1679" t="s">
        <v>5800</v>
      </c>
      <c r="F1679" t="s">
        <v>5800</v>
      </c>
    </row>
    <row r="1680" spans="1:6">
      <c r="A1680">
        <v>395012</v>
      </c>
      <c r="B1680" t="s">
        <v>7551</v>
      </c>
      <c r="C1680" t="s">
        <v>422</v>
      </c>
      <c r="D1680" t="s">
        <v>5804</v>
      </c>
      <c r="E1680" t="s">
        <v>5800</v>
      </c>
      <c r="F1680" t="s">
        <v>5800</v>
      </c>
    </row>
    <row r="1681" spans="1:6">
      <c r="A1681">
        <v>398001</v>
      </c>
      <c r="B1681" t="s">
        <v>7552</v>
      </c>
      <c r="C1681" t="s">
        <v>381</v>
      </c>
      <c r="D1681" t="s">
        <v>5778</v>
      </c>
      <c r="E1681" t="s">
        <v>5781</v>
      </c>
      <c r="F1681" t="s">
        <v>5781</v>
      </c>
    </row>
    <row r="1682" spans="1:6">
      <c r="A1682">
        <v>398011</v>
      </c>
      <c r="B1682" t="s">
        <v>7553</v>
      </c>
      <c r="C1682" t="s">
        <v>381</v>
      </c>
      <c r="D1682" t="s">
        <v>5778</v>
      </c>
      <c r="E1682" t="s">
        <v>5781</v>
      </c>
      <c r="F1682" t="s">
        <v>5781</v>
      </c>
    </row>
    <row r="1683" spans="1:6">
      <c r="A1683">
        <v>398021</v>
      </c>
      <c r="B1683" t="s">
        <v>7554</v>
      </c>
      <c r="C1683" t="s">
        <v>381</v>
      </c>
      <c r="D1683" t="s">
        <v>5778</v>
      </c>
      <c r="E1683" t="s">
        <v>5781</v>
      </c>
      <c r="F1683" t="s">
        <v>5781</v>
      </c>
    </row>
    <row r="1684" spans="1:6">
      <c r="A1684">
        <v>398031</v>
      </c>
      <c r="B1684" t="s">
        <v>7555</v>
      </c>
      <c r="C1684" t="s">
        <v>381</v>
      </c>
      <c r="D1684" t="s">
        <v>5778</v>
      </c>
      <c r="E1684" t="s">
        <v>5780</v>
      </c>
      <c r="F1684" t="s">
        <v>5780</v>
      </c>
    </row>
    <row r="1685" spans="1:6">
      <c r="A1685">
        <v>398041</v>
      </c>
      <c r="B1685" t="s">
        <v>7556</v>
      </c>
      <c r="C1685" t="s">
        <v>117</v>
      </c>
      <c r="D1685" t="s">
        <v>5856</v>
      </c>
      <c r="E1685" t="s">
        <v>6418</v>
      </c>
      <c r="F1685" t="s">
        <v>5856</v>
      </c>
    </row>
    <row r="1686" spans="1:6">
      <c r="A1686">
        <v>398051</v>
      </c>
      <c r="B1686" t="s">
        <v>7557</v>
      </c>
      <c r="C1686" t="s">
        <v>381</v>
      </c>
      <c r="D1686" t="s">
        <v>5778</v>
      </c>
      <c r="E1686" t="s">
        <v>5780</v>
      </c>
      <c r="F1686" t="s">
        <v>5780</v>
      </c>
    </row>
    <row r="1687" spans="1:6">
      <c r="A1687">
        <v>398061</v>
      </c>
      <c r="B1687" t="s">
        <v>7558</v>
      </c>
      <c r="C1687" t="s">
        <v>117</v>
      </c>
      <c r="D1687" t="s">
        <v>5856</v>
      </c>
      <c r="E1687" t="s">
        <v>5895</v>
      </c>
      <c r="F1687" t="s">
        <v>5856</v>
      </c>
    </row>
    <row r="1688" spans="1:6">
      <c r="A1688">
        <v>399001</v>
      </c>
      <c r="B1688" t="s">
        <v>7559</v>
      </c>
      <c r="C1688" t="s">
        <v>117</v>
      </c>
      <c r="D1688" t="s">
        <v>5769</v>
      </c>
      <c r="E1688" t="s">
        <v>5773</v>
      </c>
      <c r="F1688" t="s">
        <v>5773</v>
      </c>
    </row>
    <row r="1689" spans="1:6">
      <c r="A1689">
        <v>399011</v>
      </c>
      <c r="B1689" t="s">
        <v>7560</v>
      </c>
      <c r="C1689" t="s">
        <v>117</v>
      </c>
      <c r="D1689" t="s">
        <v>5769</v>
      </c>
      <c r="E1689" t="s">
        <v>5770</v>
      </c>
      <c r="F1689" t="s">
        <v>5770</v>
      </c>
    </row>
    <row r="1690" spans="1:6">
      <c r="A1690">
        <v>400001</v>
      </c>
      <c r="B1690" t="s">
        <v>7561</v>
      </c>
      <c r="C1690" t="s">
        <v>381</v>
      </c>
      <c r="D1690" t="s">
        <v>5778</v>
      </c>
      <c r="E1690" t="s">
        <v>5780</v>
      </c>
      <c r="F1690" t="s">
        <v>5780</v>
      </c>
    </row>
    <row r="1691" spans="1:6">
      <c r="A1691">
        <v>400003</v>
      </c>
      <c r="B1691" t="s">
        <v>7562</v>
      </c>
      <c r="C1691" t="s">
        <v>381</v>
      </c>
      <c r="D1691" t="s">
        <v>5778</v>
      </c>
      <c r="E1691" t="s">
        <v>5781</v>
      </c>
      <c r="F1691" t="s">
        <v>5781</v>
      </c>
    </row>
    <row r="1692" spans="1:6">
      <c r="A1692">
        <v>400005</v>
      </c>
      <c r="B1692" t="s">
        <v>7563</v>
      </c>
      <c r="C1692" t="s">
        <v>717</v>
      </c>
      <c r="D1692" t="s">
        <v>5846</v>
      </c>
      <c r="E1692" t="s">
        <v>5846</v>
      </c>
      <c r="F1692" t="s">
        <v>5846</v>
      </c>
    </row>
    <row r="1693" spans="1:6">
      <c r="A1693">
        <v>400007</v>
      </c>
      <c r="B1693" t="s">
        <v>7564</v>
      </c>
      <c r="C1693" t="s">
        <v>117</v>
      </c>
      <c r="D1693" t="s">
        <v>5856</v>
      </c>
      <c r="E1693" t="s">
        <v>5857</v>
      </c>
      <c r="F1693" t="s">
        <v>5856</v>
      </c>
    </row>
    <row r="1694" spans="1:6">
      <c r="A1694">
        <v>400009</v>
      </c>
      <c r="B1694" t="s">
        <v>7565</v>
      </c>
      <c r="C1694" t="s">
        <v>422</v>
      </c>
      <c r="D1694" t="s">
        <v>5804</v>
      </c>
      <c r="E1694" t="s">
        <v>5801</v>
      </c>
      <c r="F1694" t="s">
        <v>5801</v>
      </c>
    </row>
    <row r="1695" spans="1:6">
      <c r="A1695">
        <v>400011</v>
      </c>
      <c r="B1695" t="s">
        <v>7566</v>
      </c>
      <c r="C1695" t="s">
        <v>117</v>
      </c>
      <c r="D1695" t="s">
        <v>5856</v>
      </c>
      <c r="E1695" t="s">
        <v>5871</v>
      </c>
      <c r="F1695" t="s">
        <v>5856</v>
      </c>
    </row>
    <row r="1696" spans="1:6">
      <c r="A1696">
        <v>400013</v>
      </c>
      <c r="B1696" t="s">
        <v>7567</v>
      </c>
      <c r="C1696" t="s">
        <v>381</v>
      </c>
      <c r="D1696" t="s">
        <v>5778</v>
      </c>
      <c r="E1696" t="s">
        <v>5779</v>
      </c>
      <c r="F1696" t="s">
        <v>5779</v>
      </c>
    </row>
    <row r="1697" spans="1:6">
      <c r="A1697">
        <v>400015</v>
      </c>
      <c r="B1697" t="s">
        <v>7568</v>
      </c>
      <c r="C1697" t="s">
        <v>381</v>
      </c>
      <c r="D1697" t="s">
        <v>5778</v>
      </c>
      <c r="E1697" t="s">
        <v>5780</v>
      </c>
      <c r="F1697" t="s">
        <v>5780</v>
      </c>
    </row>
    <row r="1698" spans="1:6">
      <c r="A1698">
        <v>400016</v>
      </c>
      <c r="B1698" t="s">
        <v>7569</v>
      </c>
      <c r="C1698" t="s">
        <v>422</v>
      </c>
      <c r="D1698" t="s">
        <v>5804</v>
      </c>
      <c r="E1698" t="s">
        <v>5800</v>
      </c>
      <c r="F1698" t="s">
        <v>5800</v>
      </c>
    </row>
    <row r="1699" spans="1:6">
      <c r="A1699">
        <v>400018</v>
      </c>
      <c r="B1699" t="s">
        <v>7570</v>
      </c>
      <c r="C1699" t="s">
        <v>117</v>
      </c>
      <c r="D1699" t="s">
        <v>5769</v>
      </c>
      <c r="E1699" t="s">
        <v>5773</v>
      </c>
      <c r="F1699" t="s">
        <v>5773</v>
      </c>
    </row>
    <row r="1700" spans="1:6">
      <c r="A1700">
        <v>400020</v>
      </c>
      <c r="B1700" t="s">
        <v>7571</v>
      </c>
      <c r="C1700" t="s">
        <v>381</v>
      </c>
      <c r="D1700" t="s">
        <v>5778</v>
      </c>
      <c r="E1700" t="s">
        <v>5779</v>
      </c>
      <c r="F1700" t="s">
        <v>5779</v>
      </c>
    </row>
    <row r="1701" spans="1:6">
      <c r="A1701">
        <v>400022</v>
      </c>
      <c r="B1701" t="s">
        <v>7572</v>
      </c>
      <c r="C1701" t="s">
        <v>381</v>
      </c>
      <c r="D1701" t="s">
        <v>5778</v>
      </c>
      <c r="E1701" t="s">
        <v>5780</v>
      </c>
      <c r="F1701" t="s">
        <v>5780</v>
      </c>
    </row>
    <row r="1702" spans="1:6">
      <c r="A1702">
        <v>410001</v>
      </c>
      <c r="B1702" t="s">
        <v>7573</v>
      </c>
      <c r="C1702" t="s">
        <v>381</v>
      </c>
      <c r="D1702" t="s">
        <v>5778</v>
      </c>
      <c r="E1702" t="s">
        <v>5781</v>
      </c>
      <c r="F1702" t="s">
        <v>5781</v>
      </c>
    </row>
    <row r="1703" spans="1:6">
      <c r="A1703">
        <v>410002</v>
      </c>
      <c r="B1703" t="s">
        <v>7574</v>
      </c>
      <c r="C1703" t="s">
        <v>717</v>
      </c>
      <c r="D1703" t="s">
        <v>5846</v>
      </c>
      <c r="E1703" t="s">
        <v>5846</v>
      </c>
      <c r="F1703" t="s">
        <v>5846</v>
      </c>
    </row>
    <row r="1704" spans="1:6">
      <c r="A1704">
        <v>410003</v>
      </c>
      <c r="B1704" t="s">
        <v>7575</v>
      </c>
      <c r="C1704" t="s">
        <v>117</v>
      </c>
      <c r="D1704" t="s">
        <v>5856</v>
      </c>
      <c r="E1704" t="s">
        <v>5859</v>
      </c>
      <c r="F1704" t="s">
        <v>5856</v>
      </c>
    </row>
    <row r="1705" spans="1:6">
      <c r="A1705">
        <v>410004</v>
      </c>
      <c r="B1705" t="s">
        <v>7576</v>
      </c>
      <c r="C1705" t="s">
        <v>422</v>
      </c>
      <c r="D1705" t="s">
        <v>5804</v>
      </c>
      <c r="E1705" t="s">
        <v>5801</v>
      </c>
      <c r="F1705" t="s">
        <v>5801</v>
      </c>
    </row>
    <row r="1706" spans="1:6">
      <c r="A1706">
        <v>410005</v>
      </c>
      <c r="B1706" t="s">
        <v>7577</v>
      </c>
      <c r="C1706" t="s">
        <v>422</v>
      </c>
      <c r="D1706" t="s">
        <v>5804</v>
      </c>
      <c r="E1706" t="s">
        <v>5801</v>
      </c>
      <c r="F1706" t="s">
        <v>5801</v>
      </c>
    </row>
    <row r="1707" spans="1:6">
      <c r="A1707">
        <v>410006</v>
      </c>
      <c r="B1707" t="s">
        <v>7578</v>
      </c>
      <c r="C1707" t="s">
        <v>381</v>
      </c>
      <c r="D1707" t="s">
        <v>5778</v>
      </c>
      <c r="E1707" t="s">
        <v>5780</v>
      </c>
      <c r="F1707" t="s">
        <v>5780</v>
      </c>
    </row>
    <row r="1708" spans="1:6">
      <c r="A1708">
        <v>410007</v>
      </c>
      <c r="B1708" t="s">
        <v>7579</v>
      </c>
      <c r="C1708" t="s">
        <v>381</v>
      </c>
      <c r="D1708" t="s">
        <v>5778</v>
      </c>
      <c r="E1708" t="s">
        <v>5780</v>
      </c>
      <c r="F1708" t="s">
        <v>5780</v>
      </c>
    </row>
    <row r="1709" spans="1:6">
      <c r="A1709">
        <v>410008</v>
      </c>
      <c r="B1709" t="s">
        <v>7580</v>
      </c>
      <c r="C1709" t="s">
        <v>117</v>
      </c>
      <c r="D1709" t="s">
        <v>5769</v>
      </c>
      <c r="E1709" t="s">
        <v>5770</v>
      </c>
      <c r="F1709" t="s">
        <v>5770</v>
      </c>
    </row>
    <row r="1710" spans="1:6">
      <c r="A1710">
        <v>410009</v>
      </c>
      <c r="B1710" t="s">
        <v>7581</v>
      </c>
      <c r="C1710" t="s">
        <v>117</v>
      </c>
      <c r="D1710" t="s">
        <v>5856</v>
      </c>
      <c r="E1710" t="s">
        <v>6418</v>
      </c>
      <c r="F1710" t="s">
        <v>5856</v>
      </c>
    </row>
    <row r="1711" spans="1:6">
      <c r="A1711">
        <v>410010</v>
      </c>
      <c r="B1711" t="s">
        <v>7582</v>
      </c>
      <c r="C1711" t="s">
        <v>117</v>
      </c>
      <c r="D1711" t="s">
        <v>5769</v>
      </c>
      <c r="E1711" t="s">
        <v>5773</v>
      </c>
      <c r="F1711" t="s">
        <v>5773</v>
      </c>
    </row>
    <row r="1712" spans="1:6">
      <c r="A1712">
        <v>420001</v>
      </c>
      <c r="B1712" t="s">
        <v>7583</v>
      </c>
      <c r="C1712" t="s">
        <v>381</v>
      </c>
      <c r="D1712" t="s">
        <v>5778</v>
      </c>
      <c r="E1712" t="s">
        <v>5780</v>
      </c>
      <c r="F1712" t="s">
        <v>5780</v>
      </c>
    </row>
    <row r="1713" spans="1:6">
      <c r="A1713">
        <v>420002</v>
      </c>
      <c r="B1713" t="s">
        <v>7584</v>
      </c>
      <c r="C1713" t="s">
        <v>422</v>
      </c>
      <c r="D1713" t="s">
        <v>5804</v>
      </c>
      <c r="E1713" t="s">
        <v>5800</v>
      </c>
      <c r="F1713" t="s">
        <v>5800</v>
      </c>
    </row>
    <row r="1714" spans="1:6">
      <c r="A1714">
        <v>420003</v>
      </c>
      <c r="B1714" t="s">
        <v>7585</v>
      </c>
      <c r="C1714" t="s">
        <v>117</v>
      </c>
      <c r="D1714" t="s">
        <v>5856</v>
      </c>
      <c r="E1714" t="s">
        <v>5857</v>
      </c>
      <c r="F1714" t="s">
        <v>5856</v>
      </c>
    </row>
    <row r="1715" spans="1:6">
      <c r="A1715">
        <v>420005</v>
      </c>
      <c r="B1715" t="s">
        <v>7586</v>
      </c>
      <c r="C1715" t="s">
        <v>117</v>
      </c>
      <c r="D1715" t="s">
        <v>5856</v>
      </c>
      <c r="E1715" t="s">
        <v>5859</v>
      </c>
      <c r="F1715" t="s">
        <v>5856</v>
      </c>
    </row>
    <row r="1716" spans="1:6">
      <c r="A1716">
        <v>420006</v>
      </c>
      <c r="B1716" t="s">
        <v>7587</v>
      </c>
      <c r="C1716" t="s">
        <v>717</v>
      </c>
      <c r="D1716" t="s">
        <v>5846</v>
      </c>
      <c r="E1716" t="s">
        <v>5846</v>
      </c>
      <c r="F1716" t="s">
        <v>5846</v>
      </c>
    </row>
    <row r="1717" spans="1:6">
      <c r="A1717">
        <v>420008</v>
      </c>
      <c r="B1717" t="s">
        <v>7588</v>
      </c>
      <c r="C1717" t="s">
        <v>422</v>
      </c>
      <c r="D1717" t="s">
        <v>5804</v>
      </c>
      <c r="E1717" t="s">
        <v>5800</v>
      </c>
      <c r="F1717" t="s">
        <v>5800</v>
      </c>
    </row>
    <row r="1718" spans="1:6">
      <c r="A1718">
        <v>420009</v>
      </c>
      <c r="B1718" t="s">
        <v>7589</v>
      </c>
      <c r="C1718" t="s">
        <v>381</v>
      </c>
      <c r="D1718" t="s">
        <v>5778</v>
      </c>
      <c r="E1718" t="s">
        <v>5782</v>
      </c>
      <c r="F1718" t="s">
        <v>5782</v>
      </c>
    </row>
    <row r="1719" spans="1:6">
      <c r="A1719">
        <v>420102</v>
      </c>
      <c r="B1719" t="s">
        <v>7590</v>
      </c>
      <c r="C1719" t="s">
        <v>422</v>
      </c>
      <c r="D1719" t="s">
        <v>5804</v>
      </c>
      <c r="E1719" t="s">
        <v>5800</v>
      </c>
      <c r="F1719" t="s">
        <v>5800</v>
      </c>
    </row>
    <row r="1720" spans="1:6">
      <c r="A1720">
        <v>420106</v>
      </c>
      <c r="B1720" t="s">
        <v>7591</v>
      </c>
      <c r="C1720" t="s">
        <v>717</v>
      </c>
      <c r="D1720" t="s">
        <v>5848</v>
      </c>
      <c r="E1720" t="s">
        <v>5848</v>
      </c>
      <c r="F1720" t="s">
        <v>5848</v>
      </c>
    </row>
    <row r="1721" spans="1:6">
      <c r="A1721">
        <v>420108</v>
      </c>
      <c r="B1721" t="s">
        <v>7592</v>
      </c>
      <c r="C1721" t="s">
        <v>422</v>
      </c>
      <c r="D1721" t="s">
        <v>5804</v>
      </c>
      <c r="E1721" t="s">
        <v>5800</v>
      </c>
      <c r="F1721" t="s">
        <v>5800</v>
      </c>
    </row>
    <row r="1722" spans="1:6">
      <c r="A1722">
        <v>450001</v>
      </c>
      <c r="B1722" t="s">
        <v>7593</v>
      </c>
      <c r="C1722" t="s">
        <v>381</v>
      </c>
      <c r="D1722" t="s">
        <v>5778</v>
      </c>
      <c r="E1722" t="s">
        <v>5783</v>
      </c>
      <c r="F1722" t="s">
        <v>5783</v>
      </c>
    </row>
    <row r="1723" spans="1:6">
      <c r="A1723">
        <v>450002</v>
      </c>
      <c r="B1723" t="s">
        <v>7594</v>
      </c>
      <c r="C1723" t="s">
        <v>117</v>
      </c>
      <c r="D1723" t="s">
        <v>5856</v>
      </c>
      <c r="E1723" t="s">
        <v>5857</v>
      </c>
      <c r="F1723" t="s">
        <v>5856</v>
      </c>
    </row>
    <row r="1724" spans="1:6">
      <c r="A1724">
        <v>450003</v>
      </c>
      <c r="B1724" t="s">
        <v>7595</v>
      </c>
      <c r="C1724" t="s">
        <v>117</v>
      </c>
      <c r="D1724" t="s">
        <v>5856</v>
      </c>
      <c r="E1724" t="s">
        <v>5857</v>
      </c>
      <c r="F1724" t="s">
        <v>5856</v>
      </c>
    </row>
    <row r="1725" spans="1:6">
      <c r="A1725">
        <v>450004</v>
      </c>
      <c r="B1725" t="s">
        <v>7596</v>
      </c>
      <c r="C1725" t="s">
        <v>117</v>
      </c>
      <c r="D1725" t="s">
        <v>5856</v>
      </c>
      <c r="E1725" t="s">
        <v>5871</v>
      </c>
      <c r="F1725" t="s">
        <v>5856</v>
      </c>
    </row>
    <row r="1726" spans="1:6">
      <c r="A1726">
        <v>450005</v>
      </c>
      <c r="B1726" t="s">
        <v>7597</v>
      </c>
      <c r="C1726" t="s">
        <v>422</v>
      </c>
      <c r="D1726" t="s">
        <v>5804</v>
      </c>
      <c r="E1726" t="s">
        <v>5800</v>
      </c>
      <c r="F1726" t="s">
        <v>5800</v>
      </c>
    </row>
    <row r="1727" spans="1:6">
      <c r="A1727">
        <v>450006</v>
      </c>
      <c r="B1727" t="s">
        <v>7598</v>
      </c>
      <c r="C1727" t="s">
        <v>422</v>
      </c>
      <c r="D1727" t="s">
        <v>5804</v>
      </c>
      <c r="E1727" t="s">
        <v>5800</v>
      </c>
      <c r="F1727" t="s">
        <v>5800</v>
      </c>
    </row>
    <row r="1728" spans="1:6">
      <c r="A1728">
        <v>450007</v>
      </c>
      <c r="B1728" t="s">
        <v>7599</v>
      </c>
      <c r="C1728" t="s">
        <v>117</v>
      </c>
      <c r="D1728" t="s">
        <v>5856</v>
      </c>
      <c r="E1728" t="s">
        <v>5857</v>
      </c>
      <c r="F1728" t="s">
        <v>5856</v>
      </c>
    </row>
    <row r="1729" spans="1:6">
      <c r="A1729">
        <v>450008</v>
      </c>
      <c r="B1729" t="s">
        <v>7600</v>
      </c>
      <c r="C1729" t="s">
        <v>117</v>
      </c>
      <c r="D1729" t="s">
        <v>5769</v>
      </c>
      <c r="E1729" t="s">
        <v>5773</v>
      </c>
      <c r="F1729" t="s">
        <v>5773</v>
      </c>
    </row>
    <row r="1730" spans="1:6">
      <c r="A1730">
        <v>450009</v>
      </c>
      <c r="B1730" t="s">
        <v>7601</v>
      </c>
      <c r="C1730" t="s">
        <v>117</v>
      </c>
      <c r="D1730" t="s">
        <v>5856</v>
      </c>
      <c r="E1730" t="s">
        <v>5857</v>
      </c>
      <c r="F1730" t="s">
        <v>5856</v>
      </c>
    </row>
    <row r="1731" spans="1:6">
      <c r="A1731">
        <v>450010</v>
      </c>
      <c r="B1731" t="s">
        <v>7602</v>
      </c>
      <c r="C1731" t="s">
        <v>381</v>
      </c>
      <c r="D1731" t="s">
        <v>5778</v>
      </c>
      <c r="E1731" t="s">
        <v>5780</v>
      </c>
      <c r="F1731" t="s">
        <v>5780</v>
      </c>
    </row>
    <row r="1732" spans="1:6">
      <c r="A1732">
        <v>450011</v>
      </c>
      <c r="B1732" t="s">
        <v>7603</v>
      </c>
      <c r="C1732" t="s">
        <v>117</v>
      </c>
      <c r="D1732" t="s">
        <v>5856</v>
      </c>
      <c r="E1732" t="s">
        <v>5859</v>
      </c>
      <c r="F1732" t="s">
        <v>5856</v>
      </c>
    </row>
    <row r="1733" spans="1:6">
      <c r="A1733">
        <v>450018</v>
      </c>
      <c r="B1733" t="s">
        <v>7604</v>
      </c>
      <c r="C1733" t="s">
        <v>422</v>
      </c>
      <c r="D1733" t="s">
        <v>5804</v>
      </c>
      <c r="E1733" t="s">
        <v>5801</v>
      </c>
      <c r="F1733" t="s">
        <v>5801</v>
      </c>
    </row>
    <row r="1734" spans="1:6">
      <c r="A1734">
        <v>450019</v>
      </c>
      <c r="B1734" t="s">
        <v>7605</v>
      </c>
      <c r="C1734" t="s">
        <v>422</v>
      </c>
      <c r="D1734" t="s">
        <v>5804</v>
      </c>
      <c r="E1734" t="s">
        <v>5801</v>
      </c>
      <c r="F1734" t="s">
        <v>5801</v>
      </c>
    </row>
    <row r="1735" spans="1:6">
      <c r="A1735">
        <v>457001</v>
      </c>
      <c r="B1735" t="s">
        <v>7606</v>
      </c>
      <c r="C1735" t="s">
        <v>5819</v>
      </c>
      <c r="D1735" t="s">
        <v>5826</v>
      </c>
      <c r="E1735" t="s">
        <v>5831</v>
      </c>
      <c r="F1735" t="s">
        <v>5831</v>
      </c>
    </row>
    <row r="1736" spans="1:6">
      <c r="A1736">
        <v>460001</v>
      </c>
      <c r="B1736" t="s">
        <v>7607</v>
      </c>
      <c r="C1736" t="s">
        <v>117</v>
      </c>
      <c r="D1736" t="s">
        <v>5856</v>
      </c>
      <c r="E1736" t="s">
        <v>5859</v>
      </c>
      <c r="F1736" t="s">
        <v>5856</v>
      </c>
    </row>
    <row r="1737" spans="1:6">
      <c r="A1737">
        <v>460002</v>
      </c>
      <c r="B1737" t="s">
        <v>7608</v>
      </c>
      <c r="C1737" t="s">
        <v>381</v>
      </c>
      <c r="D1737" t="s">
        <v>5778</v>
      </c>
      <c r="E1737" t="s">
        <v>5781</v>
      </c>
      <c r="F1737" t="s">
        <v>5781</v>
      </c>
    </row>
    <row r="1738" spans="1:6">
      <c r="A1738">
        <v>460003</v>
      </c>
      <c r="B1738" t="s">
        <v>7609</v>
      </c>
      <c r="C1738" t="s">
        <v>422</v>
      </c>
      <c r="D1738" t="s">
        <v>5804</v>
      </c>
      <c r="E1738" t="s">
        <v>5800</v>
      </c>
      <c r="F1738" t="s">
        <v>5800</v>
      </c>
    </row>
    <row r="1739" spans="1:6">
      <c r="A1739">
        <v>460005</v>
      </c>
      <c r="B1739" t="s">
        <v>7610</v>
      </c>
      <c r="C1739" t="s">
        <v>117</v>
      </c>
      <c r="D1739" t="s">
        <v>5856</v>
      </c>
      <c r="E1739" t="s">
        <v>5871</v>
      </c>
      <c r="F1739" t="s">
        <v>5856</v>
      </c>
    </row>
    <row r="1740" spans="1:6">
      <c r="A1740">
        <v>460006</v>
      </c>
      <c r="B1740" t="s">
        <v>7611</v>
      </c>
      <c r="C1740" t="s">
        <v>717</v>
      </c>
      <c r="D1740" t="s">
        <v>5846</v>
      </c>
      <c r="E1740" t="s">
        <v>5846</v>
      </c>
      <c r="F1740" t="s">
        <v>5846</v>
      </c>
    </row>
    <row r="1741" spans="1:6">
      <c r="A1741">
        <v>460007</v>
      </c>
      <c r="B1741" t="s">
        <v>7612</v>
      </c>
      <c r="C1741" t="s">
        <v>117</v>
      </c>
      <c r="D1741" t="s">
        <v>5856</v>
      </c>
      <c r="E1741" t="s">
        <v>5859</v>
      </c>
      <c r="F1741" t="s">
        <v>5856</v>
      </c>
    </row>
    <row r="1742" spans="1:6">
      <c r="A1742">
        <v>460008</v>
      </c>
      <c r="B1742" t="s">
        <v>7613</v>
      </c>
      <c r="C1742" t="s">
        <v>422</v>
      </c>
      <c r="D1742" t="s">
        <v>5804</v>
      </c>
      <c r="E1742" t="s">
        <v>5798</v>
      </c>
      <c r="F1742" t="s">
        <v>5798</v>
      </c>
    </row>
    <row r="1743" spans="1:6">
      <c r="A1743">
        <v>460009</v>
      </c>
      <c r="B1743" t="s">
        <v>7614</v>
      </c>
      <c r="C1743" t="s">
        <v>117</v>
      </c>
      <c r="D1743" t="s">
        <v>5856</v>
      </c>
      <c r="E1743" t="s">
        <v>6418</v>
      </c>
      <c r="F1743" t="s">
        <v>5856</v>
      </c>
    </row>
    <row r="1744" spans="1:6">
      <c r="A1744">
        <v>460010</v>
      </c>
      <c r="B1744" t="s">
        <v>7615</v>
      </c>
      <c r="C1744" t="s">
        <v>5819</v>
      </c>
      <c r="D1744" t="s">
        <v>5826</v>
      </c>
      <c r="E1744" t="s">
        <v>5831</v>
      </c>
      <c r="F1744" t="s">
        <v>5831</v>
      </c>
    </row>
    <row r="1745" spans="1:6">
      <c r="A1745">
        <v>460106</v>
      </c>
      <c r="B1745" t="s">
        <v>7616</v>
      </c>
      <c r="C1745" t="s">
        <v>717</v>
      </c>
      <c r="D1745" t="s">
        <v>5848</v>
      </c>
      <c r="E1745" t="s">
        <v>5848</v>
      </c>
      <c r="F1745" t="s">
        <v>5848</v>
      </c>
    </row>
    <row r="1746" spans="1:6">
      <c r="A1746">
        <v>460108</v>
      </c>
      <c r="B1746" t="s">
        <v>7617</v>
      </c>
      <c r="C1746" t="s">
        <v>422</v>
      </c>
      <c r="D1746" t="s">
        <v>5804</v>
      </c>
      <c r="E1746" t="s">
        <v>5798</v>
      </c>
      <c r="F1746" t="s">
        <v>5798</v>
      </c>
    </row>
    <row r="1747" spans="1:6">
      <c r="A1747">
        <v>460220</v>
      </c>
      <c r="B1747" t="s">
        <v>7618</v>
      </c>
      <c r="C1747" t="s">
        <v>117</v>
      </c>
      <c r="D1747" t="s">
        <v>5769</v>
      </c>
      <c r="E1747" t="s">
        <v>5772</v>
      </c>
      <c r="F1747" t="s">
        <v>5772</v>
      </c>
    </row>
    <row r="1748" spans="1:6">
      <c r="A1748">
        <v>460300</v>
      </c>
      <c r="B1748" t="s">
        <v>7619</v>
      </c>
      <c r="C1748" t="s">
        <v>117</v>
      </c>
      <c r="D1748" t="s">
        <v>5769</v>
      </c>
      <c r="E1748" t="s">
        <v>5772</v>
      </c>
      <c r="F1748" t="s">
        <v>5772</v>
      </c>
    </row>
    <row r="1749" spans="1:6">
      <c r="A1749">
        <v>470006</v>
      </c>
      <c r="B1749" t="s">
        <v>7620</v>
      </c>
      <c r="C1749" t="s">
        <v>117</v>
      </c>
      <c r="D1749" t="s">
        <v>5856</v>
      </c>
      <c r="E1749" t="s">
        <v>5895</v>
      </c>
      <c r="F1749" t="s">
        <v>5856</v>
      </c>
    </row>
    <row r="1750" spans="1:6">
      <c r="A1750">
        <v>470007</v>
      </c>
      <c r="B1750" t="s">
        <v>7621</v>
      </c>
      <c r="C1750" t="s">
        <v>117</v>
      </c>
      <c r="D1750" t="s">
        <v>5769</v>
      </c>
      <c r="E1750" t="s">
        <v>5770</v>
      </c>
      <c r="F1750" t="s">
        <v>5770</v>
      </c>
    </row>
    <row r="1751" spans="1:6">
      <c r="A1751">
        <v>470008</v>
      </c>
      <c r="B1751" t="s">
        <v>7622</v>
      </c>
      <c r="C1751" t="s">
        <v>117</v>
      </c>
      <c r="D1751" t="s">
        <v>5856</v>
      </c>
      <c r="E1751" t="s">
        <v>5859</v>
      </c>
      <c r="F1751" t="s">
        <v>5856</v>
      </c>
    </row>
    <row r="1752" spans="1:6">
      <c r="A1752">
        <v>470009</v>
      </c>
      <c r="B1752" t="s">
        <v>7623</v>
      </c>
      <c r="C1752" t="s">
        <v>117</v>
      </c>
      <c r="D1752" t="s">
        <v>5856</v>
      </c>
      <c r="E1752" t="s">
        <v>5895</v>
      </c>
      <c r="F1752" t="s">
        <v>5856</v>
      </c>
    </row>
    <row r="1753" spans="1:6">
      <c r="A1753">
        <v>470010</v>
      </c>
      <c r="B1753" t="s">
        <v>7624</v>
      </c>
      <c r="C1753" t="s">
        <v>422</v>
      </c>
      <c r="D1753" t="s">
        <v>5804</v>
      </c>
      <c r="E1753" t="s">
        <v>5800</v>
      </c>
      <c r="F1753" t="s">
        <v>5800</v>
      </c>
    </row>
    <row r="1754" spans="1:6">
      <c r="A1754">
        <v>470011</v>
      </c>
      <c r="B1754" t="s">
        <v>7625</v>
      </c>
      <c r="C1754" t="s">
        <v>422</v>
      </c>
      <c r="D1754" t="s">
        <v>5804</v>
      </c>
      <c r="E1754" t="s">
        <v>5800</v>
      </c>
      <c r="F1754" t="s">
        <v>5800</v>
      </c>
    </row>
    <row r="1755" spans="1:6">
      <c r="A1755">
        <v>470014</v>
      </c>
      <c r="B1755" t="s">
        <v>7626</v>
      </c>
      <c r="C1755" t="s">
        <v>422</v>
      </c>
      <c r="D1755" t="s">
        <v>5804</v>
      </c>
      <c r="E1755" t="s">
        <v>5802</v>
      </c>
      <c r="F1755" t="s">
        <v>5802</v>
      </c>
    </row>
    <row r="1756" spans="1:6">
      <c r="A1756">
        <v>470018</v>
      </c>
      <c r="B1756" t="s">
        <v>7627</v>
      </c>
      <c r="C1756" t="s">
        <v>422</v>
      </c>
      <c r="D1756" t="s">
        <v>5804</v>
      </c>
      <c r="E1756" t="s">
        <v>5800</v>
      </c>
      <c r="F1756" t="s">
        <v>5800</v>
      </c>
    </row>
    <row r="1757" spans="1:6">
      <c r="A1757" t="s">
        <v>7628</v>
      </c>
      <c r="B1757" t="s">
        <v>7629</v>
      </c>
      <c r="C1757" t="s">
        <v>381</v>
      </c>
      <c r="D1757" t="s">
        <v>5778</v>
      </c>
      <c r="E1757" t="s">
        <v>5779</v>
      </c>
      <c r="F1757" t="s">
        <v>5779</v>
      </c>
    </row>
    <row r="1758" spans="1:6">
      <c r="A1758">
        <v>470021</v>
      </c>
      <c r="B1758" t="s">
        <v>7630</v>
      </c>
      <c r="C1758" t="s">
        <v>422</v>
      </c>
      <c r="D1758" t="s">
        <v>5804</v>
      </c>
      <c r="E1758" t="s">
        <v>5802</v>
      </c>
      <c r="F1758" t="s">
        <v>5802</v>
      </c>
    </row>
    <row r="1759" spans="1:6">
      <c r="A1759">
        <v>470028</v>
      </c>
      <c r="B1759" t="s">
        <v>7631</v>
      </c>
      <c r="C1759" t="s">
        <v>117</v>
      </c>
      <c r="D1759" t="s">
        <v>5856</v>
      </c>
      <c r="E1759" t="s">
        <v>5871</v>
      </c>
      <c r="F1759" t="s">
        <v>5856</v>
      </c>
    </row>
    <row r="1760" spans="1:6">
      <c r="A1760">
        <v>470030</v>
      </c>
      <c r="B1760" t="s">
        <v>7632</v>
      </c>
      <c r="C1760" t="s">
        <v>422</v>
      </c>
      <c r="D1760" t="s">
        <v>5804</v>
      </c>
      <c r="E1760" t="s">
        <v>5802</v>
      </c>
      <c r="F1760" t="s">
        <v>5802</v>
      </c>
    </row>
    <row r="1761" spans="1:6">
      <c r="A1761">
        <v>470058</v>
      </c>
      <c r="B1761" t="s">
        <v>7633</v>
      </c>
      <c r="C1761" t="s">
        <v>422</v>
      </c>
      <c r="D1761" t="s">
        <v>5804</v>
      </c>
      <c r="E1761" t="s">
        <v>5799</v>
      </c>
      <c r="F1761" t="s">
        <v>5799</v>
      </c>
    </row>
    <row r="1762" spans="1:6">
      <c r="A1762">
        <v>470059</v>
      </c>
      <c r="B1762" t="s">
        <v>7634</v>
      </c>
      <c r="C1762" t="s">
        <v>422</v>
      </c>
      <c r="D1762" t="s">
        <v>5804</v>
      </c>
      <c r="E1762" t="s">
        <v>5799</v>
      </c>
      <c r="F1762" t="s">
        <v>5799</v>
      </c>
    </row>
    <row r="1763" spans="1:6">
      <c r="A1763">
        <v>470060</v>
      </c>
      <c r="B1763" t="s">
        <v>7635</v>
      </c>
      <c r="C1763" t="s">
        <v>422</v>
      </c>
      <c r="D1763" t="s">
        <v>5804</v>
      </c>
      <c r="E1763" t="s">
        <v>5803</v>
      </c>
      <c r="F1763" t="s">
        <v>5803</v>
      </c>
    </row>
    <row r="1764" spans="1:6">
      <c r="A1764">
        <v>470068</v>
      </c>
      <c r="B1764" t="s">
        <v>7636</v>
      </c>
      <c r="C1764" t="s">
        <v>117</v>
      </c>
      <c r="D1764" t="s">
        <v>5769</v>
      </c>
      <c r="E1764" t="s">
        <v>5772</v>
      </c>
      <c r="F1764" t="s">
        <v>5772</v>
      </c>
    </row>
    <row r="1765" spans="1:6">
      <c r="A1765">
        <v>470078</v>
      </c>
      <c r="B1765" t="s">
        <v>7637</v>
      </c>
      <c r="C1765" t="s">
        <v>422</v>
      </c>
      <c r="D1765" t="s">
        <v>5804</v>
      </c>
      <c r="E1765" t="s">
        <v>5801</v>
      </c>
      <c r="F1765" t="s">
        <v>5801</v>
      </c>
    </row>
    <row r="1766" spans="1:6">
      <c r="A1766">
        <v>470088</v>
      </c>
      <c r="B1766" t="s">
        <v>7638</v>
      </c>
      <c r="C1766" t="s">
        <v>422</v>
      </c>
      <c r="D1766" t="s">
        <v>5804</v>
      </c>
      <c r="E1766" t="s">
        <v>5801</v>
      </c>
      <c r="F1766" t="s">
        <v>5801</v>
      </c>
    </row>
    <row r="1767" spans="1:6">
      <c r="A1767">
        <v>470089</v>
      </c>
      <c r="B1767" t="s">
        <v>7639</v>
      </c>
      <c r="C1767" t="s">
        <v>422</v>
      </c>
      <c r="D1767" t="s">
        <v>5804</v>
      </c>
      <c r="E1767" t="s">
        <v>5801</v>
      </c>
      <c r="F1767" t="s">
        <v>5801</v>
      </c>
    </row>
    <row r="1768" spans="1:6">
      <c r="A1768">
        <v>470098</v>
      </c>
      <c r="B1768" t="s">
        <v>7640</v>
      </c>
      <c r="C1768" t="s">
        <v>117</v>
      </c>
      <c r="D1768" t="s">
        <v>5856</v>
      </c>
      <c r="E1768" t="s">
        <v>5871</v>
      </c>
      <c r="F1768" t="s">
        <v>5856</v>
      </c>
    </row>
    <row r="1769" spans="1:6">
      <c r="A1769">
        <v>470888</v>
      </c>
      <c r="B1769" t="s">
        <v>7641</v>
      </c>
      <c r="C1769" t="s">
        <v>5819</v>
      </c>
      <c r="D1769" t="s">
        <v>5826</v>
      </c>
      <c r="E1769" t="s">
        <v>5831</v>
      </c>
      <c r="F1769" t="s">
        <v>5831</v>
      </c>
    </row>
    <row r="1770" spans="1:6">
      <c r="A1770">
        <v>471007</v>
      </c>
      <c r="B1770" t="s">
        <v>7642</v>
      </c>
      <c r="C1770" t="s">
        <v>422</v>
      </c>
      <c r="D1770" t="s">
        <v>5804</v>
      </c>
      <c r="E1770" t="s">
        <v>5802</v>
      </c>
      <c r="F1770" t="s">
        <v>5802</v>
      </c>
    </row>
    <row r="1771" spans="1:6">
      <c r="A1771">
        <v>471014</v>
      </c>
      <c r="B1771" t="s">
        <v>7643</v>
      </c>
      <c r="C1771" t="s">
        <v>422</v>
      </c>
      <c r="D1771" t="s">
        <v>5804</v>
      </c>
      <c r="E1771" t="s">
        <v>5802</v>
      </c>
      <c r="F1771" t="s">
        <v>5802</v>
      </c>
    </row>
    <row r="1772" spans="1:6">
      <c r="A1772">
        <v>471021</v>
      </c>
      <c r="B1772" t="s">
        <v>7644</v>
      </c>
      <c r="C1772" t="s">
        <v>422</v>
      </c>
      <c r="D1772" t="s">
        <v>5804</v>
      </c>
      <c r="E1772" t="s">
        <v>5802</v>
      </c>
      <c r="F1772" t="s">
        <v>5802</v>
      </c>
    </row>
    <row r="1773" spans="1:6">
      <c r="A1773">
        <v>471028</v>
      </c>
      <c r="B1773" t="s">
        <v>7645</v>
      </c>
      <c r="C1773" t="s">
        <v>422</v>
      </c>
      <c r="D1773" t="s">
        <v>5804</v>
      </c>
      <c r="E1773" t="s">
        <v>5802</v>
      </c>
      <c r="F1773" t="s">
        <v>5802</v>
      </c>
    </row>
    <row r="1774" spans="1:6">
      <c r="A1774">
        <v>471030</v>
      </c>
      <c r="B1774" t="s">
        <v>7646</v>
      </c>
      <c r="C1774" t="s">
        <v>422</v>
      </c>
      <c r="D1774" t="s">
        <v>5804</v>
      </c>
      <c r="E1774" t="s">
        <v>5802</v>
      </c>
      <c r="F1774" t="s">
        <v>5802</v>
      </c>
    </row>
    <row r="1775" spans="1:6">
      <c r="A1775">
        <v>471060</v>
      </c>
      <c r="B1775" t="s">
        <v>7647</v>
      </c>
      <c r="C1775" t="s">
        <v>422</v>
      </c>
      <c r="D1775" t="s">
        <v>5804</v>
      </c>
      <c r="E1775" t="s">
        <v>5803</v>
      </c>
      <c r="F1775" t="s">
        <v>5803</v>
      </c>
    </row>
    <row r="1776" spans="1:6">
      <c r="A1776">
        <v>472007</v>
      </c>
      <c r="B1776" t="s">
        <v>7648</v>
      </c>
      <c r="C1776" t="s">
        <v>422</v>
      </c>
      <c r="D1776" t="s">
        <v>5804</v>
      </c>
      <c r="E1776" t="s">
        <v>5802</v>
      </c>
      <c r="F1776" t="s">
        <v>5802</v>
      </c>
    </row>
    <row r="1777" spans="1:6">
      <c r="A1777">
        <v>472028</v>
      </c>
      <c r="B1777" t="s">
        <v>7649</v>
      </c>
      <c r="C1777" t="s">
        <v>422</v>
      </c>
      <c r="D1777" t="s">
        <v>5804</v>
      </c>
      <c r="E1777" t="s">
        <v>5802</v>
      </c>
      <c r="F1777" t="s">
        <v>5802</v>
      </c>
    </row>
    <row r="1778" spans="1:6">
      <c r="A1778">
        <v>481001</v>
      </c>
      <c r="B1778" t="s">
        <v>7650</v>
      </c>
      <c r="C1778" t="s">
        <v>117</v>
      </c>
      <c r="D1778" t="s">
        <v>5856</v>
      </c>
      <c r="E1778" t="s">
        <v>5871</v>
      </c>
      <c r="F1778" t="s">
        <v>5856</v>
      </c>
    </row>
    <row r="1779" spans="1:6">
      <c r="A1779">
        <v>481004</v>
      </c>
      <c r="B1779" t="s">
        <v>7651</v>
      </c>
      <c r="C1779" t="s">
        <v>117</v>
      </c>
      <c r="D1779" t="s">
        <v>5856</v>
      </c>
      <c r="E1779" t="s">
        <v>5857</v>
      </c>
      <c r="F1779" t="s">
        <v>5856</v>
      </c>
    </row>
    <row r="1780" spans="1:6">
      <c r="A1780">
        <v>481006</v>
      </c>
      <c r="B1780" t="s">
        <v>7652</v>
      </c>
      <c r="C1780" t="s">
        <v>117</v>
      </c>
      <c r="D1780" t="s">
        <v>5856</v>
      </c>
      <c r="E1780" t="s">
        <v>5871</v>
      </c>
      <c r="F1780" t="s">
        <v>5856</v>
      </c>
    </row>
    <row r="1781" spans="1:6">
      <c r="A1781">
        <v>481008</v>
      </c>
      <c r="B1781" t="s">
        <v>7653</v>
      </c>
      <c r="C1781" t="s">
        <v>117</v>
      </c>
      <c r="D1781" t="s">
        <v>5856</v>
      </c>
      <c r="E1781" t="s">
        <v>5871</v>
      </c>
      <c r="F1781" t="s">
        <v>5856</v>
      </c>
    </row>
    <row r="1782" spans="1:6">
      <c r="A1782">
        <v>481009</v>
      </c>
      <c r="B1782" t="s">
        <v>7654</v>
      </c>
      <c r="C1782" t="s">
        <v>117</v>
      </c>
      <c r="D1782" t="s">
        <v>5769</v>
      </c>
      <c r="E1782" t="s">
        <v>5770</v>
      </c>
      <c r="F1782" t="s">
        <v>5770</v>
      </c>
    </row>
    <row r="1783" spans="1:6">
      <c r="A1783">
        <v>481010</v>
      </c>
      <c r="B1783" t="s">
        <v>7655</v>
      </c>
      <c r="C1783" t="s">
        <v>117</v>
      </c>
      <c r="D1783" t="s">
        <v>5856</v>
      </c>
      <c r="E1783" t="s">
        <v>5857</v>
      </c>
      <c r="F1783" t="s">
        <v>5856</v>
      </c>
    </row>
    <row r="1784" spans="1:6">
      <c r="A1784">
        <v>481012</v>
      </c>
      <c r="B1784" t="s">
        <v>7656</v>
      </c>
      <c r="C1784" t="s">
        <v>117</v>
      </c>
      <c r="D1784" t="s">
        <v>5769</v>
      </c>
      <c r="E1784" t="s">
        <v>5772</v>
      </c>
      <c r="F1784" t="s">
        <v>5772</v>
      </c>
    </row>
    <row r="1785" spans="1:6">
      <c r="A1785">
        <v>481013</v>
      </c>
      <c r="B1785" t="s">
        <v>7657</v>
      </c>
      <c r="C1785" t="s">
        <v>117</v>
      </c>
      <c r="D1785" t="s">
        <v>5856</v>
      </c>
      <c r="E1785" t="s">
        <v>5895</v>
      </c>
      <c r="F1785" t="s">
        <v>5856</v>
      </c>
    </row>
    <row r="1786" spans="1:6">
      <c r="A1786">
        <v>481015</v>
      </c>
      <c r="B1786" t="s">
        <v>7658</v>
      </c>
      <c r="C1786" t="s">
        <v>117</v>
      </c>
      <c r="D1786" t="s">
        <v>5856</v>
      </c>
      <c r="E1786" t="s">
        <v>5895</v>
      </c>
      <c r="F1786" t="s">
        <v>5856</v>
      </c>
    </row>
    <row r="1787" spans="1:6">
      <c r="A1787">
        <v>481017</v>
      </c>
      <c r="B1787" t="s">
        <v>7659</v>
      </c>
      <c r="C1787" t="s">
        <v>117</v>
      </c>
      <c r="D1787" t="s">
        <v>5856</v>
      </c>
      <c r="E1787" t="s">
        <v>6418</v>
      </c>
      <c r="F1787" t="s">
        <v>5856</v>
      </c>
    </row>
    <row r="1788" spans="1:6">
      <c r="A1788">
        <v>482002</v>
      </c>
      <c r="B1788" t="s">
        <v>7660</v>
      </c>
      <c r="C1788" t="s">
        <v>717</v>
      </c>
      <c r="D1788" t="s">
        <v>5846</v>
      </c>
      <c r="E1788" t="s">
        <v>5846</v>
      </c>
      <c r="F1788" t="s">
        <v>5846</v>
      </c>
    </row>
    <row r="1789" spans="1:6">
      <c r="A1789">
        <v>483003</v>
      </c>
      <c r="B1789" t="s">
        <v>7661</v>
      </c>
      <c r="C1789" t="s">
        <v>381</v>
      </c>
      <c r="D1789" t="s">
        <v>5778</v>
      </c>
      <c r="E1789" t="s">
        <v>5781</v>
      </c>
      <c r="F1789" t="s">
        <v>5781</v>
      </c>
    </row>
    <row r="1790" spans="1:6">
      <c r="A1790">
        <v>485005</v>
      </c>
      <c r="B1790" t="s">
        <v>7662</v>
      </c>
      <c r="C1790" t="s">
        <v>422</v>
      </c>
      <c r="D1790" t="s">
        <v>5804</v>
      </c>
      <c r="E1790" t="s">
        <v>5801</v>
      </c>
      <c r="F1790" t="s">
        <v>5801</v>
      </c>
    </row>
    <row r="1791" spans="1:6">
      <c r="A1791">
        <v>485007</v>
      </c>
      <c r="B1791" t="s">
        <v>7663</v>
      </c>
      <c r="C1791" t="s">
        <v>422</v>
      </c>
      <c r="D1791" t="s">
        <v>5804</v>
      </c>
      <c r="E1791" t="s">
        <v>5801</v>
      </c>
      <c r="F1791" t="s">
        <v>5801</v>
      </c>
    </row>
    <row r="1792" spans="1:6">
      <c r="A1792">
        <v>485011</v>
      </c>
      <c r="B1792" t="s">
        <v>7664</v>
      </c>
      <c r="C1792" t="s">
        <v>422</v>
      </c>
      <c r="D1792" t="s">
        <v>5804</v>
      </c>
      <c r="E1792" t="s">
        <v>5800</v>
      </c>
      <c r="F1792" t="s">
        <v>5800</v>
      </c>
    </row>
    <row r="1793" spans="1:6">
      <c r="A1793">
        <v>485014</v>
      </c>
      <c r="B1793" t="s">
        <v>7665</v>
      </c>
      <c r="C1793" t="s">
        <v>422</v>
      </c>
      <c r="D1793" t="s">
        <v>5804</v>
      </c>
      <c r="E1793" t="s">
        <v>5800</v>
      </c>
      <c r="F1793" t="s">
        <v>5800</v>
      </c>
    </row>
    <row r="1794" spans="1:6">
      <c r="A1794">
        <v>485018</v>
      </c>
      <c r="B1794" t="s">
        <v>7666</v>
      </c>
      <c r="C1794" t="s">
        <v>422</v>
      </c>
      <c r="D1794" t="s">
        <v>5804</v>
      </c>
      <c r="E1794" t="s">
        <v>5802</v>
      </c>
      <c r="F1794" t="s">
        <v>5802</v>
      </c>
    </row>
    <row r="1795" spans="1:6">
      <c r="A1795">
        <v>485019</v>
      </c>
      <c r="B1795" t="s">
        <v>7667</v>
      </c>
      <c r="C1795" t="s">
        <v>422</v>
      </c>
      <c r="D1795" t="s">
        <v>5804</v>
      </c>
      <c r="E1795" t="s">
        <v>5798</v>
      </c>
      <c r="F1795" t="s">
        <v>5798</v>
      </c>
    </row>
    <row r="1796" spans="1:6">
      <c r="A1796">
        <v>485020</v>
      </c>
      <c r="B1796" t="s">
        <v>7668</v>
      </c>
      <c r="C1796" t="s">
        <v>422</v>
      </c>
      <c r="D1796" t="s">
        <v>5804</v>
      </c>
      <c r="E1796" t="s">
        <v>5802</v>
      </c>
      <c r="F1796" t="s">
        <v>5802</v>
      </c>
    </row>
    <row r="1797" spans="1:6">
      <c r="A1797">
        <v>485022</v>
      </c>
      <c r="B1797" t="s">
        <v>7669</v>
      </c>
      <c r="C1797" t="s">
        <v>422</v>
      </c>
      <c r="D1797" t="s">
        <v>5804</v>
      </c>
      <c r="E1797" t="s">
        <v>5803</v>
      </c>
      <c r="F1797" t="s">
        <v>5803</v>
      </c>
    </row>
    <row r="1798" spans="1:6">
      <c r="A1798">
        <v>485105</v>
      </c>
      <c r="B1798" t="s">
        <v>7670</v>
      </c>
      <c r="C1798" t="s">
        <v>422</v>
      </c>
      <c r="D1798" t="s">
        <v>5804</v>
      </c>
      <c r="E1798" t="s">
        <v>5801</v>
      </c>
      <c r="F1798" t="s">
        <v>5801</v>
      </c>
    </row>
    <row r="1799" spans="1:6">
      <c r="A1799">
        <v>485107</v>
      </c>
      <c r="B1799" t="s">
        <v>7671</v>
      </c>
      <c r="C1799" t="s">
        <v>422</v>
      </c>
      <c r="D1799" t="s">
        <v>5804</v>
      </c>
      <c r="E1799" t="s">
        <v>5801</v>
      </c>
      <c r="F1799" t="s">
        <v>5801</v>
      </c>
    </row>
    <row r="1800" spans="1:6">
      <c r="A1800">
        <v>485111</v>
      </c>
      <c r="B1800" t="s">
        <v>7672</v>
      </c>
      <c r="C1800" t="s">
        <v>422</v>
      </c>
      <c r="D1800" t="s">
        <v>5804</v>
      </c>
      <c r="E1800" t="s">
        <v>5800</v>
      </c>
      <c r="F1800" t="s">
        <v>5800</v>
      </c>
    </row>
    <row r="1801" spans="1:6">
      <c r="A1801">
        <v>485114</v>
      </c>
      <c r="B1801" t="s">
        <v>7673</v>
      </c>
      <c r="C1801" t="s">
        <v>422</v>
      </c>
      <c r="D1801" t="s">
        <v>5804</v>
      </c>
      <c r="E1801" t="s">
        <v>5800</v>
      </c>
      <c r="F1801" t="s">
        <v>5800</v>
      </c>
    </row>
    <row r="1802" spans="1:6">
      <c r="A1802">
        <v>485118</v>
      </c>
      <c r="B1802" t="s">
        <v>7674</v>
      </c>
      <c r="C1802" t="s">
        <v>422</v>
      </c>
      <c r="D1802" t="s">
        <v>5804</v>
      </c>
      <c r="E1802" t="s">
        <v>5802</v>
      </c>
      <c r="F1802" t="s">
        <v>5802</v>
      </c>
    </row>
    <row r="1803" spans="1:6">
      <c r="A1803">
        <v>485119</v>
      </c>
      <c r="B1803" t="s">
        <v>7675</v>
      </c>
      <c r="C1803" t="s">
        <v>422</v>
      </c>
      <c r="D1803" t="s">
        <v>5804</v>
      </c>
      <c r="E1803" t="s">
        <v>5798</v>
      </c>
      <c r="F1803" t="s">
        <v>5798</v>
      </c>
    </row>
    <row r="1804" spans="1:6">
      <c r="A1804">
        <v>485120</v>
      </c>
      <c r="B1804" t="s">
        <v>7676</v>
      </c>
      <c r="C1804" t="s">
        <v>422</v>
      </c>
      <c r="D1804" t="s">
        <v>5804</v>
      </c>
      <c r="E1804" t="s">
        <v>5802</v>
      </c>
      <c r="F1804" t="s">
        <v>5802</v>
      </c>
    </row>
    <row r="1805" spans="1:6">
      <c r="A1805">
        <v>485122</v>
      </c>
      <c r="B1805" t="s">
        <v>7677</v>
      </c>
      <c r="C1805" t="s">
        <v>422</v>
      </c>
      <c r="D1805" t="s">
        <v>5804</v>
      </c>
      <c r="E1805" t="s">
        <v>5803</v>
      </c>
      <c r="F1805" t="s">
        <v>5803</v>
      </c>
    </row>
    <row r="1806" spans="1:6">
      <c r="A1806">
        <v>486001</v>
      </c>
      <c r="B1806" t="s">
        <v>7678</v>
      </c>
      <c r="C1806" t="s">
        <v>5819</v>
      </c>
      <c r="D1806" t="s">
        <v>5826</v>
      </c>
      <c r="E1806" t="s">
        <v>5828</v>
      </c>
      <c r="F1806" t="s">
        <v>5828</v>
      </c>
    </row>
    <row r="1807" spans="1:6">
      <c r="A1807">
        <v>486002</v>
      </c>
      <c r="B1807" t="s">
        <v>7679</v>
      </c>
      <c r="C1807" t="s">
        <v>5819</v>
      </c>
      <c r="D1807" t="s">
        <v>5826</v>
      </c>
      <c r="E1807" t="s">
        <v>5828</v>
      </c>
      <c r="F1807" t="s">
        <v>5828</v>
      </c>
    </row>
    <row r="1808" spans="1:6">
      <c r="A1808">
        <v>487016</v>
      </c>
      <c r="B1808" t="s">
        <v>7680</v>
      </c>
      <c r="C1808" t="s">
        <v>381</v>
      </c>
      <c r="D1808" t="s">
        <v>5778</v>
      </c>
      <c r="E1808" t="s">
        <v>5779</v>
      </c>
      <c r="F1808" t="s">
        <v>5779</v>
      </c>
    </row>
    <row r="1809" spans="1:6">
      <c r="A1809">
        <v>487021</v>
      </c>
      <c r="B1809" t="s">
        <v>7681</v>
      </c>
      <c r="C1809" t="s">
        <v>381</v>
      </c>
      <c r="D1809" t="s">
        <v>5778</v>
      </c>
      <c r="E1809" t="s">
        <v>5779</v>
      </c>
      <c r="F1809" t="s">
        <v>5779</v>
      </c>
    </row>
    <row r="1810" spans="1:6">
      <c r="A1810">
        <v>500001</v>
      </c>
      <c r="B1810" t="s">
        <v>7682</v>
      </c>
      <c r="C1810" t="s">
        <v>381</v>
      </c>
      <c r="D1810" t="s">
        <v>6070</v>
      </c>
      <c r="E1810" t="s">
        <v>6070</v>
      </c>
      <c r="F1810" t="s">
        <v>6070</v>
      </c>
    </row>
    <row r="1811" spans="1:6">
      <c r="A1811">
        <v>500002</v>
      </c>
      <c r="B1811" t="s">
        <v>7683</v>
      </c>
      <c r="C1811" t="s">
        <v>381</v>
      </c>
      <c r="D1811" t="s">
        <v>6070</v>
      </c>
      <c r="E1811" t="s">
        <v>6070</v>
      </c>
      <c r="F1811" t="s">
        <v>6070</v>
      </c>
    </row>
    <row r="1812" spans="1:6">
      <c r="A1812">
        <v>500003</v>
      </c>
      <c r="B1812" t="s">
        <v>7684</v>
      </c>
      <c r="C1812" t="s">
        <v>381</v>
      </c>
      <c r="D1812" t="s">
        <v>6070</v>
      </c>
      <c r="E1812" t="s">
        <v>6070</v>
      </c>
      <c r="F1812" t="s">
        <v>6070</v>
      </c>
    </row>
    <row r="1813" spans="1:6">
      <c r="A1813">
        <v>500005</v>
      </c>
      <c r="B1813" t="s">
        <v>7685</v>
      </c>
      <c r="C1813" t="s">
        <v>381</v>
      </c>
      <c r="D1813" t="s">
        <v>6070</v>
      </c>
      <c r="E1813" t="s">
        <v>6070</v>
      </c>
      <c r="F1813" t="s">
        <v>6070</v>
      </c>
    </row>
    <row r="1814" spans="1:6">
      <c r="A1814">
        <v>500006</v>
      </c>
      <c r="B1814" t="s">
        <v>7686</v>
      </c>
      <c r="C1814" t="s">
        <v>381</v>
      </c>
      <c r="D1814" t="s">
        <v>6070</v>
      </c>
      <c r="E1814" t="s">
        <v>6070</v>
      </c>
      <c r="F1814" t="s">
        <v>6070</v>
      </c>
    </row>
    <row r="1815" spans="1:6">
      <c r="A1815">
        <v>500007</v>
      </c>
      <c r="B1815" t="s">
        <v>7687</v>
      </c>
      <c r="C1815" t="s">
        <v>381</v>
      </c>
      <c r="D1815" t="s">
        <v>6070</v>
      </c>
      <c r="E1815" t="s">
        <v>6070</v>
      </c>
      <c r="F1815" t="s">
        <v>6070</v>
      </c>
    </row>
    <row r="1816" spans="1:6">
      <c r="A1816">
        <v>500008</v>
      </c>
      <c r="B1816" t="s">
        <v>7688</v>
      </c>
      <c r="C1816" t="s">
        <v>381</v>
      </c>
      <c r="D1816" t="s">
        <v>6070</v>
      </c>
      <c r="E1816" t="s">
        <v>6070</v>
      </c>
      <c r="F1816" t="s">
        <v>6070</v>
      </c>
    </row>
    <row r="1817" spans="1:6">
      <c r="A1817">
        <v>500009</v>
      </c>
      <c r="B1817" t="s">
        <v>7689</v>
      </c>
      <c r="C1817" t="s">
        <v>381</v>
      </c>
      <c r="D1817" t="s">
        <v>6070</v>
      </c>
      <c r="E1817" t="s">
        <v>6070</v>
      </c>
      <c r="F1817" t="s">
        <v>6070</v>
      </c>
    </row>
    <row r="1818" spans="1:6">
      <c r="A1818">
        <v>500010</v>
      </c>
      <c r="B1818" t="s">
        <v>7690</v>
      </c>
      <c r="C1818" t="s">
        <v>381</v>
      </c>
      <c r="D1818" t="s">
        <v>6070</v>
      </c>
      <c r="E1818" t="s">
        <v>6070</v>
      </c>
      <c r="F1818" t="s">
        <v>6070</v>
      </c>
    </row>
    <row r="1819" spans="1:6">
      <c r="A1819">
        <v>500011</v>
      </c>
      <c r="B1819" t="s">
        <v>7691</v>
      </c>
      <c r="C1819" t="s">
        <v>381</v>
      </c>
      <c r="D1819" t="s">
        <v>6070</v>
      </c>
      <c r="E1819" t="s">
        <v>6070</v>
      </c>
      <c r="F1819" t="s">
        <v>6070</v>
      </c>
    </row>
    <row r="1820" spans="1:6">
      <c r="A1820">
        <v>500013</v>
      </c>
      <c r="B1820" t="s">
        <v>7692</v>
      </c>
      <c r="C1820" t="s">
        <v>381</v>
      </c>
      <c r="D1820" t="s">
        <v>6070</v>
      </c>
      <c r="E1820" t="s">
        <v>6070</v>
      </c>
      <c r="F1820" t="s">
        <v>6070</v>
      </c>
    </row>
    <row r="1821" spans="1:6">
      <c r="A1821">
        <v>500015</v>
      </c>
      <c r="B1821" t="s">
        <v>7693</v>
      </c>
      <c r="C1821" t="s">
        <v>381</v>
      </c>
      <c r="D1821" t="s">
        <v>6070</v>
      </c>
      <c r="E1821" t="s">
        <v>6070</v>
      </c>
      <c r="F1821" t="s">
        <v>6070</v>
      </c>
    </row>
    <row r="1822" spans="1:6">
      <c r="A1822">
        <v>500016</v>
      </c>
      <c r="B1822" t="s">
        <v>7694</v>
      </c>
      <c r="C1822" t="s">
        <v>381</v>
      </c>
      <c r="D1822" t="s">
        <v>6070</v>
      </c>
      <c r="E1822" t="s">
        <v>6070</v>
      </c>
      <c r="F1822" t="s">
        <v>6070</v>
      </c>
    </row>
    <row r="1823" spans="1:6">
      <c r="A1823">
        <v>500017</v>
      </c>
      <c r="B1823" t="s">
        <v>7695</v>
      </c>
      <c r="C1823" t="s">
        <v>381</v>
      </c>
      <c r="D1823" t="s">
        <v>6070</v>
      </c>
      <c r="E1823" t="s">
        <v>6070</v>
      </c>
      <c r="F1823" t="s">
        <v>6070</v>
      </c>
    </row>
    <row r="1824" spans="1:6">
      <c r="A1824">
        <v>500018</v>
      </c>
      <c r="B1824" t="s">
        <v>7696</v>
      </c>
      <c r="C1824" t="s">
        <v>381</v>
      </c>
      <c r="D1824" t="s">
        <v>6070</v>
      </c>
      <c r="E1824" t="s">
        <v>6070</v>
      </c>
      <c r="F1824" t="s">
        <v>6070</v>
      </c>
    </row>
    <row r="1825" spans="1:6">
      <c r="A1825">
        <v>500019</v>
      </c>
      <c r="B1825" t="s">
        <v>7697</v>
      </c>
      <c r="C1825" t="s">
        <v>381</v>
      </c>
      <c r="D1825" t="s">
        <v>6070</v>
      </c>
      <c r="E1825" t="s">
        <v>6070</v>
      </c>
      <c r="F1825" t="s">
        <v>6070</v>
      </c>
    </row>
    <row r="1826" spans="1:6">
      <c r="A1826">
        <v>500021</v>
      </c>
      <c r="B1826" t="s">
        <v>7698</v>
      </c>
      <c r="C1826" t="s">
        <v>381</v>
      </c>
      <c r="D1826" t="s">
        <v>6070</v>
      </c>
      <c r="E1826" t="s">
        <v>6070</v>
      </c>
      <c r="F1826" t="s">
        <v>6070</v>
      </c>
    </row>
    <row r="1827" spans="1:6">
      <c r="A1827">
        <v>500025</v>
      </c>
      <c r="B1827" t="s">
        <v>7699</v>
      </c>
      <c r="C1827" t="s">
        <v>381</v>
      </c>
      <c r="D1827" t="s">
        <v>6070</v>
      </c>
      <c r="E1827" t="s">
        <v>6070</v>
      </c>
      <c r="F1827" t="s">
        <v>6070</v>
      </c>
    </row>
    <row r="1828" spans="1:6">
      <c r="A1828">
        <v>500028</v>
      </c>
      <c r="B1828" t="s">
        <v>7700</v>
      </c>
      <c r="C1828" t="s">
        <v>381</v>
      </c>
      <c r="D1828" t="s">
        <v>6070</v>
      </c>
      <c r="E1828" t="s">
        <v>6070</v>
      </c>
      <c r="F1828" t="s">
        <v>6070</v>
      </c>
    </row>
    <row r="1829" spans="1:6">
      <c r="A1829">
        <v>500029</v>
      </c>
      <c r="B1829" t="s">
        <v>7701</v>
      </c>
      <c r="C1829" t="s">
        <v>381</v>
      </c>
      <c r="D1829" t="s">
        <v>6070</v>
      </c>
      <c r="E1829" t="s">
        <v>6070</v>
      </c>
      <c r="F1829" t="s">
        <v>6070</v>
      </c>
    </row>
    <row r="1830" spans="1:6">
      <c r="A1830">
        <v>500035</v>
      </c>
      <c r="B1830" t="s">
        <v>7702</v>
      </c>
      <c r="C1830" t="s">
        <v>381</v>
      </c>
      <c r="D1830" t="s">
        <v>6070</v>
      </c>
      <c r="E1830" t="s">
        <v>6070</v>
      </c>
      <c r="F1830" t="s">
        <v>6070</v>
      </c>
    </row>
    <row r="1831" spans="1:6">
      <c r="A1831">
        <v>500038</v>
      </c>
      <c r="B1831" t="s">
        <v>7703</v>
      </c>
      <c r="C1831" t="s">
        <v>381</v>
      </c>
      <c r="D1831" t="s">
        <v>6070</v>
      </c>
      <c r="E1831" t="s">
        <v>6070</v>
      </c>
      <c r="F1831" t="s">
        <v>6070</v>
      </c>
    </row>
    <row r="1832" spans="1:6">
      <c r="A1832">
        <v>500039</v>
      </c>
      <c r="B1832" t="s">
        <v>7704</v>
      </c>
      <c r="C1832" t="s">
        <v>381</v>
      </c>
      <c r="D1832" t="s">
        <v>6070</v>
      </c>
      <c r="E1832" t="s">
        <v>6070</v>
      </c>
      <c r="F1832" t="s">
        <v>6070</v>
      </c>
    </row>
    <row r="1833" spans="1:6">
      <c r="A1833">
        <v>500056</v>
      </c>
      <c r="B1833" t="s">
        <v>7705</v>
      </c>
      <c r="C1833" t="s">
        <v>381</v>
      </c>
      <c r="D1833" t="s">
        <v>6070</v>
      </c>
      <c r="E1833" t="s">
        <v>6070</v>
      </c>
      <c r="F1833" t="s">
        <v>6070</v>
      </c>
    </row>
    <row r="1834" spans="1:6">
      <c r="A1834">
        <v>500058</v>
      </c>
      <c r="B1834" t="s">
        <v>7706</v>
      </c>
      <c r="C1834" t="s">
        <v>381</v>
      </c>
      <c r="D1834" t="s">
        <v>6070</v>
      </c>
      <c r="E1834" t="s">
        <v>6070</v>
      </c>
      <c r="F1834" t="s">
        <v>6070</v>
      </c>
    </row>
    <row r="1835" spans="1:6">
      <c r="A1835">
        <v>510010</v>
      </c>
      <c r="B1835" t="s">
        <v>7707</v>
      </c>
      <c r="C1835" t="s">
        <v>117</v>
      </c>
      <c r="D1835" t="s">
        <v>5769</v>
      </c>
      <c r="E1835" t="s">
        <v>5771</v>
      </c>
      <c r="F1835" t="s">
        <v>5771</v>
      </c>
    </row>
    <row r="1836" spans="1:6">
      <c r="A1836">
        <v>510020</v>
      </c>
      <c r="B1836" t="s">
        <v>7708</v>
      </c>
      <c r="C1836" t="s">
        <v>117</v>
      </c>
      <c r="D1836" t="s">
        <v>5769</v>
      </c>
      <c r="E1836" t="s">
        <v>5771</v>
      </c>
      <c r="F1836" t="s">
        <v>5771</v>
      </c>
    </row>
    <row r="1837" spans="1:6">
      <c r="A1837">
        <v>510030</v>
      </c>
      <c r="B1837" t="s">
        <v>7709</v>
      </c>
      <c r="C1837" t="s">
        <v>117</v>
      </c>
      <c r="D1837" t="s">
        <v>5769</v>
      </c>
      <c r="E1837" t="s">
        <v>5771</v>
      </c>
      <c r="F1837" t="s">
        <v>5771</v>
      </c>
    </row>
    <row r="1838" spans="1:6">
      <c r="A1838">
        <v>510050</v>
      </c>
      <c r="B1838" t="s">
        <v>7710</v>
      </c>
      <c r="C1838" t="s">
        <v>117</v>
      </c>
      <c r="D1838" t="s">
        <v>5769</v>
      </c>
      <c r="E1838" t="s">
        <v>5771</v>
      </c>
      <c r="F1838" t="s">
        <v>5771</v>
      </c>
    </row>
    <row r="1839" spans="1:6">
      <c r="A1839">
        <v>510060</v>
      </c>
      <c r="B1839" t="s">
        <v>7711</v>
      </c>
      <c r="C1839" t="s">
        <v>117</v>
      </c>
      <c r="D1839" t="s">
        <v>5769</v>
      </c>
      <c r="E1839" t="s">
        <v>5771</v>
      </c>
      <c r="F1839" t="s">
        <v>5771</v>
      </c>
    </row>
    <row r="1840" spans="1:6">
      <c r="A1840">
        <v>510070</v>
      </c>
      <c r="B1840" t="s">
        <v>7712</v>
      </c>
      <c r="C1840" t="s">
        <v>117</v>
      </c>
      <c r="D1840" t="s">
        <v>5769</v>
      </c>
      <c r="E1840" t="s">
        <v>5771</v>
      </c>
      <c r="F1840" t="s">
        <v>5771</v>
      </c>
    </row>
    <row r="1841" spans="1:6">
      <c r="A1841">
        <v>510080</v>
      </c>
      <c r="B1841" t="s">
        <v>7713</v>
      </c>
      <c r="C1841" t="s">
        <v>422</v>
      </c>
      <c r="D1841" t="s">
        <v>5787</v>
      </c>
      <c r="E1841" t="s">
        <v>5789</v>
      </c>
      <c r="F1841" t="s">
        <v>5789</v>
      </c>
    </row>
    <row r="1842" spans="1:6">
      <c r="A1842">
        <v>510081</v>
      </c>
      <c r="B1842" t="s">
        <v>7714</v>
      </c>
      <c r="C1842" t="s">
        <v>381</v>
      </c>
      <c r="D1842" t="s">
        <v>5778</v>
      </c>
      <c r="E1842" t="s">
        <v>5780</v>
      </c>
      <c r="F1842" t="s">
        <v>5780</v>
      </c>
    </row>
    <row r="1843" spans="1:6">
      <c r="A1843">
        <v>510090</v>
      </c>
      <c r="B1843" t="s">
        <v>7715</v>
      </c>
      <c r="C1843" t="s">
        <v>117</v>
      </c>
      <c r="D1843" t="s">
        <v>5769</v>
      </c>
      <c r="E1843" t="s">
        <v>5771</v>
      </c>
      <c r="F1843" t="s">
        <v>5771</v>
      </c>
    </row>
    <row r="1844" spans="1:6">
      <c r="A1844">
        <v>510110</v>
      </c>
      <c r="B1844" t="s">
        <v>7716</v>
      </c>
      <c r="C1844" t="s">
        <v>117</v>
      </c>
      <c r="D1844" t="s">
        <v>5769</v>
      </c>
      <c r="E1844" t="s">
        <v>5771</v>
      </c>
      <c r="F1844" t="s">
        <v>5771</v>
      </c>
    </row>
    <row r="1845" spans="1:6">
      <c r="A1845">
        <v>510120</v>
      </c>
      <c r="B1845" t="s">
        <v>7717</v>
      </c>
      <c r="C1845" t="s">
        <v>117</v>
      </c>
      <c r="D1845" t="s">
        <v>5769</v>
      </c>
      <c r="E1845" t="s">
        <v>5771</v>
      </c>
      <c r="F1845" t="s">
        <v>5771</v>
      </c>
    </row>
    <row r="1846" spans="1:6">
      <c r="A1846">
        <v>510130</v>
      </c>
      <c r="B1846" t="s">
        <v>7718</v>
      </c>
      <c r="C1846" t="s">
        <v>117</v>
      </c>
      <c r="D1846" t="s">
        <v>5769</v>
      </c>
      <c r="E1846" t="s">
        <v>5771</v>
      </c>
      <c r="F1846" t="s">
        <v>5771</v>
      </c>
    </row>
    <row r="1847" spans="1:6">
      <c r="A1847">
        <v>510150</v>
      </c>
      <c r="B1847" t="s">
        <v>7719</v>
      </c>
      <c r="C1847" t="s">
        <v>117</v>
      </c>
      <c r="D1847" t="s">
        <v>5769</v>
      </c>
      <c r="E1847" t="s">
        <v>5771</v>
      </c>
      <c r="F1847" t="s">
        <v>5771</v>
      </c>
    </row>
    <row r="1848" spans="1:6">
      <c r="A1848">
        <v>510160</v>
      </c>
      <c r="B1848" t="s">
        <v>7720</v>
      </c>
      <c r="C1848" t="s">
        <v>117</v>
      </c>
      <c r="D1848" t="s">
        <v>5769</v>
      </c>
      <c r="E1848" t="s">
        <v>5771</v>
      </c>
      <c r="F1848" t="s">
        <v>5771</v>
      </c>
    </row>
    <row r="1849" spans="1:6">
      <c r="A1849">
        <v>510170</v>
      </c>
      <c r="B1849" t="s">
        <v>7721</v>
      </c>
      <c r="C1849" t="s">
        <v>117</v>
      </c>
      <c r="D1849" t="s">
        <v>5769</v>
      </c>
      <c r="E1849" t="s">
        <v>5771</v>
      </c>
      <c r="F1849" t="s">
        <v>5771</v>
      </c>
    </row>
    <row r="1850" spans="1:6">
      <c r="A1850">
        <v>510180</v>
      </c>
      <c r="B1850" t="s">
        <v>7722</v>
      </c>
      <c r="C1850" t="s">
        <v>117</v>
      </c>
      <c r="D1850" t="s">
        <v>5769</v>
      </c>
      <c r="E1850" t="s">
        <v>5771</v>
      </c>
      <c r="F1850" t="s">
        <v>5771</v>
      </c>
    </row>
    <row r="1851" spans="1:6">
      <c r="A1851">
        <v>510190</v>
      </c>
      <c r="B1851" t="s">
        <v>7723</v>
      </c>
      <c r="C1851" t="s">
        <v>117</v>
      </c>
      <c r="D1851" t="s">
        <v>5769</v>
      </c>
      <c r="E1851" t="s">
        <v>5771</v>
      </c>
      <c r="F1851" t="s">
        <v>5771</v>
      </c>
    </row>
    <row r="1852" spans="1:6">
      <c r="A1852">
        <v>510210</v>
      </c>
      <c r="B1852" t="s">
        <v>7724</v>
      </c>
      <c r="C1852" t="s">
        <v>117</v>
      </c>
      <c r="D1852" t="s">
        <v>5769</v>
      </c>
      <c r="E1852" t="s">
        <v>5771</v>
      </c>
      <c r="F1852" t="s">
        <v>5771</v>
      </c>
    </row>
    <row r="1853" spans="1:6">
      <c r="A1853">
        <v>510220</v>
      </c>
      <c r="B1853" t="s">
        <v>7725</v>
      </c>
      <c r="C1853" t="s">
        <v>117</v>
      </c>
      <c r="D1853" t="s">
        <v>5769</v>
      </c>
      <c r="E1853" t="s">
        <v>5771</v>
      </c>
      <c r="F1853" t="s">
        <v>5771</v>
      </c>
    </row>
    <row r="1854" spans="1:6">
      <c r="A1854">
        <v>510230</v>
      </c>
      <c r="B1854" t="s">
        <v>7726</v>
      </c>
      <c r="C1854" t="s">
        <v>117</v>
      </c>
      <c r="D1854" t="s">
        <v>5769</v>
      </c>
      <c r="E1854" t="s">
        <v>5771</v>
      </c>
      <c r="F1854" t="s">
        <v>5771</v>
      </c>
    </row>
    <row r="1855" spans="1:6">
      <c r="A1855">
        <v>510260</v>
      </c>
      <c r="B1855" t="s">
        <v>7727</v>
      </c>
      <c r="C1855" t="s">
        <v>117</v>
      </c>
      <c r="D1855" t="s">
        <v>5769</v>
      </c>
      <c r="E1855" t="s">
        <v>5771</v>
      </c>
      <c r="F1855" t="s">
        <v>5771</v>
      </c>
    </row>
    <row r="1856" spans="1:6">
      <c r="A1856">
        <v>510270</v>
      </c>
      <c r="B1856" t="s">
        <v>7728</v>
      </c>
      <c r="C1856" t="s">
        <v>117</v>
      </c>
      <c r="D1856" t="s">
        <v>5769</v>
      </c>
      <c r="E1856" t="s">
        <v>5771</v>
      </c>
      <c r="F1856" t="s">
        <v>5771</v>
      </c>
    </row>
    <row r="1857" spans="1:6">
      <c r="A1857">
        <v>510280</v>
      </c>
      <c r="B1857" t="s">
        <v>7729</v>
      </c>
      <c r="C1857" t="s">
        <v>117</v>
      </c>
      <c r="D1857" t="s">
        <v>5769</v>
      </c>
      <c r="E1857" t="s">
        <v>5771</v>
      </c>
      <c r="F1857" t="s">
        <v>5771</v>
      </c>
    </row>
    <row r="1858" spans="1:6">
      <c r="A1858">
        <v>510290</v>
      </c>
      <c r="B1858" t="s">
        <v>7730</v>
      </c>
      <c r="C1858" t="s">
        <v>117</v>
      </c>
      <c r="D1858" t="s">
        <v>5769</v>
      </c>
      <c r="E1858" t="s">
        <v>5771</v>
      </c>
      <c r="F1858" t="s">
        <v>5771</v>
      </c>
    </row>
    <row r="1859" spans="1:6">
      <c r="A1859">
        <v>510300</v>
      </c>
      <c r="B1859" t="s">
        <v>7731</v>
      </c>
      <c r="C1859" t="s">
        <v>117</v>
      </c>
      <c r="D1859" t="s">
        <v>5769</v>
      </c>
      <c r="E1859" t="s">
        <v>5771</v>
      </c>
      <c r="F1859" t="s">
        <v>5771</v>
      </c>
    </row>
    <row r="1860" spans="1:6">
      <c r="A1860">
        <v>510310</v>
      </c>
      <c r="B1860" t="s">
        <v>7732</v>
      </c>
      <c r="C1860" t="s">
        <v>117</v>
      </c>
      <c r="D1860" t="s">
        <v>5769</v>
      </c>
      <c r="E1860" t="s">
        <v>5771</v>
      </c>
      <c r="F1860" t="s">
        <v>5771</v>
      </c>
    </row>
    <row r="1861" spans="1:6">
      <c r="A1861">
        <v>510330</v>
      </c>
      <c r="B1861" t="s">
        <v>7733</v>
      </c>
      <c r="C1861" t="s">
        <v>117</v>
      </c>
      <c r="D1861" t="s">
        <v>5769</v>
      </c>
      <c r="E1861" t="s">
        <v>5771</v>
      </c>
      <c r="F1861" t="s">
        <v>5771</v>
      </c>
    </row>
    <row r="1862" spans="1:6">
      <c r="A1862">
        <v>510410</v>
      </c>
      <c r="B1862" t="s">
        <v>7734</v>
      </c>
      <c r="C1862" t="s">
        <v>117</v>
      </c>
      <c r="D1862" t="s">
        <v>5769</v>
      </c>
      <c r="E1862" t="s">
        <v>5771</v>
      </c>
      <c r="F1862" t="s">
        <v>5771</v>
      </c>
    </row>
    <row r="1863" spans="1:6">
      <c r="A1863">
        <v>510420</v>
      </c>
      <c r="B1863" t="s">
        <v>7735</v>
      </c>
      <c r="C1863" t="s">
        <v>117</v>
      </c>
      <c r="D1863" t="s">
        <v>5769</v>
      </c>
      <c r="E1863" t="s">
        <v>5771</v>
      </c>
      <c r="F1863" t="s">
        <v>5771</v>
      </c>
    </row>
    <row r="1864" spans="1:6">
      <c r="A1864">
        <v>510430</v>
      </c>
      <c r="B1864" t="s">
        <v>7736</v>
      </c>
      <c r="C1864" t="s">
        <v>117</v>
      </c>
      <c r="D1864" t="s">
        <v>5769</v>
      </c>
      <c r="E1864" t="s">
        <v>5771</v>
      </c>
      <c r="F1864" t="s">
        <v>5771</v>
      </c>
    </row>
    <row r="1865" spans="1:6">
      <c r="A1865">
        <v>510440</v>
      </c>
      <c r="B1865" t="s">
        <v>7737</v>
      </c>
      <c r="C1865" t="s">
        <v>117</v>
      </c>
      <c r="D1865" t="s">
        <v>5769</v>
      </c>
      <c r="E1865" t="s">
        <v>5771</v>
      </c>
      <c r="F1865" t="s">
        <v>5771</v>
      </c>
    </row>
    <row r="1866" spans="1:6">
      <c r="A1866">
        <v>510450</v>
      </c>
      <c r="B1866" t="s">
        <v>7738</v>
      </c>
      <c r="C1866" t="s">
        <v>117</v>
      </c>
      <c r="D1866" t="s">
        <v>5769</v>
      </c>
      <c r="E1866" t="s">
        <v>5771</v>
      </c>
      <c r="F1866" t="s">
        <v>5771</v>
      </c>
    </row>
    <row r="1867" spans="1:6">
      <c r="A1867">
        <v>510500</v>
      </c>
      <c r="B1867" t="s">
        <v>7739</v>
      </c>
      <c r="C1867" t="s">
        <v>117</v>
      </c>
      <c r="D1867" t="s">
        <v>5769</v>
      </c>
      <c r="E1867" t="s">
        <v>5771</v>
      </c>
      <c r="F1867" t="s">
        <v>5771</v>
      </c>
    </row>
    <row r="1868" spans="1:6">
      <c r="A1868">
        <v>510510</v>
      </c>
      <c r="B1868" t="s">
        <v>7740</v>
      </c>
      <c r="C1868" t="s">
        <v>117</v>
      </c>
      <c r="D1868" t="s">
        <v>5769</v>
      </c>
      <c r="E1868" t="s">
        <v>5771</v>
      </c>
      <c r="F1868" t="s">
        <v>5771</v>
      </c>
    </row>
    <row r="1869" spans="1:6">
      <c r="A1869">
        <v>510520</v>
      </c>
      <c r="B1869" t="s">
        <v>7741</v>
      </c>
      <c r="C1869" t="s">
        <v>117</v>
      </c>
      <c r="D1869" t="s">
        <v>5769</v>
      </c>
      <c r="E1869" t="s">
        <v>5771</v>
      </c>
      <c r="F1869" t="s">
        <v>5771</v>
      </c>
    </row>
    <row r="1870" spans="1:6">
      <c r="A1870">
        <v>510610</v>
      </c>
      <c r="B1870" t="s">
        <v>7742</v>
      </c>
      <c r="C1870" t="s">
        <v>117</v>
      </c>
      <c r="D1870" t="s">
        <v>5769</v>
      </c>
      <c r="E1870" t="s">
        <v>5771</v>
      </c>
      <c r="F1870" t="s">
        <v>5771</v>
      </c>
    </row>
    <row r="1871" spans="1:6">
      <c r="A1871">
        <v>510620</v>
      </c>
      <c r="B1871" t="s">
        <v>7743</v>
      </c>
      <c r="C1871" t="s">
        <v>117</v>
      </c>
      <c r="D1871" t="s">
        <v>5769</v>
      </c>
      <c r="E1871" t="s">
        <v>5771</v>
      </c>
      <c r="F1871" t="s">
        <v>5771</v>
      </c>
    </row>
    <row r="1872" spans="1:6">
      <c r="A1872">
        <v>510630</v>
      </c>
      <c r="B1872" t="s">
        <v>7744</v>
      </c>
      <c r="C1872" t="s">
        <v>117</v>
      </c>
      <c r="D1872" t="s">
        <v>5769</v>
      </c>
      <c r="E1872" t="s">
        <v>5771</v>
      </c>
      <c r="F1872" t="s">
        <v>5771</v>
      </c>
    </row>
    <row r="1873" spans="1:6">
      <c r="A1873">
        <v>510650</v>
      </c>
      <c r="B1873" t="s">
        <v>7745</v>
      </c>
      <c r="C1873" t="s">
        <v>117</v>
      </c>
      <c r="D1873" t="s">
        <v>5769</v>
      </c>
      <c r="E1873" t="s">
        <v>5771</v>
      </c>
      <c r="F1873" t="s">
        <v>5771</v>
      </c>
    </row>
    <row r="1874" spans="1:6">
      <c r="A1874">
        <v>510660</v>
      </c>
      <c r="B1874" t="s">
        <v>7746</v>
      </c>
      <c r="C1874" t="s">
        <v>117</v>
      </c>
      <c r="D1874" t="s">
        <v>5769</v>
      </c>
      <c r="E1874" t="s">
        <v>5771</v>
      </c>
      <c r="F1874" t="s">
        <v>5771</v>
      </c>
    </row>
    <row r="1875" spans="1:6">
      <c r="A1875">
        <v>510680</v>
      </c>
      <c r="B1875" t="s">
        <v>7747</v>
      </c>
      <c r="C1875" t="s">
        <v>117</v>
      </c>
      <c r="D1875" t="s">
        <v>5769</v>
      </c>
      <c r="E1875" t="s">
        <v>5771</v>
      </c>
      <c r="F1875" t="s">
        <v>5771</v>
      </c>
    </row>
    <row r="1876" spans="1:6">
      <c r="A1876">
        <v>510700</v>
      </c>
      <c r="B1876" t="s">
        <v>7748</v>
      </c>
      <c r="C1876" t="s">
        <v>117</v>
      </c>
      <c r="D1876" t="s">
        <v>5769</v>
      </c>
      <c r="E1876" t="s">
        <v>5771</v>
      </c>
      <c r="F1876" t="s">
        <v>5771</v>
      </c>
    </row>
    <row r="1877" spans="1:6">
      <c r="A1877">
        <v>510880</v>
      </c>
      <c r="B1877" t="s">
        <v>7749</v>
      </c>
      <c r="C1877" t="s">
        <v>117</v>
      </c>
      <c r="D1877" t="s">
        <v>5769</v>
      </c>
      <c r="E1877" t="s">
        <v>5771</v>
      </c>
      <c r="F1877" t="s">
        <v>5771</v>
      </c>
    </row>
    <row r="1878" spans="1:6">
      <c r="A1878">
        <v>510900</v>
      </c>
      <c r="B1878" t="s">
        <v>7750</v>
      </c>
      <c r="C1878" t="s">
        <v>5819</v>
      </c>
      <c r="D1878" t="s">
        <v>5820</v>
      </c>
      <c r="E1878" t="s">
        <v>5822</v>
      </c>
      <c r="F1878" t="s">
        <v>5822</v>
      </c>
    </row>
    <row r="1879" spans="1:6">
      <c r="A1879">
        <v>511010</v>
      </c>
      <c r="B1879" t="s">
        <v>7751</v>
      </c>
      <c r="C1879" t="s">
        <v>422</v>
      </c>
      <c r="D1879" t="s">
        <v>5787</v>
      </c>
      <c r="E1879" t="s">
        <v>5790</v>
      </c>
      <c r="F1879" t="s">
        <v>5790</v>
      </c>
    </row>
    <row r="1880" spans="1:6">
      <c r="A1880">
        <v>511210</v>
      </c>
      <c r="B1880" t="s">
        <v>7752</v>
      </c>
      <c r="C1880" t="s">
        <v>422</v>
      </c>
      <c r="D1880" t="s">
        <v>5787</v>
      </c>
      <c r="E1880" t="s">
        <v>5790</v>
      </c>
      <c r="F1880" t="s">
        <v>5790</v>
      </c>
    </row>
    <row r="1881" spans="1:6">
      <c r="A1881">
        <v>511880</v>
      </c>
      <c r="B1881" t="s">
        <v>7753</v>
      </c>
      <c r="C1881" t="s">
        <v>717</v>
      </c>
      <c r="D1881" t="s">
        <v>5846</v>
      </c>
      <c r="E1881" t="s">
        <v>5846</v>
      </c>
      <c r="F1881" t="s">
        <v>5846</v>
      </c>
    </row>
    <row r="1882" spans="1:6">
      <c r="A1882">
        <v>511990</v>
      </c>
      <c r="B1882" t="s">
        <v>7754</v>
      </c>
      <c r="C1882" t="s">
        <v>717</v>
      </c>
      <c r="D1882" t="s">
        <v>5846</v>
      </c>
      <c r="E1882" t="s">
        <v>5846</v>
      </c>
      <c r="F1882" t="s">
        <v>5846</v>
      </c>
    </row>
    <row r="1883" spans="1:6">
      <c r="A1883">
        <v>512010</v>
      </c>
      <c r="B1883" t="s">
        <v>7755</v>
      </c>
      <c r="C1883" t="s">
        <v>117</v>
      </c>
      <c r="D1883" t="s">
        <v>5769</v>
      </c>
      <c r="E1883" t="s">
        <v>5771</v>
      </c>
      <c r="F1883" t="s">
        <v>5771</v>
      </c>
    </row>
    <row r="1884" spans="1:6">
      <c r="A1884">
        <v>512110</v>
      </c>
      <c r="B1884" t="s">
        <v>7756</v>
      </c>
      <c r="C1884" t="s">
        <v>117</v>
      </c>
      <c r="D1884" t="s">
        <v>5769</v>
      </c>
      <c r="E1884" t="s">
        <v>5771</v>
      </c>
      <c r="F1884" t="s">
        <v>5771</v>
      </c>
    </row>
    <row r="1885" spans="1:6">
      <c r="A1885">
        <v>512120</v>
      </c>
      <c r="B1885" t="s">
        <v>7757</v>
      </c>
      <c r="C1885" t="s">
        <v>117</v>
      </c>
      <c r="D1885" t="s">
        <v>5769</v>
      </c>
      <c r="E1885" t="s">
        <v>5771</v>
      </c>
      <c r="F1885" t="s">
        <v>5771</v>
      </c>
    </row>
    <row r="1886" spans="1:6">
      <c r="A1886">
        <v>513100</v>
      </c>
      <c r="B1886" t="s">
        <v>7758</v>
      </c>
      <c r="C1886" t="s">
        <v>5819</v>
      </c>
      <c r="D1886" t="s">
        <v>5820</v>
      </c>
      <c r="E1886" t="s">
        <v>5822</v>
      </c>
      <c r="F1886" t="s">
        <v>5822</v>
      </c>
    </row>
    <row r="1887" spans="1:6">
      <c r="A1887">
        <v>513500</v>
      </c>
      <c r="B1887" t="s">
        <v>7759</v>
      </c>
      <c r="C1887" t="s">
        <v>5819</v>
      </c>
      <c r="D1887" t="s">
        <v>5820</v>
      </c>
      <c r="E1887" t="s">
        <v>5822</v>
      </c>
      <c r="F1887" t="s">
        <v>5822</v>
      </c>
    </row>
    <row r="1888" spans="1:6">
      <c r="A1888">
        <v>518800</v>
      </c>
      <c r="B1888" t="s">
        <v>7760</v>
      </c>
      <c r="C1888" t="s">
        <v>5813</v>
      </c>
      <c r="D1888" t="s">
        <v>5814</v>
      </c>
      <c r="E1888" t="s">
        <v>5815</v>
      </c>
      <c r="F1888" t="s">
        <v>5815</v>
      </c>
    </row>
    <row r="1889" spans="1:6">
      <c r="A1889">
        <v>518880</v>
      </c>
      <c r="B1889" t="s">
        <v>7761</v>
      </c>
      <c r="C1889" t="s">
        <v>5813</v>
      </c>
      <c r="D1889" t="s">
        <v>5814</v>
      </c>
      <c r="E1889" t="s">
        <v>5815</v>
      </c>
      <c r="F1889" t="s">
        <v>5815</v>
      </c>
    </row>
    <row r="1890" spans="1:6">
      <c r="A1890">
        <v>519001</v>
      </c>
      <c r="B1890" t="s">
        <v>7762</v>
      </c>
      <c r="C1890" t="s">
        <v>117</v>
      </c>
      <c r="D1890" t="s">
        <v>5856</v>
      </c>
      <c r="E1890" t="s">
        <v>5871</v>
      </c>
      <c r="F1890" t="s">
        <v>5856</v>
      </c>
    </row>
    <row r="1891" spans="1:6">
      <c r="A1891">
        <v>519002</v>
      </c>
      <c r="B1891" t="s">
        <v>7763</v>
      </c>
      <c r="C1891" t="s">
        <v>117</v>
      </c>
      <c r="D1891" t="s">
        <v>5856</v>
      </c>
      <c r="E1891" t="s">
        <v>5895</v>
      </c>
      <c r="F1891" t="s">
        <v>5856</v>
      </c>
    </row>
    <row r="1892" spans="1:6">
      <c r="A1892">
        <v>519003</v>
      </c>
      <c r="B1892" t="s">
        <v>7764</v>
      </c>
      <c r="C1892" t="s">
        <v>381</v>
      </c>
      <c r="D1892" t="s">
        <v>5778</v>
      </c>
      <c r="E1892" t="s">
        <v>5780</v>
      </c>
      <c r="F1892" t="s">
        <v>5780</v>
      </c>
    </row>
    <row r="1893" spans="1:6">
      <c r="A1893">
        <v>519005</v>
      </c>
      <c r="B1893" t="s">
        <v>7765</v>
      </c>
      <c r="C1893" t="s">
        <v>117</v>
      </c>
      <c r="D1893" t="s">
        <v>5856</v>
      </c>
      <c r="E1893" t="s">
        <v>5859</v>
      </c>
      <c r="F1893" t="s">
        <v>5856</v>
      </c>
    </row>
    <row r="1894" spans="1:6">
      <c r="A1894">
        <v>519007</v>
      </c>
      <c r="B1894" t="s">
        <v>7766</v>
      </c>
      <c r="C1894" t="s">
        <v>381</v>
      </c>
      <c r="D1894" t="s">
        <v>5778</v>
      </c>
      <c r="E1894" t="s">
        <v>5780</v>
      </c>
      <c r="F1894" t="s">
        <v>5780</v>
      </c>
    </row>
    <row r="1895" spans="1:6">
      <c r="A1895">
        <v>519008</v>
      </c>
      <c r="B1895" t="s">
        <v>7767</v>
      </c>
      <c r="C1895" t="s">
        <v>381</v>
      </c>
      <c r="D1895" t="s">
        <v>5778</v>
      </c>
      <c r="E1895" t="s">
        <v>5781</v>
      </c>
      <c r="F1895" t="s">
        <v>5781</v>
      </c>
    </row>
    <row r="1896" spans="1:6">
      <c r="A1896">
        <v>519011</v>
      </c>
      <c r="B1896" t="s">
        <v>7768</v>
      </c>
      <c r="C1896" t="s">
        <v>381</v>
      </c>
      <c r="D1896" t="s">
        <v>5778</v>
      </c>
      <c r="E1896" t="s">
        <v>5781</v>
      </c>
      <c r="F1896" t="s">
        <v>5781</v>
      </c>
    </row>
    <row r="1897" spans="1:6">
      <c r="A1897">
        <v>519013</v>
      </c>
      <c r="B1897" t="s">
        <v>7769</v>
      </c>
      <c r="C1897" t="s">
        <v>117</v>
      </c>
      <c r="D1897" t="s">
        <v>5856</v>
      </c>
      <c r="E1897" t="s">
        <v>5859</v>
      </c>
      <c r="F1897" t="s">
        <v>5856</v>
      </c>
    </row>
    <row r="1898" spans="1:6">
      <c r="A1898">
        <v>519015</v>
      </c>
      <c r="B1898" t="s">
        <v>7770</v>
      </c>
      <c r="C1898" t="s">
        <v>381</v>
      </c>
      <c r="D1898" t="s">
        <v>5778</v>
      </c>
      <c r="E1898" t="s">
        <v>5781</v>
      </c>
      <c r="F1898" t="s">
        <v>5781</v>
      </c>
    </row>
    <row r="1899" spans="1:6">
      <c r="A1899">
        <v>519017</v>
      </c>
      <c r="B1899" t="s">
        <v>7771</v>
      </c>
      <c r="C1899" t="s">
        <v>117</v>
      </c>
      <c r="D1899" t="s">
        <v>5856</v>
      </c>
      <c r="E1899" t="s">
        <v>5857</v>
      </c>
      <c r="F1899" t="s">
        <v>5856</v>
      </c>
    </row>
    <row r="1900" spans="1:6">
      <c r="A1900">
        <v>519018</v>
      </c>
      <c r="B1900" t="s">
        <v>7772</v>
      </c>
      <c r="C1900" t="s">
        <v>117</v>
      </c>
      <c r="D1900" t="s">
        <v>5856</v>
      </c>
      <c r="E1900" t="s">
        <v>5859</v>
      </c>
      <c r="F1900" t="s">
        <v>5856</v>
      </c>
    </row>
    <row r="1901" spans="1:6">
      <c r="A1901">
        <v>519019</v>
      </c>
      <c r="B1901" t="s">
        <v>7773</v>
      </c>
      <c r="C1901" t="s">
        <v>117</v>
      </c>
      <c r="D1901" t="s">
        <v>5856</v>
      </c>
      <c r="E1901" t="s">
        <v>5857</v>
      </c>
      <c r="F1901" t="s">
        <v>5856</v>
      </c>
    </row>
    <row r="1902" spans="1:6">
      <c r="A1902">
        <v>519020</v>
      </c>
      <c r="B1902" t="s">
        <v>7774</v>
      </c>
      <c r="C1902" t="s">
        <v>381</v>
      </c>
      <c r="D1902" t="s">
        <v>5778</v>
      </c>
      <c r="E1902" t="s">
        <v>5782</v>
      </c>
      <c r="F1902" t="s">
        <v>5782</v>
      </c>
    </row>
    <row r="1903" spans="1:6">
      <c r="A1903">
        <v>519021</v>
      </c>
      <c r="B1903" t="s">
        <v>7775</v>
      </c>
      <c r="C1903" t="s">
        <v>381</v>
      </c>
      <c r="D1903" t="s">
        <v>5778</v>
      </c>
      <c r="E1903" t="s">
        <v>5781</v>
      </c>
      <c r="F1903" t="s">
        <v>5781</v>
      </c>
    </row>
    <row r="1904" spans="1:6">
      <c r="A1904">
        <v>519023</v>
      </c>
      <c r="B1904" t="s">
        <v>7776</v>
      </c>
      <c r="C1904" t="s">
        <v>422</v>
      </c>
      <c r="D1904" t="s">
        <v>5804</v>
      </c>
      <c r="E1904" t="s">
        <v>5801</v>
      </c>
      <c r="F1904" t="s">
        <v>5801</v>
      </c>
    </row>
    <row r="1905" spans="1:6">
      <c r="A1905">
        <v>519024</v>
      </c>
      <c r="B1905" t="s">
        <v>7777</v>
      </c>
      <c r="C1905" t="s">
        <v>422</v>
      </c>
      <c r="D1905" t="s">
        <v>5804</v>
      </c>
      <c r="E1905" t="s">
        <v>5801</v>
      </c>
      <c r="F1905" t="s">
        <v>5801</v>
      </c>
    </row>
    <row r="1906" spans="1:6">
      <c r="A1906">
        <v>519025</v>
      </c>
      <c r="B1906" t="s">
        <v>7778</v>
      </c>
      <c r="C1906" t="s">
        <v>117</v>
      </c>
      <c r="D1906" t="s">
        <v>5856</v>
      </c>
      <c r="E1906" t="s">
        <v>5857</v>
      </c>
      <c r="F1906" t="s">
        <v>5856</v>
      </c>
    </row>
    <row r="1907" spans="1:6">
      <c r="A1907">
        <v>519026</v>
      </c>
      <c r="B1907" t="s">
        <v>7779</v>
      </c>
      <c r="C1907" t="s">
        <v>117</v>
      </c>
      <c r="D1907" t="s">
        <v>5856</v>
      </c>
      <c r="E1907" t="s">
        <v>5857</v>
      </c>
      <c r="F1907" t="s">
        <v>5856</v>
      </c>
    </row>
    <row r="1908" spans="1:6">
      <c r="A1908">
        <v>519027</v>
      </c>
      <c r="B1908" t="s">
        <v>7780</v>
      </c>
      <c r="C1908" t="s">
        <v>117</v>
      </c>
      <c r="D1908" t="s">
        <v>5769</v>
      </c>
      <c r="E1908" t="s">
        <v>5772</v>
      </c>
      <c r="F1908" t="s">
        <v>5772</v>
      </c>
    </row>
    <row r="1909" spans="1:6">
      <c r="A1909">
        <v>519029</v>
      </c>
      <c r="B1909" t="s">
        <v>7781</v>
      </c>
      <c r="C1909" t="s">
        <v>381</v>
      </c>
      <c r="D1909" t="s">
        <v>5778</v>
      </c>
      <c r="E1909" t="s">
        <v>5780</v>
      </c>
      <c r="F1909" t="s">
        <v>5780</v>
      </c>
    </row>
    <row r="1910" spans="1:6">
      <c r="A1910">
        <v>519030</v>
      </c>
      <c r="B1910" t="s">
        <v>7782</v>
      </c>
      <c r="C1910" t="s">
        <v>422</v>
      </c>
      <c r="D1910" t="s">
        <v>5804</v>
      </c>
      <c r="E1910" t="s">
        <v>5800</v>
      </c>
      <c r="F1910" t="s">
        <v>5800</v>
      </c>
    </row>
    <row r="1911" spans="1:6">
      <c r="A1911">
        <v>519032</v>
      </c>
      <c r="B1911" t="s">
        <v>7783</v>
      </c>
      <c r="C1911" t="s">
        <v>117</v>
      </c>
      <c r="D1911" t="s">
        <v>5769</v>
      </c>
      <c r="E1911" t="s">
        <v>5772</v>
      </c>
      <c r="F1911" t="s">
        <v>5772</v>
      </c>
    </row>
    <row r="1912" spans="1:6">
      <c r="A1912">
        <v>519033</v>
      </c>
      <c r="B1912" t="s">
        <v>7784</v>
      </c>
      <c r="C1912" t="s">
        <v>117</v>
      </c>
      <c r="D1912" t="s">
        <v>5856</v>
      </c>
      <c r="E1912" t="s">
        <v>5857</v>
      </c>
      <c r="F1912" t="s">
        <v>5856</v>
      </c>
    </row>
    <row r="1913" spans="1:6">
      <c r="A1913">
        <v>519034</v>
      </c>
      <c r="B1913" t="s">
        <v>7785</v>
      </c>
      <c r="C1913" t="s">
        <v>117</v>
      </c>
      <c r="D1913" t="s">
        <v>5769</v>
      </c>
      <c r="E1913" t="s">
        <v>5770</v>
      </c>
      <c r="F1913" t="s">
        <v>5770</v>
      </c>
    </row>
    <row r="1914" spans="1:6">
      <c r="A1914">
        <v>519035</v>
      </c>
      <c r="B1914" t="s">
        <v>7786</v>
      </c>
      <c r="C1914" t="s">
        <v>117</v>
      </c>
      <c r="D1914" t="s">
        <v>5856</v>
      </c>
      <c r="E1914" t="s">
        <v>5857</v>
      </c>
      <c r="F1914" t="s">
        <v>5856</v>
      </c>
    </row>
    <row r="1915" spans="1:6">
      <c r="A1915">
        <v>519039</v>
      </c>
      <c r="B1915" t="s">
        <v>7787</v>
      </c>
      <c r="C1915" t="s">
        <v>117</v>
      </c>
      <c r="D1915" t="s">
        <v>5856</v>
      </c>
      <c r="E1915" t="s">
        <v>5857</v>
      </c>
      <c r="F1915" t="s">
        <v>5856</v>
      </c>
    </row>
    <row r="1916" spans="1:6">
      <c r="A1916">
        <v>519050</v>
      </c>
      <c r="B1916" t="s">
        <v>7788</v>
      </c>
      <c r="C1916" t="s">
        <v>381</v>
      </c>
      <c r="D1916" t="s">
        <v>5778</v>
      </c>
      <c r="E1916" t="s">
        <v>5780</v>
      </c>
      <c r="F1916" t="s">
        <v>5780</v>
      </c>
    </row>
    <row r="1917" spans="1:6">
      <c r="A1917">
        <v>519051</v>
      </c>
      <c r="B1917" t="s">
        <v>7789</v>
      </c>
      <c r="C1917" t="s">
        <v>422</v>
      </c>
      <c r="D1917" t="s">
        <v>5804</v>
      </c>
      <c r="E1917" t="s">
        <v>5801</v>
      </c>
      <c r="F1917" t="s">
        <v>5801</v>
      </c>
    </row>
    <row r="1918" spans="1:6">
      <c r="A1918">
        <v>519052</v>
      </c>
      <c r="B1918" t="s">
        <v>7790</v>
      </c>
      <c r="C1918" t="s">
        <v>5931</v>
      </c>
      <c r="D1918" t="s">
        <v>5932</v>
      </c>
      <c r="E1918" t="s">
        <v>5933</v>
      </c>
      <c r="F1918" t="s">
        <v>5933</v>
      </c>
    </row>
    <row r="1919" spans="1:6">
      <c r="A1919">
        <v>519053</v>
      </c>
      <c r="B1919" t="s">
        <v>7791</v>
      </c>
      <c r="C1919" t="s">
        <v>5931</v>
      </c>
      <c r="D1919" t="s">
        <v>5932</v>
      </c>
      <c r="E1919" t="s">
        <v>5935</v>
      </c>
      <c r="F1919" t="s">
        <v>5935</v>
      </c>
    </row>
    <row r="1920" spans="1:6">
      <c r="A1920">
        <v>519055</v>
      </c>
      <c r="B1920" t="s">
        <v>7792</v>
      </c>
      <c r="C1920" t="s">
        <v>422</v>
      </c>
      <c r="D1920" t="s">
        <v>5804</v>
      </c>
      <c r="E1920" t="s">
        <v>5801</v>
      </c>
      <c r="F1920" t="s">
        <v>5801</v>
      </c>
    </row>
    <row r="1921" spans="1:6">
      <c r="A1921">
        <v>519056</v>
      </c>
      <c r="B1921" t="s">
        <v>7793</v>
      </c>
      <c r="C1921" t="s">
        <v>117</v>
      </c>
      <c r="D1921" t="s">
        <v>5856</v>
      </c>
      <c r="E1921" t="s">
        <v>5859</v>
      </c>
      <c r="F1921" t="s">
        <v>5856</v>
      </c>
    </row>
    <row r="1922" spans="1:6">
      <c r="A1922">
        <v>519060</v>
      </c>
      <c r="B1922" t="s">
        <v>6260</v>
      </c>
      <c r="C1922" t="s">
        <v>6260</v>
      </c>
      <c r="D1922" t="s">
        <v>6260</v>
      </c>
      <c r="E1922" t="s">
        <v>6260</v>
      </c>
      <c r="F1922" t="s">
        <v>6260</v>
      </c>
    </row>
    <row r="1923" spans="1:6">
      <c r="A1923">
        <v>519061</v>
      </c>
      <c r="B1923" t="s">
        <v>6260</v>
      </c>
      <c r="C1923" t="s">
        <v>6260</v>
      </c>
      <c r="D1923" t="s">
        <v>6260</v>
      </c>
      <c r="E1923" t="s">
        <v>6260</v>
      </c>
      <c r="F1923" t="s">
        <v>6260</v>
      </c>
    </row>
    <row r="1924" spans="1:6">
      <c r="A1924">
        <v>519066</v>
      </c>
      <c r="B1924" t="s">
        <v>7794</v>
      </c>
      <c r="C1924" t="s">
        <v>381</v>
      </c>
      <c r="D1924" t="s">
        <v>5778</v>
      </c>
      <c r="E1924" t="s">
        <v>5780</v>
      </c>
      <c r="F1924" t="s">
        <v>5780</v>
      </c>
    </row>
    <row r="1925" spans="1:6">
      <c r="A1925">
        <v>519068</v>
      </c>
      <c r="B1925" t="s">
        <v>7795</v>
      </c>
      <c r="C1925" t="s">
        <v>117</v>
      </c>
      <c r="D1925" t="s">
        <v>5856</v>
      </c>
      <c r="E1925" t="s">
        <v>5857</v>
      </c>
      <c r="F1925" t="s">
        <v>5856</v>
      </c>
    </row>
    <row r="1926" spans="1:6">
      <c r="A1926">
        <v>519069</v>
      </c>
      <c r="B1926" t="s">
        <v>7796</v>
      </c>
      <c r="C1926" t="s">
        <v>117</v>
      </c>
      <c r="D1926" t="s">
        <v>5856</v>
      </c>
      <c r="E1926" t="s">
        <v>5871</v>
      </c>
      <c r="F1926" t="s">
        <v>5856</v>
      </c>
    </row>
    <row r="1927" spans="1:6">
      <c r="A1927">
        <v>519078</v>
      </c>
      <c r="B1927" t="s">
        <v>7797</v>
      </c>
      <c r="C1927" t="s">
        <v>422</v>
      </c>
      <c r="D1927" t="s">
        <v>5804</v>
      </c>
      <c r="E1927" t="s">
        <v>5801</v>
      </c>
      <c r="F1927" t="s">
        <v>5801</v>
      </c>
    </row>
    <row r="1928" spans="1:6">
      <c r="A1928">
        <v>519087</v>
      </c>
      <c r="B1928" t="s">
        <v>7798</v>
      </c>
      <c r="C1928" t="s">
        <v>381</v>
      </c>
      <c r="D1928" t="s">
        <v>5778</v>
      </c>
      <c r="E1928" t="s">
        <v>5780</v>
      </c>
      <c r="F1928" t="s">
        <v>5780</v>
      </c>
    </row>
    <row r="1929" spans="1:6">
      <c r="A1929">
        <v>519089</v>
      </c>
      <c r="B1929" t="s">
        <v>7799</v>
      </c>
      <c r="C1929" t="s">
        <v>117</v>
      </c>
      <c r="D1929" t="s">
        <v>5856</v>
      </c>
      <c r="E1929" t="s">
        <v>5857</v>
      </c>
      <c r="F1929" t="s">
        <v>5856</v>
      </c>
    </row>
    <row r="1930" spans="1:6">
      <c r="A1930">
        <v>519091</v>
      </c>
      <c r="B1930" t="s">
        <v>7800</v>
      </c>
      <c r="C1930" t="s">
        <v>381</v>
      </c>
      <c r="D1930" t="s">
        <v>5778</v>
      </c>
      <c r="E1930" t="s">
        <v>5780</v>
      </c>
      <c r="F1930" t="s">
        <v>5780</v>
      </c>
    </row>
    <row r="1931" spans="1:6">
      <c r="A1931">
        <v>519093</v>
      </c>
      <c r="B1931" t="s">
        <v>7801</v>
      </c>
      <c r="C1931" t="s">
        <v>117</v>
      </c>
      <c r="D1931" t="s">
        <v>5856</v>
      </c>
      <c r="E1931" t="s">
        <v>5859</v>
      </c>
      <c r="F1931" t="s">
        <v>5856</v>
      </c>
    </row>
    <row r="1932" spans="1:6">
      <c r="A1932">
        <v>519095</v>
      </c>
      <c r="B1932" t="s">
        <v>7802</v>
      </c>
      <c r="C1932" t="s">
        <v>117</v>
      </c>
      <c r="D1932" t="s">
        <v>5856</v>
      </c>
      <c r="E1932" t="s">
        <v>5859</v>
      </c>
      <c r="F1932" t="s">
        <v>5856</v>
      </c>
    </row>
    <row r="1933" spans="1:6">
      <c r="A1933">
        <v>519097</v>
      </c>
      <c r="B1933" t="s">
        <v>7803</v>
      </c>
      <c r="C1933" t="s">
        <v>117</v>
      </c>
      <c r="D1933" t="s">
        <v>5856</v>
      </c>
      <c r="E1933" t="s">
        <v>5857</v>
      </c>
      <c r="F1933" t="s">
        <v>5856</v>
      </c>
    </row>
    <row r="1934" spans="1:6">
      <c r="A1934">
        <v>519099</v>
      </c>
      <c r="B1934" t="s">
        <v>7804</v>
      </c>
      <c r="C1934" t="s">
        <v>117</v>
      </c>
      <c r="D1934" t="s">
        <v>5856</v>
      </c>
      <c r="E1934" t="s">
        <v>5859</v>
      </c>
      <c r="F1934" t="s">
        <v>5856</v>
      </c>
    </row>
    <row r="1935" spans="1:6">
      <c r="A1935">
        <v>519100</v>
      </c>
      <c r="B1935" t="s">
        <v>7805</v>
      </c>
      <c r="C1935" t="s">
        <v>117</v>
      </c>
      <c r="D1935" t="s">
        <v>5769</v>
      </c>
      <c r="E1935" t="s">
        <v>5770</v>
      </c>
      <c r="F1935" t="s">
        <v>5770</v>
      </c>
    </row>
    <row r="1936" spans="1:6">
      <c r="A1936">
        <v>519110</v>
      </c>
      <c r="B1936" t="s">
        <v>7806</v>
      </c>
      <c r="C1936" t="s">
        <v>117</v>
      </c>
      <c r="D1936" t="s">
        <v>5856</v>
      </c>
      <c r="E1936" t="s">
        <v>5859</v>
      </c>
      <c r="F1936" t="s">
        <v>5856</v>
      </c>
    </row>
    <row r="1937" spans="1:6">
      <c r="A1937">
        <v>519111</v>
      </c>
      <c r="B1937" t="s">
        <v>7807</v>
      </c>
      <c r="C1937" t="s">
        <v>422</v>
      </c>
      <c r="D1937" t="s">
        <v>5804</v>
      </c>
      <c r="E1937" t="s">
        <v>5800</v>
      </c>
      <c r="F1937" t="s">
        <v>5800</v>
      </c>
    </row>
    <row r="1938" spans="1:6">
      <c r="A1938">
        <v>519112</v>
      </c>
      <c r="B1938" t="s">
        <v>7808</v>
      </c>
      <c r="C1938" t="s">
        <v>422</v>
      </c>
      <c r="D1938" t="s">
        <v>5804</v>
      </c>
      <c r="E1938" t="s">
        <v>5800</v>
      </c>
      <c r="F1938" t="s">
        <v>5800</v>
      </c>
    </row>
    <row r="1939" spans="1:6">
      <c r="A1939">
        <v>519113</v>
      </c>
      <c r="B1939" t="s">
        <v>7809</v>
      </c>
      <c r="C1939" t="s">
        <v>381</v>
      </c>
      <c r="D1939" t="s">
        <v>5778</v>
      </c>
      <c r="E1939" t="s">
        <v>5780</v>
      </c>
      <c r="F1939" t="s">
        <v>5780</v>
      </c>
    </row>
    <row r="1940" spans="1:6">
      <c r="A1940">
        <v>519115</v>
      </c>
      <c r="B1940" t="s">
        <v>7810</v>
      </c>
      <c r="C1940" t="s">
        <v>117</v>
      </c>
      <c r="D1940" t="s">
        <v>5856</v>
      </c>
      <c r="E1940" t="s">
        <v>5871</v>
      </c>
      <c r="F1940" t="s">
        <v>5856</v>
      </c>
    </row>
    <row r="1941" spans="1:6">
      <c r="A1941">
        <v>519116</v>
      </c>
      <c r="B1941" t="s">
        <v>7811</v>
      </c>
      <c r="C1941" t="s">
        <v>117</v>
      </c>
      <c r="D1941" t="s">
        <v>5769</v>
      </c>
      <c r="E1941" t="s">
        <v>5773</v>
      </c>
      <c r="F1941" t="s">
        <v>5773</v>
      </c>
    </row>
    <row r="1942" spans="1:6">
      <c r="A1942">
        <v>519117</v>
      </c>
      <c r="B1942" t="s">
        <v>7812</v>
      </c>
      <c r="C1942" t="s">
        <v>117</v>
      </c>
      <c r="D1942" t="s">
        <v>5769</v>
      </c>
      <c r="E1942" t="s">
        <v>5770</v>
      </c>
      <c r="F1942" t="s">
        <v>5770</v>
      </c>
    </row>
    <row r="1943" spans="1:6">
      <c r="A1943">
        <v>519118</v>
      </c>
      <c r="B1943" t="s">
        <v>7813</v>
      </c>
      <c r="C1943" t="s">
        <v>422</v>
      </c>
      <c r="D1943" t="s">
        <v>5804</v>
      </c>
      <c r="E1943" t="s">
        <v>5798</v>
      </c>
      <c r="F1943" t="s">
        <v>5798</v>
      </c>
    </row>
    <row r="1944" spans="1:6">
      <c r="A1944">
        <v>519119</v>
      </c>
      <c r="B1944" t="s">
        <v>7814</v>
      </c>
      <c r="C1944" t="s">
        <v>422</v>
      </c>
      <c r="D1944" t="s">
        <v>5804</v>
      </c>
      <c r="E1944" t="s">
        <v>5798</v>
      </c>
      <c r="F1944" t="s">
        <v>5798</v>
      </c>
    </row>
    <row r="1945" spans="1:6">
      <c r="A1945">
        <v>519120</v>
      </c>
      <c r="B1945" t="s">
        <v>7815</v>
      </c>
      <c r="C1945" t="s">
        <v>381</v>
      </c>
      <c r="D1945" t="s">
        <v>5778</v>
      </c>
      <c r="E1945" t="s">
        <v>5780</v>
      </c>
      <c r="F1945" t="s">
        <v>5780</v>
      </c>
    </row>
    <row r="1946" spans="1:6">
      <c r="A1946">
        <v>519121</v>
      </c>
      <c r="B1946" t="s">
        <v>7816</v>
      </c>
      <c r="C1946" t="s">
        <v>422</v>
      </c>
      <c r="D1946" t="s">
        <v>5804</v>
      </c>
      <c r="E1946" t="s">
        <v>5801</v>
      </c>
      <c r="F1946" t="s">
        <v>5801</v>
      </c>
    </row>
    <row r="1947" spans="1:6">
      <c r="A1947">
        <v>519122</v>
      </c>
      <c r="B1947" t="s">
        <v>7817</v>
      </c>
      <c r="C1947" t="s">
        <v>422</v>
      </c>
      <c r="D1947" t="s">
        <v>5804</v>
      </c>
      <c r="E1947" t="s">
        <v>5801</v>
      </c>
      <c r="F1947" t="s">
        <v>5801</v>
      </c>
    </row>
    <row r="1948" spans="1:6">
      <c r="A1948">
        <v>519123</v>
      </c>
      <c r="B1948" t="s">
        <v>7818</v>
      </c>
      <c r="C1948" t="s">
        <v>422</v>
      </c>
      <c r="D1948" t="s">
        <v>5804</v>
      </c>
      <c r="E1948" t="s">
        <v>5801</v>
      </c>
      <c r="F1948" t="s">
        <v>5801</v>
      </c>
    </row>
    <row r="1949" spans="1:6">
      <c r="A1949">
        <v>519124</v>
      </c>
      <c r="B1949" t="s">
        <v>7819</v>
      </c>
      <c r="C1949" t="s">
        <v>422</v>
      </c>
      <c r="D1949" t="s">
        <v>5804</v>
      </c>
      <c r="E1949" t="s">
        <v>5801</v>
      </c>
      <c r="F1949" t="s">
        <v>5801</v>
      </c>
    </row>
    <row r="1950" spans="1:6">
      <c r="A1950">
        <v>519125</v>
      </c>
      <c r="B1950" t="s">
        <v>7820</v>
      </c>
      <c r="C1950" t="s">
        <v>381</v>
      </c>
      <c r="D1950" t="s">
        <v>5778</v>
      </c>
      <c r="E1950" t="s">
        <v>5780</v>
      </c>
      <c r="F1950" t="s">
        <v>5780</v>
      </c>
    </row>
    <row r="1951" spans="1:6">
      <c r="A1951">
        <v>519150</v>
      </c>
      <c r="B1951" t="s">
        <v>7821</v>
      </c>
      <c r="C1951" t="s">
        <v>117</v>
      </c>
      <c r="D1951" t="s">
        <v>5856</v>
      </c>
      <c r="E1951" t="s">
        <v>5895</v>
      </c>
      <c r="F1951" t="s">
        <v>5856</v>
      </c>
    </row>
    <row r="1952" spans="1:6">
      <c r="A1952">
        <v>519152</v>
      </c>
      <c r="B1952" t="s">
        <v>7822</v>
      </c>
      <c r="C1952" t="s">
        <v>422</v>
      </c>
      <c r="D1952" t="s">
        <v>5804</v>
      </c>
      <c r="E1952" t="s">
        <v>5798</v>
      </c>
      <c r="F1952" t="s">
        <v>5798</v>
      </c>
    </row>
    <row r="1953" spans="1:6">
      <c r="A1953">
        <v>519153</v>
      </c>
      <c r="B1953" t="s">
        <v>7823</v>
      </c>
      <c r="C1953" t="s">
        <v>422</v>
      </c>
      <c r="D1953" t="s">
        <v>5804</v>
      </c>
      <c r="E1953" t="s">
        <v>5798</v>
      </c>
      <c r="F1953" t="s">
        <v>5798</v>
      </c>
    </row>
    <row r="1954" spans="1:6">
      <c r="A1954">
        <v>519156</v>
      </c>
      <c r="B1954" t="s">
        <v>7802</v>
      </c>
      <c r="C1954" t="s">
        <v>381</v>
      </c>
      <c r="D1954" t="s">
        <v>5778</v>
      </c>
      <c r="E1954" t="s">
        <v>5780</v>
      </c>
      <c r="F1954" t="s">
        <v>5780</v>
      </c>
    </row>
    <row r="1955" spans="1:6">
      <c r="A1955">
        <v>519158</v>
      </c>
      <c r="B1955" t="s">
        <v>7824</v>
      </c>
      <c r="C1955" t="s">
        <v>117</v>
      </c>
      <c r="D1955" t="s">
        <v>5856</v>
      </c>
      <c r="E1955" t="s">
        <v>5857</v>
      </c>
      <c r="F1955" t="s">
        <v>5856</v>
      </c>
    </row>
    <row r="1956" spans="1:6">
      <c r="A1956">
        <v>519160</v>
      </c>
      <c r="B1956" t="s">
        <v>7825</v>
      </c>
      <c r="C1956" t="s">
        <v>422</v>
      </c>
      <c r="D1956" t="s">
        <v>5804</v>
      </c>
      <c r="E1956" t="s">
        <v>5801</v>
      </c>
      <c r="F1956" t="s">
        <v>5801</v>
      </c>
    </row>
    <row r="1957" spans="1:6">
      <c r="A1957">
        <v>519161</v>
      </c>
      <c r="B1957" t="s">
        <v>7826</v>
      </c>
      <c r="C1957" t="s">
        <v>422</v>
      </c>
      <c r="D1957" t="s">
        <v>5804</v>
      </c>
      <c r="E1957" t="s">
        <v>5801</v>
      </c>
      <c r="F1957" t="s">
        <v>5801</v>
      </c>
    </row>
    <row r="1958" spans="1:6">
      <c r="A1958">
        <v>519162</v>
      </c>
      <c r="B1958" t="s">
        <v>7827</v>
      </c>
      <c r="C1958" t="s">
        <v>422</v>
      </c>
      <c r="D1958" t="s">
        <v>5804</v>
      </c>
      <c r="E1958" t="s">
        <v>5800</v>
      </c>
      <c r="F1958" t="s">
        <v>5800</v>
      </c>
    </row>
    <row r="1959" spans="1:6">
      <c r="A1959">
        <v>519163</v>
      </c>
      <c r="B1959" t="s">
        <v>7828</v>
      </c>
      <c r="C1959" t="s">
        <v>422</v>
      </c>
      <c r="D1959" t="s">
        <v>5804</v>
      </c>
      <c r="E1959" t="s">
        <v>5800</v>
      </c>
      <c r="F1959" t="s">
        <v>5800</v>
      </c>
    </row>
    <row r="1960" spans="1:6">
      <c r="A1960">
        <v>519180</v>
      </c>
      <c r="B1960" t="s">
        <v>7829</v>
      </c>
      <c r="C1960" t="s">
        <v>117</v>
      </c>
      <c r="D1960" t="s">
        <v>5769</v>
      </c>
      <c r="E1960" t="s">
        <v>5770</v>
      </c>
      <c r="F1960" t="s">
        <v>5770</v>
      </c>
    </row>
    <row r="1961" spans="1:6">
      <c r="A1961">
        <v>519181</v>
      </c>
      <c r="B1961" t="s">
        <v>7830</v>
      </c>
      <c r="C1961" t="s">
        <v>381</v>
      </c>
      <c r="D1961" t="s">
        <v>5778</v>
      </c>
      <c r="E1961" t="s">
        <v>5781</v>
      </c>
      <c r="F1961" t="s">
        <v>5781</v>
      </c>
    </row>
    <row r="1962" spans="1:6">
      <c r="A1962">
        <v>519183</v>
      </c>
      <c r="B1962" t="s">
        <v>7831</v>
      </c>
      <c r="C1962" t="s">
        <v>381</v>
      </c>
      <c r="D1962" t="s">
        <v>5778</v>
      </c>
      <c r="E1962" t="s">
        <v>5780</v>
      </c>
      <c r="F1962" t="s">
        <v>5780</v>
      </c>
    </row>
    <row r="1963" spans="1:6">
      <c r="A1963">
        <v>519185</v>
      </c>
      <c r="B1963" t="s">
        <v>7832</v>
      </c>
      <c r="C1963" t="s">
        <v>117</v>
      </c>
      <c r="D1963" t="s">
        <v>5856</v>
      </c>
      <c r="E1963" t="s">
        <v>5859</v>
      </c>
      <c r="F1963" t="s">
        <v>5856</v>
      </c>
    </row>
    <row r="1964" spans="1:6">
      <c r="A1964">
        <v>519186</v>
      </c>
      <c r="B1964" t="s">
        <v>7833</v>
      </c>
      <c r="C1964" t="s">
        <v>422</v>
      </c>
      <c r="D1964" t="s">
        <v>5804</v>
      </c>
      <c r="E1964" t="s">
        <v>5801</v>
      </c>
      <c r="F1964" t="s">
        <v>5801</v>
      </c>
    </row>
    <row r="1965" spans="1:6">
      <c r="A1965">
        <v>519187</v>
      </c>
      <c r="B1965" t="s">
        <v>7834</v>
      </c>
      <c r="C1965" t="s">
        <v>422</v>
      </c>
      <c r="D1965" t="s">
        <v>5804</v>
      </c>
      <c r="E1965" t="s">
        <v>5801</v>
      </c>
      <c r="F1965" t="s">
        <v>5801</v>
      </c>
    </row>
    <row r="1966" spans="1:6">
      <c r="A1966">
        <v>519188</v>
      </c>
      <c r="B1966" t="s">
        <v>7835</v>
      </c>
      <c r="C1966" t="s">
        <v>422</v>
      </c>
      <c r="D1966" t="s">
        <v>5804</v>
      </c>
      <c r="E1966" t="s">
        <v>5798</v>
      </c>
      <c r="F1966" t="s">
        <v>5798</v>
      </c>
    </row>
    <row r="1967" spans="1:6">
      <c r="A1967">
        <v>519189</v>
      </c>
      <c r="B1967" t="s">
        <v>7836</v>
      </c>
      <c r="C1967" t="s">
        <v>422</v>
      </c>
      <c r="D1967" t="s">
        <v>5804</v>
      </c>
      <c r="E1967" t="s">
        <v>5798</v>
      </c>
      <c r="F1967" t="s">
        <v>5798</v>
      </c>
    </row>
    <row r="1968" spans="1:6">
      <c r="A1968">
        <v>519190</v>
      </c>
      <c r="B1968" t="s">
        <v>7837</v>
      </c>
      <c r="C1968" t="s">
        <v>422</v>
      </c>
      <c r="D1968" t="s">
        <v>5804</v>
      </c>
      <c r="E1968" t="s">
        <v>5801</v>
      </c>
      <c r="F1968" t="s">
        <v>5801</v>
      </c>
    </row>
    <row r="1969" spans="1:6">
      <c r="A1969">
        <v>519191</v>
      </c>
      <c r="B1969" t="s">
        <v>7838</v>
      </c>
      <c r="C1969" t="s">
        <v>422</v>
      </c>
      <c r="D1969" t="s">
        <v>5804</v>
      </c>
      <c r="E1969" t="s">
        <v>5801</v>
      </c>
      <c r="F1969" t="s">
        <v>5801</v>
      </c>
    </row>
    <row r="1970" spans="1:6">
      <c r="A1970">
        <v>519192</v>
      </c>
      <c r="B1970" t="s">
        <v>7839</v>
      </c>
      <c r="C1970" t="s">
        <v>422</v>
      </c>
      <c r="D1970" t="s">
        <v>5804</v>
      </c>
      <c r="E1970" t="s">
        <v>5798</v>
      </c>
      <c r="F1970" t="s">
        <v>5798</v>
      </c>
    </row>
    <row r="1971" spans="1:6">
      <c r="A1971">
        <v>519300</v>
      </c>
      <c r="B1971" t="s">
        <v>7840</v>
      </c>
      <c r="C1971" t="s">
        <v>117</v>
      </c>
      <c r="D1971" t="s">
        <v>5769</v>
      </c>
      <c r="E1971" t="s">
        <v>5770</v>
      </c>
      <c r="F1971" t="s">
        <v>5770</v>
      </c>
    </row>
    <row r="1972" spans="1:6">
      <c r="A1972">
        <v>519501</v>
      </c>
      <c r="B1972" t="s">
        <v>7841</v>
      </c>
      <c r="C1972" t="s">
        <v>717</v>
      </c>
      <c r="D1972" t="s">
        <v>5851</v>
      </c>
      <c r="E1972" t="s">
        <v>5851</v>
      </c>
      <c r="F1972" t="s">
        <v>5851</v>
      </c>
    </row>
    <row r="1973" spans="1:6">
      <c r="A1973">
        <v>519505</v>
      </c>
      <c r="B1973" t="s">
        <v>7842</v>
      </c>
      <c r="C1973" t="s">
        <v>717</v>
      </c>
      <c r="D1973" t="s">
        <v>5846</v>
      </c>
      <c r="E1973" t="s">
        <v>5846</v>
      </c>
      <c r="F1973" t="s">
        <v>5846</v>
      </c>
    </row>
    <row r="1974" spans="1:6">
      <c r="A1974">
        <v>519506</v>
      </c>
      <c r="B1974" t="s">
        <v>7843</v>
      </c>
      <c r="C1974" t="s">
        <v>717</v>
      </c>
      <c r="D1974" t="s">
        <v>5848</v>
      </c>
      <c r="E1974" t="s">
        <v>5848</v>
      </c>
      <c r="F1974" t="s">
        <v>5848</v>
      </c>
    </row>
    <row r="1975" spans="1:6">
      <c r="A1975">
        <v>519507</v>
      </c>
      <c r="B1975" t="s">
        <v>7844</v>
      </c>
      <c r="C1975" t="s">
        <v>717</v>
      </c>
      <c r="D1975" t="s">
        <v>5848</v>
      </c>
      <c r="E1975" t="s">
        <v>5848</v>
      </c>
      <c r="F1975" t="s">
        <v>5848</v>
      </c>
    </row>
    <row r="1976" spans="1:6">
      <c r="A1976">
        <v>519508</v>
      </c>
      <c r="B1976" t="s">
        <v>7845</v>
      </c>
      <c r="C1976" t="s">
        <v>717</v>
      </c>
      <c r="D1976" t="s">
        <v>5846</v>
      </c>
      <c r="E1976" t="s">
        <v>5846</v>
      </c>
      <c r="F1976" t="s">
        <v>5846</v>
      </c>
    </row>
    <row r="1977" spans="1:6">
      <c r="A1977">
        <v>519509</v>
      </c>
      <c r="B1977" t="s">
        <v>7846</v>
      </c>
      <c r="C1977" t="s">
        <v>717</v>
      </c>
      <c r="D1977" t="s">
        <v>5846</v>
      </c>
      <c r="E1977" t="s">
        <v>5846</v>
      </c>
      <c r="F1977" t="s">
        <v>5846</v>
      </c>
    </row>
    <row r="1978" spans="1:6">
      <c r="A1978">
        <v>519510</v>
      </c>
      <c r="B1978" t="s">
        <v>7847</v>
      </c>
      <c r="C1978" t="s">
        <v>717</v>
      </c>
      <c r="D1978" t="s">
        <v>5848</v>
      </c>
      <c r="E1978" t="s">
        <v>5848</v>
      </c>
      <c r="F1978" t="s">
        <v>5848</v>
      </c>
    </row>
    <row r="1979" spans="1:6">
      <c r="A1979">
        <v>519511</v>
      </c>
      <c r="B1979" t="s">
        <v>7848</v>
      </c>
      <c r="C1979" t="s">
        <v>422</v>
      </c>
      <c r="D1979" t="s">
        <v>5804</v>
      </c>
      <c r="E1979" t="s">
        <v>5802</v>
      </c>
      <c r="F1979" t="s">
        <v>5802</v>
      </c>
    </row>
    <row r="1980" spans="1:6">
      <c r="A1980">
        <v>519517</v>
      </c>
      <c r="B1980" t="s">
        <v>7849</v>
      </c>
      <c r="C1980" t="s">
        <v>717</v>
      </c>
      <c r="D1980" t="s">
        <v>5848</v>
      </c>
      <c r="E1980" t="s">
        <v>5848</v>
      </c>
      <c r="F1980" t="s">
        <v>5848</v>
      </c>
    </row>
    <row r="1981" spans="1:6">
      <c r="A1981">
        <v>519518</v>
      </c>
      <c r="B1981" t="s">
        <v>7850</v>
      </c>
      <c r="C1981" t="s">
        <v>717</v>
      </c>
      <c r="D1981" t="s">
        <v>5846</v>
      </c>
      <c r="E1981" t="s">
        <v>5846</v>
      </c>
      <c r="F1981" t="s">
        <v>5846</v>
      </c>
    </row>
    <row r="1982" spans="1:6">
      <c r="A1982">
        <v>519519</v>
      </c>
      <c r="B1982" t="s">
        <v>7851</v>
      </c>
      <c r="C1982" t="s">
        <v>422</v>
      </c>
      <c r="D1982" t="s">
        <v>5804</v>
      </c>
      <c r="E1982" t="s">
        <v>5800</v>
      </c>
      <c r="F1982" t="s">
        <v>5800</v>
      </c>
    </row>
    <row r="1983" spans="1:6">
      <c r="A1983">
        <v>519528</v>
      </c>
      <c r="B1983" t="s">
        <v>7852</v>
      </c>
      <c r="C1983" t="s">
        <v>717</v>
      </c>
      <c r="D1983" t="s">
        <v>5846</v>
      </c>
      <c r="E1983" t="s">
        <v>5846</v>
      </c>
      <c r="F1983" t="s">
        <v>5846</v>
      </c>
    </row>
    <row r="1984" spans="1:6">
      <c r="A1984">
        <v>519529</v>
      </c>
      <c r="B1984" t="s">
        <v>7853</v>
      </c>
      <c r="C1984" t="s">
        <v>717</v>
      </c>
      <c r="D1984" t="s">
        <v>5848</v>
      </c>
      <c r="E1984" t="s">
        <v>5848</v>
      </c>
      <c r="F1984" t="s">
        <v>5848</v>
      </c>
    </row>
    <row r="1985" spans="1:6">
      <c r="A1985">
        <v>519588</v>
      </c>
      <c r="B1985" t="s">
        <v>7854</v>
      </c>
      <c r="C1985" t="s">
        <v>717</v>
      </c>
      <c r="D1985" t="s">
        <v>5846</v>
      </c>
      <c r="E1985" t="s">
        <v>5846</v>
      </c>
      <c r="F1985" t="s">
        <v>5846</v>
      </c>
    </row>
    <row r="1986" spans="1:6">
      <c r="A1986">
        <v>519589</v>
      </c>
      <c r="B1986" t="s">
        <v>7855</v>
      </c>
      <c r="C1986" t="s">
        <v>717</v>
      </c>
      <c r="D1986" t="s">
        <v>5848</v>
      </c>
      <c r="E1986" t="s">
        <v>5848</v>
      </c>
      <c r="F1986" t="s">
        <v>5848</v>
      </c>
    </row>
    <row r="1987" spans="1:6">
      <c r="A1987">
        <v>519601</v>
      </c>
      <c r="B1987" t="s">
        <v>7856</v>
      </c>
      <c r="C1987" t="s">
        <v>5819</v>
      </c>
      <c r="D1987" t="s">
        <v>5826</v>
      </c>
      <c r="E1987" t="s">
        <v>5827</v>
      </c>
      <c r="F1987" t="s">
        <v>5827</v>
      </c>
    </row>
    <row r="1988" spans="1:6">
      <c r="A1988">
        <v>519602</v>
      </c>
      <c r="B1988" t="s">
        <v>7857</v>
      </c>
      <c r="C1988" t="s">
        <v>5819</v>
      </c>
      <c r="D1988" t="s">
        <v>5826</v>
      </c>
      <c r="E1988" t="s">
        <v>5827</v>
      </c>
      <c r="F1988" t="s">
        <v>5827</v>
      </c>
    </row>
    <row r="1989" spans="1:6">
      <c r="A1989">
        <v>519656</v>
      </c>
      <c r="B1989" t="s">
        <v>7858</v>
      </c>
      <c r="C1989" t="s">
        <v>381</v>
      </c>
      <c r="D1989" t="s">
        <v>5778</v>
      </c>
      <c r="E1989" t="s">
        <v>5780</v>
      </c>
      <c r="F1989" t="s">
        <v>5780</v>
      </c>
    </row>
    <row r="1990" spans="1:6">
      <c r="A1990">
        <v>519657</v>
      </c>
      <c r="B1990" t="s">
        <v>7859</v>
      </c>
      <c r="C1990" t="s">
        <v>381</v>
      </c>
      <c r="D1990" t="s">
        <v>5778</v>
      </c>
      <c r="E1990" t="s">
        <v>5780</v>
      </c>
      <c r="F1990" t="s">
        <v>5780</v>
      </c>
    </row>
    <row r="1991" spans="1:6">
      <c r="A1991">
        <v>519660</v>
      </c>
      <c r="B1991" t="s">
        <v>7860</v>
      </c>
      <c r="C1991" t="s">
        <v>422</v>
      </c>
      <c r="D1991" t="s">
        <v>5804</v>
      </c>
      <c r="E1991" t="s">
        <v>5800</v>
      </c>
      <c r="F1991" t="s">
        <v>5800</v>
      </c>
    </row>
    <row r="1992" spans="1:6">
      <c r="A1992">
        <v>519661</v>
      </c>
      <c r="B1992" t="s">
        <v>7861</v>
      </c>
      <c r="C1992" t="s">
        <v>422</v>
      </c>
      <c r="D1992" t="s">
        <v>5804</v>
      </c>
      <c r="E1992" t="s">
        <v>5800</v>
      </c>
      <c r="F1992" t="s">
        <v>5800</v>
      </c>
    </row>
    <row r="1993" spans="1:6">
      <c r="A1993">
        <v>519662</v>
      </c>
      <c r="B1993" t="s">
        <v>7862</v>
      </c>
      <c r="C1993" t="s">
        <v>422</v>
      </c>
      <c r="D1993" t="s">
        <v>5804</v>
      </c>
      <c r="E1993" t="s">
        <v>5801</v>
      </c>
      <c r="F1993" t="s">
        <v>5801</v>
      </c>
    </row>
    <row r="1994" spans="1:6">
      <c r="A1994">
        <v>519663</v>
      </c>
      <c r="B1994" t="s">
        <v>7863</v>
      </c>
      <c r="C1994" t="s">
        <v>422</v>
      </c>
      <c r="D1994" t="s">
        <v>5804</v>
      </c>
      <c r="E1994" t="s">
        <v>5801</v>
      </c>
      <c r="F1994" t="s">
        <v>5801</v>
      </c>
    </row>
    <row r="1995" spans="1:6">
      <c r="A1995">
        <v>519666</v>
      </c>
      <c r="B1995" t="s">
        <v>7864</v>
      </c>
      <c r="C1995" t="s">
        <v>422</v>
      </c>
      <c r="D1995" t="s">
        <v>5804</v>
      </c>
      <c r="E1995" t="s">
        <v>5801</v>
      </c>
      <c r="F1995" t="s">
        <v>5801</v>
      </c>
    </row>
    <row r="1996" spans="1:6">
      <c r="A1996">
        <v>519667</v>
      </c>
      <c r="B1996" t="s">
        <v>7865</v>
      </c>
      <c r="C1996" t="s">
        <v>422</v>
      </c>
      <c r="D1996" t="s">
        <v>5804</v>
      </c>
      <c r="E1996" t="s">
        <v>5801</v>
      </c>
      <c r="F1996" t="s">
        <v>5801</v>
      </c>
    </row>
    <row r="1997" spans="1:6">
      <c r="A1997">
        <v>519668</v>
      </c>
      <c r="B1997" t="s">
        <v>7866</v>
      </c>
      <c r="C1997" t="s">
        <v>117</v>
      </c>
      <c r="D1997" t="s">
        <v>5856</v>
      </c>
      <c r="E1997" t="s">
        <v>5857</v>
      </c>
      <c r="F1997" t="s">
        <v>5856</v>
      </c>
    </row>
    <row r="1998" spans="1:6">
      <c r="A1998">
        <v>519669</v>
      </c>
      <c r="B1998" t="s">
        <v>7867</v>
      </c>
      <c r="C1998" t="s">
        <v>422</v>
      </c>
      <c r="D1998" t="s">
        <v>5804</v>
      </c>
      <c r="E1998" t="s">
        <v>5801</v>
      </c>
      <c r="F1998" t="s">
        <v>5801</v>
      </c>
    </row>
    <row r="1999" spans="1:6">
      <c r="A1999">
        <v>519670</v>
      </c>
      <c r="B1999" t="s">
        <v>7868</v>
      </c>
      <c r="C1999" t="s">
        <v>117</v>
      </c>
      <c r="D1999" t="s">
        <v>5856</v>
      </c>
      <c r="E1999" t="s">
        <v>5859</v>
      </c>
      <c r="F1999" t="s">
        <v>5856</v>
      </c>
    </row>
    <row r="2000" spans="1:6">
      <c r="A2000">
        <v>519671</v>
      </c>
      <c r="B2000" t="s">
        <v>7869</v>
      </c>
      <c r="C2000" t="s">
        <v>117</v>
      </c>
      <c r="D2000" t="s">
        <v>5769</v>
      </c>
      <c r="E2000" t="s">
        <v>5770</v>
      </c>
      <c r="F2000" t="s">
        <v>5770</v>
      </c>
    </row>
    <row r="2001" spans="1:6">
      <c r="A2001">
        <v>519672</v>
      </c>
      <c r="B2001" t="s">
        <v>7870</v>
      </c>
      <c r="C2001" t="s">
        <v>117</v>
      </c>
      <c r="D2001" t="s">
        <v>5856</v>
      </c>
      <c r="E2001" t="s">
        <v>5871</v>
      </c>
      <c r="F2001" t="s">
        <v>5856</v>
      </c>
    </row>
    <row r="2002" spans="1:6">
      <c r="A2002">
        <v>519674</v>
      </c>
      <c r="B2002" t="s">
        <v>7871</v>
      </c>
      <c r="C2002" t="s">
        <v>117</v>
      </c>
      <c r="D2002" t="s">
        <v>5856</v>
      </c>
      <c r="E2002" t="s">
        <v>5857</v>
      </c>
      <c r="F2002" t="s">
        <v>5856</v>
      </c>
    </row>
    <row r="2003" spans="1:6">
      <c r="A2003">
        <v>519676</v>
      </c>
      <c r="B2003" t="s">
        <v>7872</v>
      </c>
      <c r="C2003" t="s">
        <v>381</v>
      </c>
      <c r="D2003" t="s">
        <v>5778</v>
      </c>
      <c r="E2003" t="s">
        <v>5779</v>
      </c>
      <c r="F2003" t="s">
        <v>5779</v>
      </c>
    </row>
    <row r="2004" spans="1:6">
      <c r="A2004">
        <v>519677</v>
      </c>
      <c r="B2004" t="s">
        <v>7873</v>
      </c>
      <c r="C2004" t="s">
        <v>117</v>
      </c>
      <c r="D2004" t="s">
        <v>5769</v>
      </c>
      <c r="E2004" t="s">
        <v>5770</v>
      </c>
      <c r="F2004" t="s">
        <v>5770</v>
      </c>
    </row>
    <row r="2005" spans="1:6">
      <c r="A2005">
        <v>519678</v>
      </c>
      <c r="B2005" t="s">
        <v>7874</v>
      </c>
      <c r="C2005" t="s">
        <v>117</v>
      </c>
      <c r="D2005" t="s">
        <v>5856</v>
      </c>
      <c r="E2005" t="s">
        <v>5895</v>
      </c>
      <c r="F2005" t="s">
        <v>5856</v>
      </c>
    </row>
    <row r="2006" spans="1:6">
      <c r="A2006">
        <v>519679</v>
      </c>
      <c r="B2006" t="s">
        <v>7875</v>
      </c>
      <c r="C2006" t="s">
        <v>117</v>
      </c>
      <c r="D2006" t="s">
        <v>5856</v>
      </c>
      <c r="E2006" t="s">
        <v>5859</v>
      </c>
      <c r="F2006" t="s">
        <v>5856</v>
      </c>
    </row>
    <row r="2007" spans="1:6">
      <c r="A2007">
        <v>519680</v>
      </c>
      <c r="B2007" t="s">
        <v>7876</v>
      </c>
      <c r="C2007" t="s">
        <v>422</v>
      </c>
      <c r="D2007" t="s">
        <v>5804</v>
      </c>
      <c r="E2007" t="s">
        <v>5801</v>
      </c>
      <c r="F2007" t="s">
        <v>5801</v>
      </c>
    </row>
    <row r="2008" spans="1:6">
      <c r="A2008">
        <v>519681</v>
      </c>
      <c r="B2008" t="s">
        <v>7877</v>
      </c>
      <c r="C2008" t="s">
        <v>422</v>
      </c>
      <c r="D2008" t="s">
        <v>5804</v>
      </c>
      <c r="E2008" t="s">
        <v>5801</v>
      </c>
      <c r="F2008" t="s">
        <v>5801</v>
      </c>
    </row>
    <row r="2009" spans="1:6">
      <c r="A2009">
        <v>519682</v>
      </c>
      <c r="B2009" t="s">
        <v>7878</v>
      </c>
      <c r="C2009" t="s">
        <v>422</v>
      </c>
      <c r="D2009" t="s">
        <v>5804</v>
      </c>
      <c r="E2009" t="s">
        <v>5801</v>
      </c>
      <c r="F2009" t="s">
        <v>5801</v>
      </c>
    </row>
    <row r="2010" spans="1:6">
      <c r="A2010">
        <v>519683</v>
      </c>
      <c r="B2010" t="s">
        <v>7879</v>
      </c>
      <c r="C2010" t="s">
        <v>422</v>
      </c>
      <c r="D2010" t="s">
        <v>5804</v>
      </c>
      <c r="E2010" t="s">
        <v>5800</v>
      </c>
      <c r="F2010" t="s">
        <v>5800</v>
      </c>
    </row>
    <row r="2011" spans="1:6">
      <c r="A2011">
        <v>519685</v>
      </c>
      <c r="B2011" t="s">
        <v>7880</v>
      </c>
      <c r="C2011" t="s">
        <v>422</v>
      </c>
      <c r="D2011" t="s">
        <v>5804</v>
      </c>
      <c r="E2011" t="s">
        <v>5800</v>
      </c>
      <c r="F2011" t="s">
        <v>5800</v>
      </c>
    </row>
    <row r="2012" spans="1:6">
      <c r="A2012">
        <v>519686</v>
      </c>
      <c r="B2012" t="s">
        <v>7881</v>
      </c>
      <c r="C2012" t="s">
        <v>117</v>
      </c>
      <c r="D2012" t="s">
        <v>5769</v>
      </c>
      <c r="E2012" t="s">
        <v>5772</v>
      </c>
      <c r="F2012" t="s">
        <v>5772</v>
      </c>
    </row>
    <row r="2013" spans="1:6">
      <c r="A2013">
        <v>519688</v>
      </c>
      <c r="B2013" t="s">
        <v>7882</v>
      </c>
      <c r="C2013" t="s">
        <v>117</v>
      </c>
      <c r="D2013" t="s">
        <v>5856</v>
      </c>
      <c r="E2013" t="s">
        <v>5871</v>
      </c>
      <c r="F2013" t="s">
        <v>5856</v>
      </c>
    </row>
    <row r="2014" spans="1:6">
      <c r="A2014">
        <v>519690</v>
      </c>
      <c r="B2014" t="s">
        <v>7883</v>
      </c>
      <c r="C2014" t="s">
        <v>381</v>
      </c>
      <c r="D2014" t="s">
        <v>5778</v>
      </c>
      <c r="E2014" t="s">
        <v>5781</v>
      </c>
      <c r="F2014" t="s">
        <v>5781</v>
      </c>
    </row>
    <row r="2015" spans="1:6">
      <c r="A2015">
        <v>519692</v>
      </c>
      <c r="B2015" t="s">
        <v>7884</v>
      </c>
      <c r="C2015" t="s">
        <v>117</v>
      </c>
      <c r="D2015" t="s">
        <v>5856</v>
      </c>
      <c r="E2015" t="s">
        <v>5857</v>
      </c>
      <c r="F2015" t="s">
        <v>5856</v>
      </c>
    </row>
    <row r="2016" spans="1:6">
      <c r="A2016">
        <v>519694</v>
      </c>
      <c r="B2016" t="s">
        <v>7885</v>
      </c>
      <c r="C2016" t="s">
        <v>117</v>
      </c>
      <c r="D2016" t="s">
        <v>5856</v>
      </c>
      <c r="E2016" t="s">
        <v>5871</v>
      </c>
      <c r="F2016" t="s">
        <v>5856</v>
      </c>
    </row>
    <row r="2017" spans="1:6">
      <c r="A2017">
        <v>519696</v>
      </c>
      <c r="B2017" t="s">
        <v>7886</v>
      </c>
      <c r="C2017" t="s">
        <v>5819</v>
      </c>
      <c r="D2017" t="s">
        <v>5826</v>
      </c>
      <c r="E2017" t="s">
        <v>5828</v>
      </c>
      <c r="F2017" t="s">
        <v>5828</v>
      </c>
    </row>
    <row r="2018" spans="1:6">
      <c r="A2018">
        <v>519697</v>
      </c>
      <c r="B2018" t="s">
        <v>7887</v>
      </c>
      <c r="C2018" t="s">
        <v>381</v>
      </c>
      <c r="D2018" t="s">
        <v>5778</v>
      </c>
      <c r="E2018" t="s">
        <v>5780</v>
      </c>
      <c r="F2018" t="s">
        <v>5780</v>
      </c>
    </row>
    <row r="2019" spans="1:6">
      <c r="A2019" t="s">
        <v>7888</v>
      </c>
      <c r="B2019" t="s">
        <v>7889</v>
      </c>
      <c r="C2019" t="s">
        <v>381</v>
      </c>
      <c r="D2019" t="s">
        <v>5778</v>
      </c>
      <c r="E2019" t="s">
        <v>5779</v>
      </c>
      <c r="F2019" t="s">
        <v>5779</v>
      </c>
    </row>
    <row r="2020" spans="1:6">
      <c r="A2020">
        <v>519698</v>
      </c>
      <c r="B2020" t="s">
        <v>7890</v>
      </c>
      <c r="C2020" t="s">
        <v>117</v>
      </c>
      <c r="D2020" t="s">
        <v>5856</v>
      </c>
      <c r="E2020" t="s">
        <v>5857</v>
      </c>
      <c r="F2020" t="s">
        <v>5856</v>
      </c>
    </row>
    <row r="2021" spans="1:6">
      <c r="A2021">
        <v>519700</v>
      </c>
      <c r="B2021" t="s">
        <v>7891</v>
      </c>
      <c r="C2021" t="s">
        <v>381</v>
      </c>
      <c r="D2021" t="s">
        <v>5778</v>
      </c>
      <c r="E2021" t="s">
        <v>5780</v>
      </c>
      <c r="F2021" t="s">
        <v>5780</v>
      </c>
    </row>
    <row r="2022" spans="1:6">
      <c r="A2022">
        <v>519702</v>
      </c>
      <c r="B2022" t="s">
        <v>7892</v>
      </c>
      <c r="C2022" t="s">
        <v>117</v>
      </c>
      <c r="D2022" t="s">
        <v>5856</v>
      </c>
      <c r="E2022" t="s">
        <v>5859</v>
      </c>
      <c r="F2022" t="s">
        <v>5856</v>
      </c>
    </row>
    <row r="2023" spans="1:6">
      <c r="A2023">
        <v>519704</v>
      </c>
      <c r="B2023" t="s">
        <v>7893</v>
      </c>
      <c r="C2023" t="s">
        <v>117</v>
      </c>
      <c r="D2023" t="s">
        <v>5856</v>
      </c>
      <c r="E2023" t="s">
        <v>5895</v>
      </c>
      <c r="F2023" t="s">
        <v>5856</v>
      </c>
    </row>
    <row r="2024" spans="1:6">
      <c r="A2024">
        <v>519706</v>
      </c>
      <c r="B2024" t="s">
        <v>7894</v>
      </c>
      <c r="C2024" t="s">
        <v>117</v>
      </c>
      <c r="D2024" t="s">
        <v>5769</v>
      </c>
      <c r="E2024" t="s">
        <v>5772</v>
      </c>
      <c r="F2024" t="s">
        <v>5772</v>
      </c>
    </row>
    <row r="2025" spans="1:6">
      <c r="A2025">
        <v>519709</v>
      </c>
      <c r="B2025" t="s">
        <v>7895</v>
      </c>
      <c r="C2025" t="s">
        <v>5819</v>
      </c>
      <c r="D2025" t="s">
        <v>5826</v>
      </c>
      <c r="E2025" t="s">
        <v>5832</v>
      </c>
      <c r="F2025" t="s">
        <v>5832</v>
      </c>
    </row>
    <row r="2026" spans="1:6">
      <c r="A2026">
        <v>519710</v>
      </c>
      <c r="B2026" t="s">
        <v>7896</v>
      </c>
      <c r="C2026" t="s">
        <v>381</v>
      </c>
      <c r="D2026" t="s">
        <v>5778</v>
      </c>
      <c r="E2026" t="s">
        <v>5779</v>
      </c>
      <c r="F2026" t="s">
        <v>5779</v>
      </c>
    </row>
    <row r="2027" spans="1:6">
      <c r="A2027">
        <v>519712</v>
      </c>
      <c r="B2027" t="s">
        <v>7897</v>
      </c>
      <c r="C2027" t="s">
        <v>117</v>
      </c>
      <c r="D2027" t="s">
        <v>5856</v>
      </c>
      <c r="E2027" t="s">
        <v>5859</v>
      </c>
      <c r="F2027" t="s">
        <v>5856</v>
      </c>
    </row>
    <row r="2028" spans="1:6">
      <c r="A2028">
        <v>519714</v>
      </c>
      <c r="B2028" t="s">
        <v>7898</v>
      </c>
      <c r="C2028" t="s">
        <v>117</v>
      </c>
      <c r="D2028" t="s">
        <v>5769</v>
      </c>
      <c r="E2028" t="s">
        <v>5770</v>
      </c>
      <c r="F2028" t="s">
        <v>5770</v>
      </c>
    </row>
    <row r="2029" spans="1:6">
      <c r="A2029">
        <v>519716</v>
      </c>
      <c r="B2029" t="s">
        <v>7899</v>
      </c>
      <c r="C2029" t="s">
        <v>422</v>
      </c>
      <c r="D2029" t="s">
        <v>5804</v>
      </c>
      <c r="E2029" t="s">
        <v>5802</v>
      </c>
      <c r="F2029" t="s">
        <v>5802</v>
      </c>
    </row>
    <row r="2030" spans="1:6">
      <c r="A2030">
        <v>519717</v>
      </c>
      <c r="B2030" t="s">
        <v>7900</v>
      </c>
      <c r="C2030" t="s">
        <v>422</v>
      </c>
      <c r="D2030" t="s">
        <v>5804</v>
      </c>
      <c r="E2030" t="s">
        <v>5802</v>
      </c>
      <c r="F2030" t="s">
        <v>5802</v>
      </c>
    </row>
    <row r="2031" spans="1:6">
      <c r="A2031">
        <v>519718</v>
      </c>
      <c r="B2031" t="s">
        <v>7901</v>
      </c>
      <c r="C2031" t="s">
        <v>422</v>
      </c>
      <c r="D2031" t="s">
        <v>5804</v>
      </c>
      <c r="E2031" t="s">
        <v>5798</v>
      </c>
      <c r="F2031" t="s">
        <v>5798</v>
      </c>
    </row>
    <row r="2032" spans="1:6">
      <c r="A2032">
        <v>519720</v>
      </c>
      <c r="B2032" t="s">
        <v>7902</v>
      </c>
      <c r="C2032" t="s">
        <v>422</v>
      </c>
      <c r="D2032" t="s">
        <v>5804</v>
      </c>
      <c r="E2032" t="s">
        <v>5798</v>
      </c>
      <c r="F2032" t="s">
        <v>5798</v>
      </c>
    </row>
    <row r="2033" spans="1:6">
      <c r="A2033">
        <v>519721</v>
      </c>
      <c r="B2033" t="s">
        <v>7903</v>
      </c>
      <c r="C2033" t="s">
        <v>422</v>
      </c>
      <c r="D2033" t="s">
        <v>5804</v>
      </c>
      <c r="E2033" t="s">
        <v>5803</v>
      </c>
      <c r="F2033" t="s">
        <v>5803</v>
      </c>
    </row>
    <row r="2034" spans="1:6">
      <c r="A2034">
        <v>519722</v>
      </c>
      <c r="B2034" t="s">
        <v>7904</v>
      </c>
      <c r="C2034" t="s">
        <v>422</v>
      </c>
      <c r="D2034" t="s">
        <v>5804</v>
      </c>
      <c r="E2034" t="s">
        <v>5803</v>
      </c>
      <c r="F2034" t="s">
        <v>5803</v>
      </c>
    </row>
    <row r="2035" spans="1:6">
      <c r="A2035">
        <v>519723</v>
      </c>
      <c r="B2035" t="s">
        <v>7905</v>
      </c>
      <c r="C2035" t="s">
        <v>422</v>
      </c>
      <c r="D2035" t="s">
        <v>5804</v>
      </c>
      <c r="E2035" t="s">
        <v>5798</v>
      </c>
      <c r="F2035" t="s">
        <v>5798</v>
      </c>
    </row>
    <row r="2036" spans="1:6">
      <c r="A2036">
        <v>519725</v>
      </c>
      <c r="B2036" t="s">
        <v>7906</v>
      </c>
      <c r="C2036" t="s">
        <v>422</v>
      </c>
      <c r="D2036" t="s">
        <v>5804</v>
      </c>
      <c r="E2036" t="s">
        <v>5798</v>
      </c>
      <c r="F2036" t="s">
        <v>5798</v>
      </c>
    </row>
    <row r="2037" spans="1:6">
      <c r="A2037">
        <v>519726</v>
      </c>
      <c r="B2037" t="s">
        <v>7907</v>
      </c>
      <c r="C2037" t="s">
        <v>381</v>
      </c>
      <c r="D2037" t="s">
        <v>5778</v>
      </c>
      <c r="E2037" t="s">
        <v>5779</v>
      </c>
      <c r="F2037" t="s">
        <v>5779</v>
      </c>
    </row>
    <row r="2038" spans="1:6">
      <c r="A2038">
        <v>519727</v>
      </c>
      <c r="B2038" t="s">
        <v>7908</v>
      </c>
      <c r="C2038" t="s">
        <v>117</v>
      </c>
      <c r="D2038" t="s">
        <v>5856</v>
      </c>
      <c r="E2038" t="s">
        <v>5857</v>
      </c>
      <c r="F2038" t="s">
        <v>5856</v>
      </c>
    </row>
    <row r="2039" spans="1:6">
      <c r="A2039">
        <v>519729</v>
      </c>
      <c r="B2039" t="s">
        <v>7909</v>
      </c>
      <c r="C2039" t="s">
        <v>381</v>
      </c>
      <c r="D2039" t="s">
        <v>5778</v>
      </c>
      <c r="E2039" t="s">
        <v>5779</v>
      </c>
      <c r="F2039" t="s">
        <v>5779</v>
      </c>
    </row>
    <row r="2040" spans="1:6">
      <c r="A2040">
        <v>519730</v>
      </c>
      <c r="B2040" t="s">
        <v>7910</v>
      </c>
      <c r="C2040" t="s">
        <v>422</v>
      </c>
      <c r="D2040" t="s">
        <v>5804</v>
      </c>
      <c r="E2040" t="s">
        <v>5800</v>
      </c>
      <c r="F2040" t="s">
        <v>5800</v>
      </c>
    </row>
    <row r="2041" spans="1:6">
      <c r="A2041">
        <v>519731</v>
      </c>
      <c r="B2041" t="s">
        <v>7911</v>
      </c>
      <c r="C2041" t="s">
        <v>422</v>
      </c>
      <c r="D2041" t="s">
        <v>5804</v>
      </c>
      <c r="E2041" t="s">
        <v>5800</v>
      </c>
      <c r="F2041" t="s">
        <v>5800</v>
      </c>
    </row>
    <row r="2042" spans="1:6">
      <c r="A2042">
        <v>519732</v>
      </c>
      <c r="B2042" t="s">
        <v>7912</v>
      </c>
      <c r="C2042" t="s">
        <v>381</v>
      </c>
      <c r="D2042" t="s">
        <v>5778</v>
      </c>
      <c r="E2042" t="s">
        <v>5783</v>
      </c>
      <c r="F2042" t="s">
        <v>5783</v>
      </c>
    </row>
    <row r="2043" spans="1:6">
      <c r="A2043">
        <v>519733</v>
      </c>
      <c r="B2043" t="s">
        <v>7913</v>
      </c>
      <c r="C2043" t="s">
        <v>422</v>
      </c>
      <c r="D2043" t="s">
        <v>5804</v>
      </c>
      <c r="E2043" t="s">
        <v>5800</v>
      </c>
      <c r="F2043" t="s">
        <v>5800</v>
      </c>
    </row>
    <row r="2044" spans="1:6">
      <c r="A2044">
        <v>519735</v>
      </c>
      <c r="B2044" t="s">
        <v>7914</v>
      </c>
      <c r="C2044" t="s">
        <v>422</v>
      </c>
      <c r="D2044" t="s">
        <v>5804</v>
      </c>
      <c r="E2044" t="s">
        <v>5800</v>
      </c>
      <c r="F2044" t="s">
        <v>5800</v>
      </c>
    </row>
    <row r="2045" spans="1:6">
      <c r="A2045">
        <v>519800</v>
      </c>
      <c r="B2045" t="s">
        <v>7915</v>
      </c>
      <c r="C2045" t="s">
        <v>717</v>
      </c>
      <c r="D2045" t="s">
        <v>5846</v>
      </c>
      <c r="E2045" t="s">
        <v>5846</v>
      </c>
      <c r="F2045" t="s">
        <v>5846</v>
      </c>
    </row>
    <row r="2046" spans="1:6">
      <c r="A2046">
        <v>519801</v>
      </c>
      <c r="B2046" t="s">
        <v>7916</v>
      </c>
      <c r="C2046" t="s">
        <v>717</v>
      </c>
      <c r="D2046" t="s">
        <v>5848</v>
      </c>
      <c r="E2046" t="s">
        <v>5848</v>
      </c>
      <c r="F2046" t="s">
        <v>5848</v>
      </c>
    </row>
    <row r="2047" spans="1:6">
      <c r="A2047">
        <v>519808</v>
      </c>
      <c r="B2047" t="s">
        <v>7917</v>
      </c>
      <c r="C2047" t="s">
        <v>717</v>
      </c>
      <c r="D2047" t="s">
        <v>5846</v>
      </c>
      <c r="E2047" t="s">
        <v>5846</v>
      </c>
      <c r="F2047" t="s">
        <v>5846</v>
      </c>
    </row>
    <row r="2048" spans="1:6">
      <c r="A2048">
        <v>519809</v>
      </c>
      <c r="B2048" t="s">
        <v>7918</v>
      </c>
      <c r="C2048" t="s">
        <v>717</v>
      </c>
      <c r="D2048" t="s">
        <v>5848</v>
      </c>
      <c r="E2048" t="s">
        <v>5848</v>
      </c>
      <c r="F2048" t="s">
        <v>5848</v>
      </c>
    </row>
    <row r="2049" spans="1:6">
      <c r="A2049">
        <v>519858</v>
      </c>
      <c r="B2049" t="s">
        <v>7919</v>
      </c>
      <c r="C2049" t="s">
        <v>717</v>
      </c>
      <c r="D2049" t="s">
        <v>5846</v>
      </c>
      <c r="E2049" t="s">
        <v>5846</v>
      </c>
      <c r="F2049" t="s">
        <v>5846</v>
      </c>
    </row>
    <row r="2050" spans="1:6">
      <c r="A2050">
        <v>519859</v>
      </c>
      <c r="B2050" t="s">
        <v>7920</v>
      </c>
      <c r="C2050" t="s">
        <v>717</v>
      </c>
      <c r="D2050" t="s">
        <v>5848</v>
      </c>
      <c r="E2050" t="s">
        <v>5848</v>
      </c>
      <c r="F2050" t="s">
        <v>5848</v>
      </c>
    </row>
    <row r="2051" spans="1:6">
      <c r="A2051">
        <v>519886</v>
      </c>
      <c r="B2051" t="s">
        <v>7921</v>
      </c>
      <c r="C2051" t="s">
        <v>717</v>
      </c>
      <c r="D2051" t="s">
        <v>5846</v>
      </c>
      <c r="E2051" t="s">
        <v>5846</v>
      </c>
      <c r="F2051" t="s">
        <v>5846</v>
      </c>
    </row>
    <row r="2052" spans="1:6">
      <c r="A2052">
        <v>519887</v>
      </c>
      <c r="B2052" t="s">
        <v>7922</v>
      </c>
      <c r="C2052" t="s">
        <v>717</v>
      </c>
      <c r="D2052" t="s">
        <v>5848</v>
      </c>
      <c r="E2052" t="s">
        <v>5848</v>
      </c>
      <c r="F2052" t="s">
        <v>5848</v>
      </c>
    </row>
    <row r="2053" spans="1:6">
      <c r="A2053">
        <v>519888</v>
      </c>
      <c r="B2053" t="s">
        <v>7923</v>
      </c>
      <c r="C2053" t="s">
        <v>717</v>
      </c>
      <c r="D2053" t="s">
        <v>5846</v>
      </c>
      <c r="E2053" t="s">
        <v>5846</v>
      </c>
      <c r="F2053" t="s">
        <v>5846</v>
      </c>
    </row>
    <row r="2054" spans="1:6">
      <c r="A2054">
        <v>519889</v>
      </c>
      <c r="B2054" t="s">
        <v>7924</v>
      </c>
      <c r="C2054" t="s">
        <v>717</v>
      </c>
      <c r="D2054" t="s">
        <v>5848</v>
      </c>
      <c r="E2054" t="s">
        <v>5848</v>
      </c>
      <c r="F2054" t="s">
        <v>5848</v>
      </c>
    </row>
    <row r="2055" spans="1:6">
      <c r="A2055">
        <v>519898</v>
      </c>
      <c r="B2055" t="s">
        <v>7925</v>
      </c>
      <c r="C2055" t="s">
        <v>717</v>
      </c>
      <c r="D2055" t="s">
        <v>5846</v>
      </c>
      <c r="E2055" t="s">
        <v>5846</v>
      </c>
      <c r="F2055" t="s">
        <v>5846</v>
      </c>
    </row>
    <row r="2056" spans="1:6">
      <c r="A2056">
        <v>519899</v>
      </c>
      <c r="B2056" t="s">
        <v>7926</v>
      </c>
      <c r="C2056" t="s">
        <v>717</v>
      </c>
      <c r="D2056" t="s">
        <v>5848</v>
      </c>
      <c r="E2056" t="s">
        <v>5848</v>
      </c>
      <c r="F2056" t="s">
        <v>5848</v>
      </c>
    </row>
    <row r="2057" spans="1:6">
      <c r="A2057">
        <v>519908</v>
      </c>
      <c r="B2057" t="s">
        <v>7927</v>
      </c>
      <c r="C2057" t="s">
        <v>381</v>
      </c>
      <c r="D2057" t="s">
        <v>5778</v>
      </c>
      <c r="E2057" t="s">
        <v>5781</v>
      </c>
      <c r="F2057" t="s">
        <v>5781</v>
      </c>
    </row>
    <row r="2058" spans="1:6">
      <c r="A2058">
        <v>519972</v>
      </c>
      <c r="B2058" t="s">
        <v>7928</v>
      </c>
      <c r="C2058" t="s">
        <v>422</v>
      </c>
      <c r="D2058" t="s">
        <v>5804</v>
      </c>
      <c r="E2058" t="s">
        <v>5798</v>
      </c>
      <c r="F2058" t="s">
        <v>5798</v>
      </c>
    </row>
    <row r="2059" spans="1:6">
      <c r="A2059">
        <v>519973</v>
      </c>
      <c r="B2059" t="s">
        <v>7929</v>
      </c>
      <c r="C2059" t="s">
        <v>422</v>
      </c>
      <c r="D2059" t="s">
        <v>5804</v>
      </c>
      <c r="E2059" t="s">
        <v>5798</v>
      </c>
      <c r="F2059" t="s">
        <v>5798</v>
      </c>
    </row>
    <row r="2060" spans="1:6">
      <c r="A2060">
        <v>519976</v>
      </c>
      <c r="B2060" t="s">
        <v>7930</v>
      </c>
      <c r="C2060" t="s">
        <v>422</v>
      </c>
      <c r="D2060" t="s">
        <v>5804</v>
      </c>
      <c r="E2060" t="s">
        <v>5799</v>
      </c>
      <c r="F2060" t="s">
        <v>5799</v>
      </c>
    </row>
    <row r="2061" spans="1:6">
      <c r="A2061">
        <v>519977</v>
      </c>
      <c r="B2061" t="s">
        <v>7931</v>
      </c>
      <c r="C2061" t="s">
        <v>422</v>
      </c>
      <c r="D2061" t="s">
        <v>5804</v>
      </c>
      <c r="E2061" t="s">
        <v>5799</v>
      </c>
      <c r="F2061" t="s">
        <v>5799</v>
      </c>
    </row>
    <row r="2062" spans="1:6">
      <c r="A2062">
        <v>519979</v>
      </c>
      <c r="B2062" t="s">
        <v>7932</v>
      </c>
      <c r="C2062" t="s">
        <v>117</v>
      </c>
      <c r="D2062" t="s">
        <v>5856</v>
      </c>
      <c r="E2062" t="s">
        <v>5895</v>
      </c>
      <c r="F2062" t="s">
        <v>5856</v>
      </c>
    </row>
    <row r="2063" spans="1:6">
      <c r="A2063">
        <v>519981</v>
      </c>
      <c r="B2063" t="s">
        <v>7933</v>
      </c>
      <c r="C2063" t="s">
        <v>5819</v>
      </c>
      <c r="D2063" t="s">
        <v>5820</v>
      </c>
      <c r="E2063" t="s">
        <v>5824</v>
      </c>
      <c r="F2063" t="s">
        <v>5824</v>
      </c>
    </row>
    <row r="2064" spans="1:6">
      <c r="A2064">
        <v>519983</v>
      </c>
      <c r="B2064" t="s">
        <v>7934</v>
      </c>
      <c r="C2064" t="s">
        <v>117</v>
      </c>
      <c r="D2064" t="s">
        <v>5856</v>
      </c>
      <c r="E2064" t="s">
        <v>6418</v>
      </c>
      <c r="F2064" t="s">
        <v>5856</v>
      </c>
    </row>
    <row r="2065" spans="1:6">
      <c r="A2065">
        <v>519985</v>
      </c>
      <c r="B2065" t="s">
        <v>7935</v>
      </c>
      <c r="C2065" t="s">
        <v>422</v>
      </c>
      <c r="D2065" t="s">
        <v>5804</v>
      </c>
      <c r="E2065" t="s">
        <v>5798</v>
      </c>
      <c r="F2065" t="s">
        <v>5798</v>
      </c>
    </row>
    <row r="2066" spans="1:6">
      <c r="A2066">
        <v>519987</v>
      </c>
      <c r="B2066" t="s">
        <v>7936</v>
      </c>
      <c r="C2066" t="s">
        <v>117</v>
      </c>
      <c r="D2066" t="s">
        <v>5856</v>
      </c>
      <c r="E2066" t="s">
        <v>5859</v>
      </c>
      <c r="F2066" t="s">
        <v>5856</v>
      </c>
    </row>
    <row r="2067" spans="1:6">
      <c r="A2067">
        <v>519989</v>
      </c>
      <c r="B2067" t="s">
        <v>7937</v>
      </c>
      <c r="C2067" t="s">
        <v>422</v>
      </c>
      <c r="D2067" t="s">
        <v>5804</v>
      </c>
      <c r="E2067" t="s">
        <v>5800</v>
      </c>
      <c r="F2067" t="s">
        <v>5800</v>
      </c>
    </row>
    <row r="2068" spans="1:6">
      <c r="A2068">
        <v>519991</v>
      </c>
      <c r="B2068" t="s">
        <v>7938</v>
      </c>
      <c r="C2068" t="s">
        <v>381</v>
      </c>
      <c r="D2068" t="s">
        <v>5778</v>
      </c>
      <c r="E2068" t="s">
        <v>5780</v>
      </c>
      <c r="F2068" t="s">
        <v>5780</v>
      </c>
    </row>
    <row r="2069" spans="1:6">
      <c r="A2069">
        <v>519993</v>
      </c>
      <c r="B2069" t="s">
        <v>7939</v>
      </c>
      <c r="C2069" t="s">
        <v>117</v>
      </c>
      <c r="D2069" t="s">
        <v>5856</v>
      </c>
      <c r="E2069" t="s">
        <v>5859</v>
      </c>
      <c r="F2069" t="s">
        <v>5856</v>
      </c>
    </row>
    <row r="2070" spans="1:6">
      <c r="A2070">
        <v>519994</v>
      </c>
      <c r="B2070" t="s">
        <v>7940</v>
      </c>
      <c r="C2070" t="s">
        <v>117</v>
      </c>
      <c r="D2070" t="s">
        <v>5856</v>
      </c>
      <c r="E2070" t="s">
        <v>5859</v>
      </c>
      <c r="F2070" t="s">
        <v>5856</v>
      </c>
    </row>
    <row r="2071" spans="1:6">
      <c r="A2071">
        <v>519996</v>
      </c>
      <c r="B2071" t="s">
        <v>7941</v>
      </c>
      <c r="C2071" t="s">
        <v>117</v>
      </c>
      <c r="D2071" t="s">
        <v>5856</v>
      </c>
      <c r="E2071" t="s">
        <v>5871</v>
      </c>
      <c r="F2071" t="s">
        <v>5856</v>
      </c>
    </row>
    <row r="2072" spans="1:6">
      <c r="A2072">
        <v>519998</v>
      </c>
      <c r="B2072" t="s">
        <v>7942</v>
      </c>
      <c r="C2072" t="s">
        <v>717</v>
      </c>
      <c r="D2072" t="s">
        <v>5848</v>
      </c>
      <c r="E2072" t="s">
        <v>5848</v>
      </c>
      <c r="F2072" t="s">
        <v>5848</v>
      </c>
    </row>
    <row r="2073" spans="1:6">
      <c r="A2073">
        <v>519999</v>
      </c>
      <c r="B2073" t="s">
        <v>7943</v>
      </c>
      <c r="C2073" t="s">
        <v>717</v>
      </c>
      <c r="D2073" t="s">
        <v>5846</v>
      </c>
      <c r="E2073" t="s">
        <v>5846</v>
      </c>
      <c r="F2073" t="s">
        <v>5846</v>
      </c>
    </row>
    <row r="2074" spans="1:6">
      <c r="A2074">
        <v>530001</v>
      </c>
      <c r="B2074" t="s">
        <v>7944</v>
      </c>
      <c r="C2074" t="s">
        <v>117</v>
      </c>
      <c r="D2074" t="s">
        <v>5856</v>
      </c>
      <c r="E2074" t="s">
        <v>5871</v>
      </c>
      <c r="F2074" t="s">
        <v>5856</v>
      </c>
    </row>
    <row r="2075" spans="1:6">
      <c r="A2075">
        <v>530002</v>
      </c>
      <c r="B2075" t="s">
        <v>7945</v>
      </c>
      <c r="C2075" t="s">
        <v>717</v>
      </c>
      <c r="D2075" t="s">
        <v>5846</v>
      </c>
      <c r="E2075" t="s">
        <v>5846</v>
      </c>
      <c r="F2075" t="s">
        <v>5846</v>
      </c>
    </row>
    <row r="2076" spans="1:6">
      <c r="A2076">
        <v>530003</v>
      </c>
      <c r="B2076" t="s">
        <v>7946</v>
      </c>
      <c r="C2076" t="s">
        <v>117</v>
      </c>
      <c r="D2076" t="s">
        <v>5856</v>
      </c>
      <c r="E2076" t="s">
        <v>5857</v>
      </c>
      <c r="F2076" t="s">
        <v>5856</v>
      </c>
    </row>
    <row r="2077" spans="1:6">
      <c r="A2077">
        <v>530005</v>
      </c>
      <c r="B2077" t="s">
        <v>7947</v>
      </c>
      <c r="C2077" t="s">
        <v>381</v>
      </c>
      <c r="D2077" t="s">
        <v>5778</v>
      </c>
      <c r="E2077" t="s">
        <v>5781</v>
      </c>
      <c r="F2077" t="s">
        <v>5781</v>
      </c>
    </row>
    <row r="2078" spans="1:6">
      <c r="A2078">
        <v>530006</v>
      </c>
      <c r="B2078" t="s">
        <v>7948</v>
      </c>
      <c r="C2078" t="s">
        <v>117</v>
      </c>
      <c r="D2078" t="s">
        <v>5856</v>
      </c>
      <c r="E2078" t="s">
        <v>5859</v>
      </c>
      <c r="F2078" t="s">
        <v>5856</v>
      </c>
    </row>
    <row r="2079" spans="1:6">
      <c r="A2079">
        <v>530008</v>
      </c>
      <c r="B2079" t="s">
        <v>7949</v>
      </c>
      <c r="C2079" t="s">
        <v>422</v>
      </c>
      <c r="D2079" t="s">
        <v>5804</v>
      </c>
      <c r="E2079" t="s">
        <v>5801</v>
      </c>
      <c r="F2079" t="s">
        <v>5801</v>
      </c>
    </row>
    <row r="2080" spans="1:6">
      <c r="A2080">
        <v>530009</v>
      </c>
      <c r="B2080" t="s">
        <v>7950</v>
      </c>
      <c r="C2080" t="s">
        <v>422</v>
      </c>
      <c r="D2080" t="s">
        <v>5804</v>
      </c>
      <c r="E2080" t="s">
        <v>5800</v>
      </c>
      <c r="F2080" t="s">
        <v>5800</v>
      </c>
    </row>
    <row r="2081" spans="1:6">
      <c r="A2081">
        <v>530010</v>
      </c>
      <c r="B2081" t="s">
        <v>7951</v>
      </c>
      <c r="C2081" t="s">
        <v>117</v>
      </c>
      <c r="D2081" t="s">
        <v>5769</v>
      </c>
      <c r="E2081" t="s">
        <v>5772</v>
      </c>
      <c r="F2081" t="s">
        <v>5772</v>
      </c>
    </row>
    <row r="2082" spans="1:6">
      <c r="A2082">
        <v>530011</v>
      </c>
      <c r="B2082" t="s">
        <v>7952</v>
      </c>
      <c r="C2082" t="s">
        <v>117</v>
      </c>
      <c r="D2082" t="s">
        <v>5856</v>
      </c>
      <c r="E2082" t="s">
        <v>5895</v>
      </c>
      <c r="F2082" t="s">
        <v>5856</v>
      </c>
    </row>
    <row r="2083" spans="1:6">
      <c r="A2083">
        <v>530012</v>
      </c>
      <c r="B2083" t="s">
        <v>7953</v>
      </c>
      <c r="C2083" t="s">
        <v>381</v>
      </c>
      <c r="D2083" t="s">
        <v>5778</v>
      </c>
      <c r="E2083" t="s">
        <v>5780</v>
      </c>
      <c r="F2083" t="s">
        <v>5780</v>
      </c>
    </row>
    <row r="2084" spans="1:6">
      <c r="A2084" t="s">
        <v>7954</v>
      </c>
      <c r="B2084" t="s">
        <v>7955</v>
      </c>
      <c r="C2084" t="s">
        <v>381</v>
      </c>
      <c r="D2084" t="s">
        <v>5778</v>
      </c>
      <c r="E2084" t="s">
        <v>5779</v>
      </c>
      <c r="F2084" t="s">
        <v>5779</v>
      </c>
    </row>
    <row r="2085" spans="1:6">
      <c r="A2085">
        <v>530014</v>
      </c>
      <c r="B2085" t="s">
        <v>7956</v>
      </c>
      <c r="C2085" t="s">
        <v>422</v>
      </c>
      <c r="D2085" t="s">
        <v>5804</v>
      </c>
      <c r="E2085" t="s">
        <v>5802</v>
      </c>
      <c r="F2085" t="s">
        <v>5802</v>
      </c>
    </row>
    <row r="2086" spans="1:6">
      <c r="A2086">
        <v>530015</v>
      </c>
      <c r="B2086" t="s">
        <v>7957</v>
      </c>
      <c r="C2086" t="s">
        <v>117</v>
      </c>
      <c r="D2086" t="s">
        <v>5769</v>
      </c>
      <c r="E2086" t="s">
        <v>5772</v>
      </c>
      <c r="F2086" t="s">
        <v>5772</v>
      </c>
    </row>
    <row r="2087" spans="1:6">
      <c r="A2087">
        <v>530016</v>
      </c>
      <c r="B2087" t="s">
        <v>7958</v>
      </c>
      <c r="C2087" t="s">
        <v>381</v>
      </c>
      <c r="D2087" t="s">
        <v>5778</v>
      </c>
      <c r="E2087" t="s">
        <v>5780</v>
      </c>
      <c r="F2087" t="s">
        <v>5780</v>
      </c>
    </row>
    <row r="2088" spans="1:6">
      <c r="A2088">
        <v>530017</v>
      </c>
      <c r="B2088" t="s">
        <v>7959</v>
      </c>
      <c r="C2088" t="s">
        <v>422</v>
      </c>
      <c r="D2088" t="s">
        <v>5804</v>
      </c>
      <c r="E2088" t="s">
        <v>5800</v>
      </c>
      <c r="F2088" t="s">
        <v>5800</v>
      </c>
    </row>
    <row r="2089" spans="1:6">
      <c r="A2089">
        <v>530018</v>
      </c>
      <c r="B2089" t="s">
        <v>7960</v>
      </c>
      <c r="C2089" t="s">
        <v>117</v>
      </c>
      <c r="D2089" t="s">
        <v>5769</v>
      </c>
      <c r="E2089" t="s">
        <v>5773</v>
      </c>
      <c r="F2089" t="s">
        <v>5773</v>
      </c>
    </row>
    <row r="2090" spans="1:6">
      <c r="A2090">
        <v>530019</v>
      </c>
      <c r="B2090" t="s">
        <v>7961</v>
      </c>
      <c r="C2090" t="s">
        <v>117</v>
      </c>
      <c r="D2090" t="s">
        <v>5856</v>
      </c>
      <c r="E2090" t="s">
        <v>5871</v>
      </c>
      <c r="F2090" t="s">
        <v>5856</v>
      </c>
    </row>
    <row r="2091" spans="1:6">
      <c r="A2091">
        <v>530020</v>
      </c>
      <c r="B2091" t="s">
        <v>7962</v>
      </c>
      <c r="C2091" t="s">
        <v>422</v>
      </c>
      <c r="D2091" t="s">
        <v>5804</v>
      </c>
      <c r="E2091" t="s">
        <v>5799</v>
      </c>
      <c r="F2091" t="s">
        <v>5799</v>
      </c>
    </row>
    <row r="2092" spans="1:6">
      <c r="A2092">
        <v>530021</v>
      </c>
      <c r="B2092" t="s">
        <v>7963</v>
      </c>
      <c r="C2092" t="s">
        <v>422</v>
      </c>
      <c r="D2092" t="s">
        <v>5804</v>
      </c>
      <c r="E2092" t="s">
        <v>5798</v>
      </c>
      <c r="F2092" t="s">
        <v>5798</v>
      </c>
    </row>
    <row r="2093" spans="1:6">
      <c r="A2093">
        <v>530028</v>
      </c>
      <c r="B2093" t="s">
        <v>7964</v>
      </c>
      <c r="C2093" t="s">
        <v>422</v>
      </c>
      <c r="D2093" t="s">
        <v>5804</v>
      </c>
      <c r="E2093" t="s">
        <v>5802</v>
      </c>
      <c r="F2093" t="s">
        <v>5802</v>
      </c>
    </row>
    <row r="2094" spans="1:6">
      <c r="A2094">
        <v>530029</v>
      </c>
      <c r="B2094" t="s">
        <v>7965</v>
      </c>
      <c r="C2094" t="s">
        <v>422</v>
      </c>
      <c r="D2094" t="s">
        <v>5804</v>
      </c>
      <c r="E2094" t="s">
        <v>5803</v>
      </c>
      <c r="F2094" t="s">
        <v>5803</v>
      </c>
    </row>
    <row r="2095" spans="1:6">
      <c r="A2095">
        <v>530030</v>
      </c>
      <c r="B2095" t="s">
        <v>7966</v>
      </c>
      <c r="C2095" t="s">
        <v>422</v>
      </c>
      <c r="D2095" t="s">
        <v>5804</v>
      </c>
      <c r="E2095" t="s">
        <v>5803</v>
      </c>
      <c r="F2095" t="s">
        <v>5803</v>
      </c>
    </row>
    <row r="2096" spans="1:6">
      <c r="A2096">
        <v>531009</v>
      </c>
      <c r="B2096" t="s">
        <v>7967</v>
      </c>
      <c r="C2096" t="s">
        <v>422</v>
      </c>
      <c r="D2096" t="s">
        <v>5804</v>
      </c>
      <c r="E2096" t="s">
        <v>5800</v>
      </c>
      <c r="F2096" t="s">
        <v>5800</v>
      </c>
    </row>
    <row r="2097" spans="1:6">
      <c r="A2097">
        <v>531014</v>
      </c>
      <c r="B2097" t="s">
        <v>7968</v>
      </c>
      <c r="C2097" t="s">
        <v>422</v>
      </c>
      <c r="D2097" t="s">
        <v>5804</v>
      </c>
      <c r="E2097" t="s">
        <v>5802</v>
      </c>
      <c r="F2097" t="s">
        <v>5802</v>
      </c>
    </row>
    <row r="2098" spans="1:6">
      <c r="A2098">
        <v>531020</v>
      </c>
      <c r="B2098" t="s">
        <v>7969</v>
      </c>
      <c r="C2098" t="s">
        <v>422</v>
      </c>
      <c r="D2098" t="s">
        <v>5804</v>
      </c>
      <c r="E2098" t="s">
        <v>5799</v>
      </c>
      <c r="F2098" t="s">
        <v>5799</v>
      </c>
    </row>
    <row r="2099" spans="1:6">
      <c r="A2099">
        <v>531021</v>
      </c>
      <c r="B2099" t="s">
        <v>7970</v>
      </c>
      <c r="C2099" t="s">
        <v>422</v>
      </c>
      <c r="D2099" t="s">
        <v>5804</v>
      </c>
      <c r="E2099" t="s">
        <v>5798</v>
      </c>
      <c r="F2099" t="s">
        <v>5798</v>
      </c>
    </row>
    <row r="2100" spans="1:6">
      <c r="A2100">
        <v>531028</v>
      </c>
      <c r="B2100" t="s">
        <v>7971</v>
      </c>
      <c r="C2100" t="s">
        <v>422</v>
      </c>
      <c r="D2100" t="s">
        <v>5804</v>
      </c>
      <c r="E2100" t="s">
        <v>5802</v>
      </c>
      <c r="F2100" t="s">
        <v>5802</v>
      </c>
    </row>
    <row r="2101" spans="1:6">
      <c r="A2101">
        <v>531029</v>
      </c>
      <c r="B2101" t="s">
        <v>7972</v>
      </c>
      <c r="C2101" t="s">
        <v>422</v>
      </c>
      <c r="D2101" t="s">
        <v>5804</v>
      </c>
      <c r="E2101" t="s">
        <v>5803</v>
      </c>
      <c r="F2101" t="s">
        <v>5803</v>
      </c>
    </row>
    <row r="2102" spans="1:6">
      <c r="A2102">
        <v>531030</v>
      </c>
      <c r="B2102" t="s">
        <v>7973</v>
      </c>
      <c r="C2102" t="s">
        <v>422</v>
      </c>
      <c r="D2102" t="s">
        <v>5804</v>
      </c>
      <c r="E2102" t="s">
        <v>5803</v>
      </c>
      <c r="F2102" t="s">
        <v>5803</v>
      </c>
    </row>
    <row r="2103" spans="1:6">
      <c r="A2103">
        <v>539001</v>
      </c>
      <c r="B2103" t="s">
        <v>7974</v>
      </c>
      <c r="C2103" t="s">
        <v>5819</v>
      </c>
      <c r="D2103" t="s">
        <v>5826</v>
      </c>
      <c r="E2103" t="s">
        <v>5828</v>
      </c>
      <c r="F2103" t="s">
        <v>5828</v>
      </c>
    </row>
    <row r="2104" spans="1:6">
      <c r="A2104">
        <v>539002</v>
      </c>
      <c r="B2104" t="s">
        <v>7975</v>
      </c>
      <c r="C2104" t="s">
        <v>5819</v>
      </c>
      <c r="D2104" t="s">
        <v>5826</v>
      </c>
      <c r="E2104" t="s">
        <v>5830</v>
      </c>
      <c r="F2104" t="s">
        <v>5830</v>
      </c>
    </row>
    <row r="2105" spans="1:6">
      <c r="A2105">
        <v>539003</v>
      </c>
      <c r="B2105" t="s">
        <v>7976</v>
      </c>
      <c r="C2105" t="s">
        <v>5819</v>
      </c>
      <c r="D2105" t="s">
        <v>5826</v>
      </c>
      <c r="E2105" t="s">
        <v>5832</v>
      </c>
      <c r="F2105" t="s">
        <v>5832</v>
      </c>
    </row>
    <row r="2106" spans="1:6">
      <c r="A2106">
        <v>540001</v>
      </c>
      <c r="B2106" t="s">
        <v>7977</v>
      </c>
      <c r="C2106" t="s">
        <v>381</v>
      </c>
      <c r="D2106" t="s">
        <v>5778</v>
      </c>
      <c r="E2106" t="s">
        <v>5784</v>
      </c>
      <c r="F2106" t="s">
        <v>5784</v>
      </c>
    </row>
    <row r="2107" spans="1:6">
      <c r="A2107">
        <v>540002</v>
      </c>
      <c r="B2107" t="s">
        <v>7978</v>
      </c>
      <c r="C2107" t="s">
        <v>117</v>
      </c>
      <c r="D2107" t="s">
        <v>5856</v>
      </c>
      <c r="E2107" t="s">
        <v>5857</v>
      </c>
      <c r="F2107" t="s">
        <v>5856</v>
      </c>
    </row>
    <row r="2108" spans="1:6">
      <c r="A2108">
        <v>540003</v>
      </c>
      <c r="B2108" t="s">
        <v>7979</v>
      </c>
      <c r="C2108" t="s">
        <v>381</v>
      </c>
      <c r="D2108" t="s">
        <v>5778</v>
      </c>
      <c r="E2108" t="s">
        <v>5781</v>
      </c>
      <c r="F2108" t="s">
        <v>5781</v>
      </c>
    </row>
    <row r="2109" spans="1:6">
      <c r="A2109">
        <v>540004</v>
      </c>
      <c r="B2109" t="s">
        <v>7980</v>
      </c>
      <c r="C2109" t="s">
        <v>381</v>
      </c>
      <c r="D2109" t="s">
        <v>5778</v>
      </c>
      <c r="E2109" t="s">
        <v>5784</v>
      </c>
      <c r="F2109" t="s">
        <v>5784</v>
      </c>
    </row>
    <row r="2110" spans="1:6">
      <c r="A2110">
        <v>540005</v>
      </c>
      <c r="B2110" t="s">
        <v>7981</v>
      </c>
      <c r="C2110" t="s">
        <v>422</v>
      </c>
      <c r="D2110" t="s">
        <v>5804</v>
      </c>
      <c r="E2110" t="s">
        <v>5801</v>
      </c>
      <c r="F2110" t="s">
        <v>5801</v>
      </c>
    </row>
    <row r="2111" spans="1:6">
      <c r="A2111">
        <v>540006</v>
      </c>
      <c r="B2111" t="s">
        <v>7982</v>
      </c>
      <c r="C2111" t="s">
        <v>117</v>
      </c>
      <c r="D2111" t="s">
        <v>5856</v>
      </c>
      <c r="E2111" t="s">
        <v>5871</v>
      </c>
      <c r="F2111" t="s">
        <v>5856</v>
      </c>
    </row>
    <row r="2112" spans="1:6">
      <c r="A2112">
        <v>540007</v>
      </c>
      <c r="B2112" t="s">
        <v>7983</v>
      </c>
      <c r="C2112" t="s">
        <v>117</v>
      </c>
      <c r="D2112" t="s">
        <v>5856</v>
      </c>
      <c r="E2112" t="s">
        <v>5857</v>
      </c>
      <c r="F2112" t="s">
        <v>5856</v>
      </c>
    </row>
    <row r="2113" spans="1:6">
      <c r="A2113">
        <v>540008</v>
      </c>
      <c r="B2113" t="s">
        <v>7984</v>
      </c>
      <c r="C2113" t="s">
        <v>117</v>
      </c>
      <c r="D2113" t="s">
        <v>5856</v>
      </c>
      <c r="E2113" t="s">
        <v>5895</v>
      </c>
      <c r="F2113" t="s">
        <v>5856</v>
      </c>
    </row>
    <row r="2114" spans="1:6">
      <c r="A2114">
        <v>540009</v>
      </c>
      <c r="B2114" t="s">
        <v>7985</v>
      </c>
      <c r="C2114" t="s">
        <v>117</v>
      </c>
      <c r="D2114" t="s">
        <v>5856</v>
      </c>
      <c r="E2114" t="s">
        <v>5895</v>
      </c>
      <c r="F2114" t="s">
        <v>5856</v>
      </c>
    </row>
    <row r="2115" spans="1:6">
      <c r="A2115">
        <v>540010</v>
      </c>
      <c r="B2115" t="s">
        <v>7986</v>
      </c>
      <c r="C2115" t="s">
        <v>117</v>
      </c>
      <c r="D2115" t="s">
        <v>5856</v>
      </c>
      <c r="E2115" t="s">
        <v>5895</v>
      </c>
      <c r="F2115" t="s">
        <v>5856</v>
      </c>
    </row>
    <row r="2116" spans="1:6">
      <c r="A2116">
        <v>540011</v>
      </c>
      <c r="B2116" t="s">
        <v>7987</v>
      </c>
      <c r="C2116" t="s">
        <v>717</v>
      </c>
      <c r="D2116" t="s">
        <v>5846</v>
      </c>
      <c r="E2116" t="s">
        <v>5846</v>
      </c>
      <c r="F2116" t="s">
        <v>5846</v>
      </c>
    </row>
    <row r="2117" spans="1:6">
      <c r="A2117">
        <v>540012</v>
      </c>
      <c r="B2117" t="s">
        <v>7988</v>
      </c>
      <c r="C2117" t="s">
        <v>117</v>
      </c>
      <c r="D2117" t="s">
        <v>5769</v>
      </c>
      <c r="E2117" t="s">
        <v>5770</v>
      </c>
      <c r="F2117" t="s">
        <v>5770</v>
      </c>
    </row>
    <row r="2118" spans="1:6">
      <c r="A2118">
        <v>541005</v>
      </c>
      <c r="B2118" t="s">
        <v>7989</v>
      </c>
      <c r="C2118" t="s">
        <v>422</v>
      </c>
      <c r="D2118" t="s">
        <v>5804</v>
      </c>
      <c r="E2118" t="s">
        <v>5801</v>
      </c>
      <c r="F2118" t="s">
        <v>5801</v>
      </c>
    </row>
    <row r="2119" spans="1:6">
      <c r="A2119">
        <v>541011</v>
      </c>
      <c r="B2119" t="s">
        <v>7990</v>
      </c>
      <c r="C2119" t="s">
        <v>717</v>
      </c>
      <c r="D2119" t="s">
        <v>5848</v>
      </c>
      <c r="E2119" t="s">
        <v>5848</v>
      </c>
      <c r="F2119" t="s">
        <v>5848</v>
      </c>
    </row>
    <row r="2120" spans="1:6">
      <c r="A2120">
        <v>550001</v>
      </c>
      <c r="B2120" t="s">
        <v>7991</v>
      </c>
      <c r="C2120" t="s">
        <v>381</v>
      </c>
      <c r="D2120" t="s">
        <v>5778</v>
      </c>
      <c r="E2120" t="s">
        <v>5781</v>
      </c>
      <c r="F2120" t="s">
        <v>5781</v>
      </c>
    </row>
    <row r="2121" spans="1:6">
      <c r="A2121">
        <v>550002</v>
      </c>
      <c r="B2121" t="s">
        <v>7992</v>
      </c>
      <c r="C2121" t="s">
        <v>117</v>
      </c>
      <c r="D2121" t="s">
        <v>5856</v>
      </c>
      <c r="E2121" t="s">
        <v>5857</v>
      </c>
      <c r="F2121" t="s">
        <v>5856</v>
      </c>
    </row>
    <row r="2122" spans="1:6">
      <c r="A2122">
        <v>550003</v>
      </c>
      <c r="B2122" t="s">
        <v>7993</v>
      </c>
      <c r="C2122" t="s">
        <v>117</v>
      </c>
      <c r="D2122" t="s">
        <v>5856</v>
      </c>
      <c r="E2122" t="s">
        <v>5871</v>
      </c>
      <c r="F2122" t="s">
        <v>5856</v>
      </c>
    </row>
    <row r="2123" spans="1:6">
      <c r="A2123">
        <v>550004</v>
      </c>
      <c r="B2123" t="s">
        <v>7994</v>
      </c>
      <c r="C2123" t="s">
        <v>422</v>
      </c>
      <c r="D2123" t="s">
        <v>5804</v>
      </c>
      <c r="E2123" t="s">
        <v>5800</v>
      </c>
      <c r="F2123" t="s">
        <v>5800</v>
      </c>
    </row>
    <row r="2124" spans="1:6">
      <c r="A2124">
        <v>550005</v>
      </c>
      <c r="B2124" t="s">
        <v>7995</v>
      </c>
      <c r="C2124" t="s">
        <v>422</v>
      </c>
      <c r="D2124" t="s">
        <v>5804</v>
      </c>
      <c r="E2124" t="s">
        <v>5800</v>
      </c>
      <c r="F2124" t="s">
        <v>5800</v>
      </c>
    </row>
    <row r="2125" spans="1:6">
      <c r="A2125">
        <v>550006</v>
      </c>
      <c r="B2125" t="s">
        <v>7996</v>
      </c>
      <c r="C2125" t="s">
        <v>422</v>
      </c>
      <c r="D2125" t="s">
        <v>5804</v>
      </c>
      <c r="E2125" t="s">
        <v>5801</v>
      </c>
      <c r="F2125" t="s">
        <v>5801</v>
      </c>
    </row>
    <row r="2126" spans="1:6">
      <c r="A2126">
        <v>550007</v>
      </c>
      <c r="B2126" t="s">
        <v>7997</v>
      </c>
      <c r="C2126" t="s">
        <v>422</v>
      </c>
      <c r="D2126" t="s">
        <v>5804</v>
      </c>
      <c r="E2126" t="s">
        <v>5801</v>
      </c>
      <c r="F2126" t="s">
        <v>5801</v>
      </c>
    </row>
    <row r="2127" spans="1:6">
      <c r="A2127">
        <v>550008</v>
      </c>
      <c r="B2127" t="s">
        <v>7998</v>
      </c>
      <c r="C2127" t="s">
        <v>117</v>
      </c>
      <c r="D2127" t="s">
        <v>5856</v>
      </c>
      <c r="E2127" t="s">
        <v>5859</v>
      </c>
      <c r="F2127" t="s">
        <v>5856</v>
      </c>
    </row>
    <row r="2128" spans="1:6">
      <c r="A2128">
        <v>550009</v>
      </c>
      <c r="B2128" t="s">
        <v>7999</v>
      </c>
      <c r="C2128" t="s">
        <v>117</v>
      </c>
      <c r="D2128" t="s">
        <v>5856</v>
      </c>
      <c r="E2128" t="s">
        <v>5857</v>
      </c>
      <c r="F2128" t="s">
        <v>5856</v>
      </c>
    </row>
    <row r="2129" spans="1:6">
      <c r="A2129">
        <v>550010</v>
      </c>
      <c r="B2129" t="s">
        <v>8000</v>
      </c>
      <c r="C2129" t="s">
        <v>717</v>
      </c>
      <c r="D2129" t="s">
        <v>5846</v>
      </c>
      <c r="E2129" t="s">
        <v>5846</v>
      </c>
      <c r="F2129" t="s">
        <v>5846</v>
      </c>
    </row>
    <row r="2130" spans="1:6">
      <c r="A2130">
        <v>550011</v>
      </c>
      <c r="B2130" t="s">
        <v>8001</v>
      </c>
      <c r="C2130" t="s">
        <v>717</v>
      </c>
      <c r="D2130" t="s">
        <v>5848</v>
      </c>
      <c r="E2130" t="s">
        <v>5848</v>
      </c>
      <c r="F2130" t="s">
        <v>5848</v>
      </c>
    </row>
    <row r="2131" spans="1:6">
      <c r="A2131">
        <v>550012</v>
      </c>
      <c r="B2131" t="s">
        <v>8002</v>
      </c>
      <c r="C2131" t="s">
        <v>422</v>
      </c>
      <c r="D2131" t="s">
        <v>5804</v>
      </c>
      <c r="E2131" t="s">
        <v>5802</v>
      </c>
      <c r="F2131" t="s">
        <v>5802</v>
      </c>
    </row>
    <row r="2132" spans="1:6">
      <c r="A2132">
        <v>550013</v>
      </c>
      <c r="B2132" t="s">
        <v>8003</v>
      </c>
      <c r="C2132" t="s">
        <v>422</v>
      </c>
      <c r="D2132" t="s">
        <v>5804</v>
      </c>
      <c r="E2132" t="s">
        <v>5802</v>
      </c>
      <c r="F2132" t="s">
        <v>5802</v>
      </c>
    </row>
    <row r="2133" spans="1:6">
      <c r="A2133">
        <v>550015</v>
      </c>
      <c r="B2133" t="s">
        <v>8004</v>
      </c>
      <c r="C2133" t="s">
        <v>5931</v>
      </c>
      <c r="D2133" t="s">
        <v>5932</v>
      </c>
      <c r="E2133" t="s">
        <v>5933</v>
      </c>
      <c r="F2133" t="s">
        <v>5933</v>
      </c>
    </row>
    <row r="2134" spans="1:6">
      <c r="A2134">
        <v>550016</v>
      </c>
      <c r="B2134" t="s">
        <v>8005</v>
      </c>
      <c r="C2134" t="s">
        <v>5931</v>
      </c>
      <c r="D2134" t="s">
        <v>5932</v>
      </c>
      <c r="E2134" t="s">
        <v>5935</v>
      </c>
      <c r="F2134" t="s">
        <v>5935</v>
      </c>
    </row>
    <row r="2135" spans="1:6">
      <c r="A2135">
        <v>550017</v>
      </c>
      <c r="B2135" t="s">
        <v>8006</v>
      </c>
      <c r="C2135" t="s">
        <v>422</v>
      </c>
      <c r="D2135" t="s">
        <v>5804</v>
      </c>
      <c r="E2135" t="s">
        <v>5801</v>
      </c>
      <c r="F2135" t="s">
        <v>5801</v>
      </c>
    </row>
    <row r="2136" spans="1:6">
      <c r="A2136">
        <v>550018</v>
      </c>
      <c r="B2136" t="s">
        <v>8007</v>
      </c>
      <c r="C2136" t="s">
        <v>422</v>
      </c>
      <c r="D2136" t="s">
        <v>5804</v>
      </c>
      <c r="E2136" t="s">
        <v>5801</v>
      </c>
      <c r="F2136" t="s">
        <v>5801</v>
      </c>
    </row>
    <row r="2137" spans="1:6">
      <c r="A2137">
        <v>550019</v>
      </c>
      <c r="B2137" t="s">
        <v>8008</v>
      </c>
      <c r="C2137" t="s">
        <v>422</v>
      </c>
      <c r="D2137" t="s">
        <v>5804</v>
      </c>
      <c r="E2137" t="s">
        <v>5801</v>
      </c>
      <c r="F2137" t="s">
        <v>5801</v>
      </c>
    </row>
    <row r="2138" spans="1:6">
      <c r="A2138">
        <v>560001</v>
      </c>
      <c r="B2138" t="s">
        <v>8009</v>
      </c>
      <c r="C2138" t="s">
        <v>717</v>
      </c>
      <c r="D2138" t="s">
        <v>5846</v>
      </c>
      <c r="E2138" t="s">
        <v>5846</v>
      </c>
      <c r="F2138" t="s">
        <v>5846</v>
      </c>
    </row>
    <row r="2139" spans="1:6">
      <c r="A2139">
        <v>560002</v>
      </c>
      <c r="B2139" t="s">
        <v>8010</v>
      </c>
      <c r="C2139" t="s">
        <v>381</v>
      </c>
      <c r="D2139" t="s">
        <v>5778</v>
      </c>
      <c r="E2139" t="s">
        <v>5781</v>
      </c>
      <c r="F2139" t="s">
        <v>5781</v>
      </c>
    </row>
    <row r="2140" spans="1:6">
      <c r="A2140">
        <v>560003</v>
      </c>
      <c r="B2140" t="s">
        <v>8011</v>
      </c>
      <c r="C2140" t="s">
        <v>381</v>
      </c>
      <c r="D2140" t="s">
        <v>5778</v>
      </c>
      <c r="E2140" t="s">
        <v>5781</v>
      </c>
      <c r="F2140" t="s">
        <v>5781</v>
      </c>
    </row>
    <row r="2141" spans="1:6">
      <c r="A2141">
        <v>560005</v>
      </c>
      <c r="B2141" t="s">
        <v>8012</v>
      </c>
      <c r="C2141" t="s">
        <v>422</v>
      </c>
      <c r="D2141" t="s">
        <v>5804</v>
      </c>
      <c r="E2141" t="s">
        <v>5800</v>
      </c>
      <c r="F2141" t="s">
        <v>5800</v>
      </c>
    </row>
    <row r="2142" spans="1:6">
      <c r="A2142">
        <v>560006</v>
      </c>
      <c r="B2142" t="s">
        <v>8013</v>
      </c>
      <c r="C2142" t="s">
        <v>381</v>
      </c>
      <c r="D2142" t="s">
        <v>5778</v>
      </c>
      <c r="E2142" t="s">
        <v>5780</v>
      </c>
      <c r="F2142" t="s">
        <v>5780</v>
      </c>
    </row>
    <row r="2143" spans="1:6">
      <c r="A2143">
        <v>570001</v>
      </c>
      <c r="B2143" t="s">
        <v>8014</v>
      </c>
      <c r="C2143" t="s">
        <v>117</v>
      </c>
      <c r="D2143" t="s">
        <v>5856</v>
      </c>
      <c r="E2143" t="s">
        <v>5871</v>
      </c>
      <c r="F2143" t="s">
        <v>5856</v>
      </c>
    </row>
    <row r="2144" spans="1:6">
      <c r="A2144">
        <v>570005</v>
      </c>
      <c r="B2144" t="s">
        <v>8015</v>
      </c>
      <c r="C2144" t="s">
        <v>117</v>
      </c>
      <c r="D2144" t="s">
        <v>5856</v>
      </c>
      <c r="E2144" t="s">
        <v>5857</v>
      </c>
      <c r="F2144" t="s">
        <v>5856</v>
      </c>
    </row>
    <row r="2145" spans="1:6">
      <c r="A2145">
        <v>570006</v>
      </c>
      <c r="B2145" t="s">
        <v>8016</v>
      </c>
      <c r="C2145" t="s">
        <v>117</v>
      </c>
      <c r="D2145" t="s">
        <v>5856</v>
      </c>
      <c r="E2145" t="s">
        <v>5857</v>
      </c>
      <c r="F2145" t="s">
        <v>5856</v>
      </c>
    </row>
    <row r="2146" spans="1:6">
      <c r="A2146">
        <v>570007</v>
      </c>
      <c r="B2146" t="s">
        <v>8017</v>
      </c>
      <c r="C2146" t="s">
        <v>117</v>
      </c>
      <c r="D2146" t="s">
        <v>5856</v>
      </c>
      <c r="E2146" t="s">
        <v>5857</v>
      </c>
      <c r="F2146" t="s">
        <v>5856</v>
      </c>
    </row>
    <row r="2147" spans="1:6">
      <c r="A2147">
        <v>570008</v>
      </c>
      <c r="B2147" t="s">
        <v>8018</v>
      </c>
      <c r="C2147" t="s">
        <v>117</v>
      </c>
      <c r="D2147" t="s">
        <v>5856</v>
      </c>
      <c r="E2147" t="s">
        <v>5859</v>
      </c>
      <c r="F2147" t="s">
        <v>5856</v>
      </c>
    </row>
    <row r="2148" spans="1:6">
      <c r="A2148">
        <v>571002</v>
      </c>
      <c r="B2148" t="s">
        <v>8019</v>
      </c>
      <c r="C2148" t="s">
        <v>381</v>
      </c>
      <c r="D2148" t="s">
        <v>5778</v>
      </c>
      <c r="E2148" t="s">
        <v>5780</v>
      </c>
      <c r="F2148" t="s">
        <v>5780</v>
      </c>
    </row>
    <row r="2149" spans="1:6">
      <c r="A2149">
        <v>573003</v>
      </c>
      <c r="B2149" t="s">
        <v>8020</v>
      </c>
      <c r="C2149" t="s">
        <v>422</v>
      </c>
      <c r="D2149" t="s">
        <v>5804</v>
      </c>
      <c r="E2149" t="s">
        <v>5800</v>
      </c>
      <c r="F2149" t="s">
        <v>5800</v>
      </c>
    </row>
    <row r="2150" spans="1:6">
      <c r="A2150">
        <v>580001</v>
      </c>
      <c r="B2150" t="s">
        <v>8021</v>
      </c>
      <c r="C2150" t="s">
        <v>381</v>
      </c>
      <c r="D2150" t="s">
        <v>5778</v>
      </c>
      <c r="E2150" t="s">
        <v>5781</v>
      </c>
      <c r="F2150" t="s">
        <v>5781</v>
      </c>
    </row>
    <row r="2151" spans="1:6">
      <c r="A2151">
        <v>580002</v>
      </c>
      <c r="B2151" t="s">
        <v>8022</v>
      </c>
      <c r="C2151" t="s">
        <v>117</v>
      </c>
      <c r="D2151" t="s">
        <v>5856</v>
      </c>
      <c r="E2151" t="s">
        <v>5859</v>
      </c>
      <c r="F2151" t="s">
        <v>5856</v>
      </c>
    </row>
    <row r="2152" spans="1:6">
      <c r="A2152">
        <v>580003</v>
      </c>
      <c r="B2152" t="s">
        <v>8023</v>
      </c>
      <c r="C2152" t="s">
        <v>117</v>
      </c>
      <c r="D2152" t="s">
        <v>5856</v>
      </c>
      <c r="E2152" t="s">
        <v>5857</v>
      </c>
      <c r="F2152" t="s">
        <v>5856</v>
      </c>
    </row>
    <row r="2153" spans="1:6">
      <c r="A2153">
        <v>580005</v>
      </c>
      <c r="B2153" t="s">
        <v>8024</v>
      </c>
      <c r="C2153" t="s">
        <v>381</v>
      </c>
      <c r="D2153" t="s">
        <v>5778</v>
      </c>
      <c r="E2153" t="s">
        <v>5780</v>
      </c>
      <c r="F2153" t="s">
        <v>5780</v>
      </c>
    </row>
    <row r="2154" spans="1:6">
      <c r="A2154">
        <v>580006</v>
      </c>
      <c r="B2154" t="s">
        <v>8025</v>
      </c>
      <c r="C2154" t="s">
        <v>117</v>
      </c>
      <c r="D2154" t="s">
        <v>5856</v>
      </c>
      <c r="E2154" t="s">
        <v>5857</v>
      </c>
      <c r="F2154" t="s">
        <v>5856</v>
      </c>
    </row>
    <row r="2155" spans="1:6">
      <c r="A2155">
        <v>580007</v>
      </c>
      <c r="B2155" t="s">
        <v>8026</v>
      </c>
      <c r="C2155" t="s">
        <v>117</v>
      </c>
      <c r="D2155" t="s">
        <v>5856</v>
      </c>
      <c r="E2155" t="s">
        <v>5857</v>
      </c>
      <c r="F2155" t="s">
        <v>5856</v>
      </c>
    </row>
    <row r="2156" spans="1:6">
      <c r="A2156">
        <v>580008</v>
      </c>
      <c r="B2156" t="s">
        <v>8027</v>
      </c>
      <c r="C2156" t="s">
        <v>117</v>
      </c>
      <c r="D2156" t="s">
        <v>5856</v>
      </c>
      <c r="E2156" t="s">
        <v>5895</v>
      </c>
      <c r="F2156" t="s">
        <v>5856</v>
      </c>
    </row>
    <row r="2157" spans="1:6">
      <c r="A2157">
        <v>580009</v>
      </c>
      <c r="B2157" t="s">
        <v>8028</v>
      </c>
      <c r="C2157" t="s">
        <v>381</v>
      </c>
      <c r="D2157" t="s">
        <v>5778</v>
      </c>
      <c r="E2157" t="s">
        <v>5780</v>
      </c>
      <c r="F2157" t="s">
        <v>5780</v>
      </c>
    </row>
    <row r="2158" spans="1:6">
      <c r="A2158">
        <v>582001</v>
      </c>
      <c r="B2158" t="s">
        <v>8029</v>
      </c>
      <c r="C2158" t="s">
        <v>422</v>
      </c>
      <c r="D2158" t="s">
        <v>5804</v>
      </c>
      <c r="E2158" t="s">
        <v>5800</v>
      </c>
      <c r="F2158" t="s">
        <v>5800</v>
      </c>
    </row>
    <row r="2159" spans="1:6">
      <c r="A2159">
        <v>582002</v>
      </c>
      <c r="B2159" t="s">
        <v>8030</v>
      </c>
      <c r="C2159" t="s">
        <v>422</v>
      </c>
      <c r="D2159" t="s">
        <v>5804</v>
      </c>
      <c r="E2159" t="s">
        <v>5801</v>
      </c>
      <c r="F2159" t="s">
        <v>5801</v>
      </c>
    </row>
    <row r="2160" spans="1:6">
      <c r="A2160">
        <v>582003</v>
      </c>
      <c r="B2160" t="s">
        <v>8031</v>
      </c>
      <c r="C2160" t="s">
        <v>381</v>
      </c>
      <c r="D2160" t="s">
        <v>5778</v>
      </c>
      <c r="E2160" t="s">
        <v>5779</v>
      </c>
      <c r="F2160" t="s">
        <v>5779</v>
      </c>
    </row>
    <row r="2161" spans="1:6">
      <c r="A2161">
        <v>582201</v>
      </c>
      <c r="B2161" t="s">
        <v>8032</v>
      </c>
      <c r="C2161" t="s">
        <v>422</v>
      </c>
      <c r="D2161" t="s">
        <v>5804</v>
      </c>
      <c r="E2161" t="s">
        <v>5800</v>
      </c>
      <c r="F2161" t="s">
        <v>5800</v>
      </c>
    </row>
    <row r="2162" spans="1:6">
      <c r="A2162">
        <v>582202</v>
      </c>
      <c r="B2162" t="s">
        <v>8033</v>
      </c>
      <c r="C2162" t="s">
        <v>422</v>
      </c>
      <c r="D2162" t="s">
        <v>5804</v>
      </c>
      <c r="E2162" t="s">
        <v>5801</v>
      </c>
      <c r="F2162" t="s">
        <v>5801</v>
      </c>
    </row>
    <row r="2163" spans="1:6">
      <c r="A2163">
        <v>583001</v>
      </c>
      <c r="B2163" t="s">
        <v>8034</v>
      </c>
      <c r="C2163" t="s">
        <v>717</v>
      </c>
      <c r="D2163" t="s">
        <v>5846</v>
      </c>
      <c r="E2163" t="s">
        <v>5846</v>
      </c>
      <c r="F2163" t="s">
        <v>5846</v>
      </c>
    </row>
    <row r="2164" spans="1:6">
      <c r="A2164">
        <v>583101</v>
      </c>
      <c r="B2164" t="s">
        <v>8035</v>
      </c>
      <c r="C2164" t="s">
        <v>717</v>
      </c>
      <c r="D2164" t="s">
        <v>5848</v>
      </c>
      <c r="E2164" t="s">
        <v>5848</v>
      </c>
      <c r="F2164" t="s">
        <v>5848</v>
      </c>
    </row>
    <row r="2165" spans="1:6">
      <c r="A2165">
        <v>585001</v>
      </c>
      <c r="B2165" t="s">
        <v>8036</v>
      </c>
      <c r="C2165" t="s">
        <v>117</v>
      </c>
      <c r="D2165" t="s">
        <v>5769</v>
      </c>
      <c r="E2165" t="s">
        <v>5770</v>
      </c>
      <c r="F2165" t="s">
        <v>5770</v>
      </c>
    </row>
    <row r="2166" spans="1:6">
      <c r="A2166">
        <v>590001</v>
      </c>
      <c r="B2166" t="s">
        <v>8037</v>
      </c>
      <c r="C2166" t="s">
        <v>117</v>
      </c>
      <c r="D2166" t="s">
        <v>5856</v>
      </c>
      <c r="E2166" t="s">
        <v>5859</v>
      </c>
      <c r="F2166" t="s">
        <v>5856</v>
      </c>
    </row>
    <row r="2167" spans="1:6">
      <c r="A2167">
        <v>590002</v>
      </c>
      <c r="B2167" t="s">
        <v>8038</v>
      </c>
      <c r="C2167" t="s">
        <v>117</v>
      </c>
      <c r="D2167" t="s">
        <v>5856</v>
      </c>
      <c r="E2167" t="s">
        <v>5857</v>
      </c>
      <c r="F2167" t="s">
        <v>5856</v>
      </c>
    </row>
    <row r="2168" spans="1:6">
      <c r="A2168">
        <v>590003</v>
      </c>
      <c r="B2168" t="s">
        <v>8039</v>
      </c>
      <c r="C2168" t="s">
        <v>381</v>
      </c>
      <c r="D2168" t="s">
        <v>5778</v>
      </c>
      <c r="E2168" t="s">
        <v>5780</v>
      </c>
      <c r="F2168" t="s">
        <v>5780</v>
      </c>
    </row>
    <row r="2169" spans="1:6">
      <c r="A2169">
        <v>590005</v>
      </c>
      <c r="B2169" t="s">
        <v>8040</v>
      </c>
      <c r="C2169" t="s">
        <v>117</v>
      </c>
      <c r="D2169" t="s">
        <v>5856</v>
      </c>
      <c r="E2169" t="s">
        <v>5859</v>
      </c>
      <c r="F2169" t="s">
        <v>5856</v>
      </c>
    </row>
    <row r="2170" spans="1:6">
      <c r="A2170">
        <v>590006</v>
      </c>
      <c r="B2170" t="s">
        <v>8041</v>
      </c>
      <c r="C2170" t="s">
        <v>381</v>
      </c>
      <c r="D2170" t="s">
        <v>5778</v>
      </c>
      <c r="E2170" t="s">
        <v>5780</v>
      </c>
      <c r="F2170" t="s">
        <v>5780</v>
      </c>
    </row>
    <row r="2171" spans="1:6">
      <c r="A2171">
        <v>590007</v>
      </c>
      <c r="B2171" t="s">
        <v>8042</v>
      </c>
      <c r="C2171" t="s">
        <v>117</v>
      </c>
      <c r="D2171" t="s">
        <v>5769</v>
      </c>
      <c r="E2171" t="s">
        <v>5773</v>
      </c>
      <c r="F2171" t="s">
        <v>5773</v>
      </c>
    </row>
    <row r="2172" spans="1:6">
      <c r="A2172">
        <v>590008</v>
      </c>
      <c r="B2172" t="s">
        <v>8043</v>
      </c>
      <c r="C2172" t="s">
        <v>117</v>
      </c>
      <c r="D2172" t="s">
        <v>5856</v>
      </c>
      <c r="E2172" t="s">
        <v>5895</v>
      </c>
      <c r="F2172" t="s">
        <v>5856</v>
      </c>
    </row>
    <row r="2173" spans="1:6">
      <c r="A2173">
        <v>590009</v>
      </c>
      <c r="B2173" t="s">
        <v>8044</v>
      </c>
      <c r="C2173" t="s">
        <v>422</v>
      </c>
      <c r="D2173" t="s">
        <v>5804</v>
      </c>
      <c r="E2173" t="s">
        <v>5801</v>
      </c>
      <c r="F2173" t="s">
        <v>5801</v>
      </c>
    </row>
    <row r="2174" spans="1:6">
      <c r="A2174">
        <v>590010</v>
      </c>
      <c r="B2174" t="s">
        <v>8045</v>
      </c>
      <c r="C2174" t="s">
        <v>422</v>
      </c>
      <c r="D2174" t="s">
        <v>5804</v>
      </c>
      <c r="E2174" t="s">
        <v>5801</v>
      </c>
      <c r="F2174" t="s">
        <v>5801</v>
      </c>
    </row>
    <row r="2175" spans="1:6">
      <c r="A2175">
        <v>610001</v>
      </c>
      <c r="B2175" t="s">
        <v>8046</v>
      </c>
      <c r="C2175" t="s">
        <v>117</v>
      </c>
      <c r="D2175" t="s">
        <v>5856</v>
      </c>
      <c r="E2175" t="s">
        <v>5857</v>
      </c>
      <c r="F2175" t="s">
        <v>5856</v>
      </c>
    </row>
    <row r="2176" spans="1:6">
      <c r="A2176">
        <v>610002</v>
      </c>
      <c r="B2176" t="s">
        <v>8047</v>
      </c>
      <c r="C2176" t="s">
        <v>381</v>
      </c>
      <c r="D2176" t="s">
        <v>5778</v>
      </c>
      <c r="E2176" t="s">
        <v>5780</v>
      </c>
      <c r="F2176" t="s">
        <v>5780</v>
      </c>
    </row>
    <row r="2177" spans="1:6">
      <c r="A2177">
        <v>610003</v>
      </c>
      <c r="B2177" t="s">
        <v>8048</v>
      </c>
      <c r="C2177" t="s">
        <v>422</v>
      </c>
      <c r="D2177" t="s">
        <v>5804</v>
      </c>
      <c r="E2177" t="s">
        <v>5801</v>
      </c>
      <c r="F2177" t="s">
        <v>5801</v>
      </c>
    </row>
    <row r="2178" spans="1:6">
      <c r="A2178">
        <v>610004</v>
      </c>
      <c r="B2178" t="s">
        <v>8049</v>
      </c>
      <c r="C2178" t="s">
        <v>117</v>
      </c>
      <c r="D2178" t="s">
        <v>5856</v>
      </c>
      <c r="E2178" t="s">
        <v>5857</v>
      </c>
      <c r="F2178" t="s">
        <v>5856</v>
      </c>
    </row>
    <row r="2179" spans="1:6">
      <c r="A2179">
        <v>610005</v>
      </c>
      <c r="B2179" t="s">
        <v>8050</v>
      </c>
      <c r="C2179" t="s">
        <v>117</v>
      </c>
      <c r="D2179" t="s">
        <v>5856</v>
      </c>
      <c r="E2179" t="s">
        <v>5871</v>
      </c>
      <c r="F2179" t="s">
        <v>5856</v>
      </c>
    </row>
    <row r="2180" spans="1:6">
      <c r="A2180">
        <v>610006</v>
      </c>
      <c r="B2180" t="s">
        <v>8051</v>
      </c>
      <c r="C2180" t="s">
        <v>117</v>
      </c>
      <c r="D2180" t="s">
        <v>5856</v>
      </c>
      <c r="E2180" t="s">
        <v>5857</v>
      </c>
      <c r="F2180" t="s">
        <v>5856</v>
      </c>
    </row>
    <row r="2181" spans="1:6">
      <c r="A2181">
        <v>610007</v>
      </c>
      <c r="B2181" t="s">
        <v>8052</v>
      </c>
      <c r="C2181" t="s">
        <v>117</v>
      </c>
      <c r="D2181" t="s">
        <v>5856</v>
      </c>
      <c r="E2181" t="s">
        <v>5857</v>
      </c>
      <c r="F2181" t="s">
        <v>5856</v>
      </c>
    </row>
    <row r="2182" spans="1:6">
      <c r="A2182">
        <v>610008</v>
      </c>
      <c r="B2182" t="s">
        <v>8053</v>
      </c>
      <c r="C2182" t="s">
        <v>422</v>
      </c>
      <c r="D2182" t="s">
        <v>5804</v>
      </c>
      <c r="E2182" t="s">
        <v>5800</v>
      </c>
      <c r="F2182" t="s">
        <v>5800</v>
      </c>
    </row>
    <row r="2183" spans="1:6">
      <c r="A2183">
        <v>610103</v>
      </c>
      <c r="B2183" t="s">
        <v>8054</v>
      </c>
      <c r="C2183" t="s">
        <v>422</v>
      </c>
      <c r="D2183" t="s">
        <v>5804</v>
      </c>
      <c r="E2183" t="s">
        <v>5801</v>
      </c>
      <c r="F2183" t="s">
        <v>5801</v>
      </c>
    </row>
    <row r="2184" spans="1:6">
      <c r="A2184">
        <v>610108</v>
      </c>
      <c r="B2184" t="s">
        <v>8055</v>
      </c>
      <c r="C2184" t="s">
        <v>422</v>
      </c>
      <c r="D2184" t="s">
        <v>5804</v>
      </c>
      <c r="E2184" t="s">
        <v>5800</v>
      </c>
      <c r="F2184" t="s">
        <v>5800</v>
      </c>
    </row>
    <row r="2185" spans="1:6">
      <c r="A2185">
        <v>620001</v>
      </c>
      <c r="B2185" t="s">
        <v>8056</v>
      </c>
      <c r="C2185" t="s">
        <v>381</v>
      </c>
      <c r="D2185" t="s">
        <v>5778</v>
      </c>
      <c r="E2185" t="s">
        <v>5783</v>
      </c>
      <c r="F2185" t="s">
        <v>5783</v>
      </c>
    </row>
    <row r="2186" spans="1:6">
      <c r="A2186" t="s">
        <v>8057</v>
      </c>
      <c r="B2186" t="s">
        <v>8058</v>
      </c>
      <c r="C2186" t="s">
        <v>381</v>
      </c>
      <c r="D2186" t="s">
        <v>5778</v>
      </c>
      <c r="E2186" t="s">
        <v>5779</v>
      </c>
      <c r="F2186" t="s">
        <v>5779</v>
      </c>
    </row>
    <row r="2187" spans="1:6">
      <c r="A2187">
        <v>620002</v>
      </c>
      <c r="B2187" t="s">
        <v>8059</v>
      </c>
      <c r="C2187" t="s">
        <v>381</v>
      </c>
      <c r="D2187" t="s">
        <v>5778</v>
      </c>
      <c r="E2187" t="s">
        <v>5780</v>
      </c>
      <c r="F2187" t="s">
        <v>5780</v>
      </c>
    </row>
    <row r="2188" spans="1:6">
      <c r="A2188">
        <v>620003</v>
      </c>
      <c r="B2188" t="s">
        <v>8060</v>
      </c>
      <c r="C2188" t="s">
        <v>422</v>
      </c>
      <c r="D2188" t="s">
        <v>5804</v>
      </c>
      <c r="E2188" t="s">
        <v>5800</v>
      </c>
      <c r="F2188" t="s">
        <v>5800</v>
      </c>
    </row>
    <row r="2189" spans="1:6">
      <c r="A2189">
        <v>620004</v>
      </c>
      <c r="B2189" t="s">
        <v>8061</v>
      </c>
      <c r="C2189" t="s">
        <v>117</v>
      </c>
      <c r="D2189" t="s">
        <v>5856</v>
      </c>
      <c r="E2189" t="s">
        <v>5871</v>
      </c>
      <c r="F2189" t="s">
        <v>5856</v>
      </c>
    </row>
    <row r="2190" spans="1:6">
      <c r="A2190">
        <v>620005</v>
      </c>
      <c r="B2190" t="s">
        <v>8062</v>
      </c>
      <c r="C2190" t="s">
        <v>117</v>
      </c>
      <c r="D2190" t="s">
        <v>5856</v>
      </c>
      <c r="E2190" t="s">
        <v>5871</v>
      </c>
      <c r="F2190" t="s">
        <v>5856</v>
      </c>
    </row>
    <row r="2191" spans="1:6">
      <c r="A2191">
        <v>620006</v>
      </c>
      <c r="B2191" t="s">
        <v>8063</v>
      </c>
      <c r="C2191" t="s">
        <v>117</v>
      </c>
      <c r="D2191" t="s">
        <v>5856</v>
      </c>
      <c r="E2191" t="s">
        <v>5895</v>
      </c>
      <c r="F2191" t="s">
        <v>5856</v>
      </c>
    </row>
    <row r="2192" spans="1:6">
      <c r="A2192">
        <v>620007</v>
      </c>
      <c r="B2192" t="s">
        <v>8064</v>
      </c>
      <c r="C2192" t="s">
        <v>381</v>
      </c>
      <c r="D2192" t="s">
        <v>5778</v>
      </c>
      <c r="E2192" t="s">
        <v>5779</v>
      </c>
      <c r="F2192" t="s">
        <v>5779</v>
      </c>
    </row>
    <row r="2193" spans="1:6">
      <c r="A2193">
        <v>620008</v>
      </c>
      <c r="B2193" t="s">
        <v>8065</v>
      </c>
      <c r="C2193" t="s">
        <v>117</v>
      </c>
      <c r="D2193" t="s">
        <v>5856</v>
      </c>
      <c r="E2193" t="s">
        <v>5857</v>
      </c>
      <c r="F2193" t="s">
        <v>5856</v>
      </c>
    </row>
    <row r="2194" spans="1:6">
      <c r="A2194">
        <v>620009</v>
      </c>
      <c r="B2194" t="s">
        <v>8066</v>
      </c>
      <c r="C2194" t="s">
        <v>381</v>
      </c>
      <c r="D2194" t="s">
        <v>5778</v>
      </c>
      <c r="E2194" t="s">
        <v>5779</v>
      </c>
      <c r="F2194" t="s">
        <v>5779</v>
      </c>
    </row>
    <row r="2195" spans="1:6">
      <c r="A2195">
        <v>630001</v>
      </c>
      <c r="B2195" t="s">
        <v>8067</v>
      </c>
      <c r="C2195" t="s">
        <v>381</v>
      </c>
      <c r="D2195" t="s">
        <v>5778</v>
      </c>
      <c r="E2195" t="s">
        <v>5781</v>
      </c>
      <c r="F2195" t="s">
        <v>5781</v>
      </c>
    </row>
    <row r="2196" spans="1:6">
      <c r="A2196">
        <v>630002</v>
      </c>
      <c r="B2196" t="s">
        <v>8068</v>
      </c>
      <c r="C2196" t="s">
        <v>117</v>
      </c>
      <c r="D2196" t="s">
        <v>5856</v>
      </c>
      <c r="E2196" t="s">
        <v>5857</v>
      </c>
      <c r="F2196" t="s">
        <v>5856</v>
      </c>
    </row>
    <row r="2197" spans="1:6">
      <c r="A2197">
        <v>630003</v>
      </c>
      <c r="B2197" t="s">
        <v>8069</v>
      </c>
      <c r="C2197" t="s">
        <v>422</v>
      </c>
      <c r="D2197" t="s">
        <v>5804</v>
      </c>
      <c r="E2197" t="s">
        <v>5801</v>
      </c>
      <c r="F2197" t="s">
        <v>5801</v>
      </c>
    </row>
    <row r="2198" spans="1:6">
      <c r="A2198">
        <v>630005</v>
      </c>
      <c r="B2198" t="s">
        <v>8070</v>
      </c>
      <c r="C2198" t="s">
        <v>381</v>
      </c>
      <c r="D2198" t="s">
        <v>5778</v>
      </c>
      <c r="E2198" t="s">
        <v>5780</v>
      </c>
      <c r="F2198" t="s">
        <v>5780</v>
      </c>
    </row>
    <row r="2199" spans="1:6">
      <c r="A2199">
        <v>630006</v>
      </c>
      <c r="B2199" t="s">
        <v>8071</v>
      </c>
      <c r="C2199" t="s">
        <v>117</v>
      </c>
      <c r="D2199" t="s">
        <v>5856</v>
      </c>
      <c r="E2199" t="s">
        <v>5857</v>
      </c>
      <c r="F2199" t="s">
        <v>5856</v>
      </c>
    </row>
    <row r="2200" spans="1:6">
      <c r="A2200">
        <v>630007</v>
      </c>
      <c r="B2200" t="s">
        <v>8072</v>
      </c>
      <c r="C2200" t="s">
        <v>422</v>
      </c>
      <c r="D2200" t="s">
        <v>5804</v>
      </c>
      <c r="E2200" t="s">
        <v>5800</v>
      </c>
      <c r="F2200" t="s">
        <v>5800</v>
      </c>
    </row>
    <row r="2201" spans="1:6">
      <c r="A2201">
        <v>630008</v>
      </c>
      <c r="B2201" t="s">
        <v>8073</v>
      </c>
      <c r="C2201" t="s">
        <v>381</v>
      </c>
      <c r="D2201" t="s">
        <v>5778</v>
      </c>
      <c r="E2201" t="s">
        <v>5780</v>
      </c>
      <c r="F2201" t="s">
        <v>5780</v>
      </c>
    </row>
    <row r="2202" spans="1:6">
      <c r="A2202">
        <v>630009</v>
      </c>
      <c r="B2202" t="s">
        <v>8074</v>
      </c>
      <c r="C2202" t="s">
        <v>422</v>
      </c>
      <c r="D2202" t="s">
        <v>5804</v>
      </c>
      <c r="E2202" t="s">
        <v>5800</v>
      </c>
      <c r="F2202" t="s">
        <v>5800</v>
      </c>
    </row>
    <row r="2203" spans="1:6">
      <c r="A2203">
        <v>630010</v>
      </c>
      <c r="B2203" t="s">
        <v>8075</v>
      </c>
      <c r="C2203" t="s">
        <v>117</v>
      </c>
      <c r="D2203" t="s">
        <v>5856</v>
      </c>
      <c r="E2203" t="s">
        <v>5871</v>
      </c>
      <c r="F2203" t="s">
        <v>5856</v>
      </c>
    </row>
    <row r="2204" spans="1:6">
      <c r="A2204">
        <v>630011</v>
      </c>
      <c r="B2204" t="s">
        <v>8076</v>
      </c>
      <c r="C2204" t="s">
        <v>117</v>
      </c>
      <c r="D2204" t="s">
        <v>5856</v>
      </c>
      <c r="E2204" t="s">
        <v>5859</v>
      </c>
      <c r="F2204" t="s">
        <v>5856</v>
      </c>
    </row>
    <row r="2205" spans="1:6">
      <c r="A2205">
        <v>630012</v>
      </c>
      <c r="B2205" t="s">
        <v>8077</v>
      </c>
      <c r="C2205" t="s">
        <v>717</v>
      </c>
      <c r="D2205" t="s">
        <v>5846</v>
      </c>
      <c r="E2205" t="s">
        <v>5846</v>
      </c>
      <c r="F2205" t="s">
        <v>5846</v>
      </c>
    </row>
    <row r="2206" spans="1:6">
      <c r="A2206">
        <v>630015</v>
      </c>
      <c r="B2206" t="s">
        <v>8078</v>
      </c>
      <c r="C2206" t="s">
        <v>381</v>
      </c>
      <c r="D2206" t="s">
        <v>5778</v>
      </c>
      <c r="E2206" t="s">
        <v>5780</v>
      </c>
      <c r="F2206" t="s">
        <v>5780</v>
      </c>
    </row>
    <row r="2207" spans="1:6">
      <c r="A2207">
        <v>630016</v>
      </c>
      <c r="B2207" t="s">
        <v>8079</v>
      </c>
      <c r="C2207" t="s">
        <v>381</v>
      </c>
      <c r="D2207" t="s">
        <v>5778</v>
      </c>
      <c r="E2207" t="s">
        <v>5780</v>
      </c>
      <c r="F2207" t="s">
        <v>5780</v>
      </c>
    </row>
    <row r="2208" spans="1:6">
      <c r="A2208">
        <v>630103</v>
      </c>
      <c r="B2208" t="s">
        <v>8080</v>
      </c>
      <c r="C2208" t="s">
        <v>422</v>
      </c>
      <c r="D2208" t="s">
        <v>5804</v>
      </c>
      <c r="E2208" t="s">
        <v>5801</v>
      </c>
      <c r="F2208" t="s">
        <v>5801</v>
      </c>
    </row>
    <row r="2209" spans="1:6">
      <c r="A2209">
        <v>630107</v>
      </c>
      <c r="B2209" t="s">
        <v>8081</v>
      </c>
      <c r="C2209" t="s">
        <v>422</v>
      </c>
      <c r="D2209" t="s">
        <v>5804</v>
      </c>
      <c r="E2209" t="s">
        <v>5800</v>
      </c>
      <c r="F2209" t="s">
        <v>5800</v>
      </c>
    </row>
    <row r="2210" spans="1:6">
      <c r="A2210">
        <v>630109</v>
      </c>
      <c r="B2210" t="s">
        <v>8082</v>
      </c>
      <c r="C2210" t="s">
        <v>422</v>
      </c>
      <c r="D2210" t="s">
        <v>5804</v>
      </c>
      <c r="E2210" t="s">
        <v>5800</v>
      </c>
      <c r="F2210" t="s">
        <v>5800</v>
      </c>
    </row>
    <row r="2211" spans="1:6">
      <c r="A2211">
        <v>630112</v>
      </c>
      <c r="B2211" t="s">
        <v>8083</v>
      </c>
      <c r="C2211" t="s">
        <v>717</v>
      </c>
      <c r="D2211" t="s">
        <v>5848</v>
      </c>
      <c r="E2211" t="s">
        <v>5848</v>
      </c>
      <c r="F2211" t="s">
        <v>5848</v>
      </c>
    </row>
    <row r="2212" spans="1:6">
      <c r="A2212">
        <v>650001</v>
      </c>
      <c r="B2212" t="s">
        <v>8084</v>
      </c>
      <c r="C2212" t="s">
        <v>422</v>
      </c>
      <c r="D2212" t="s">
        <v>5804</v>
      </c>
      <c r="E2212" t="s">
        <v>5801</v>
      </c>
      <c r="F2212" t="s">
        <v>5801</v>
      </c>
    </row>
    <row r="2213" spans="1:6">
      <c r="A2213">
        <v>650002</v>
      </c>
      <c r="B2213" t="s">
        <v>8085</v>
      </c>
      <c r="C2213" t="s">
        <v>422</v>
      </c>
      <c r="D2213" t="s">
        <v>5804</v>
      </c>
      <c r="E2213" t="s">
        <v>5801</v>
      </c>
      <c r="F2213" t="s">
        <v>5801</v>
      </c>
    </row>
    <row r="2214" spans="1:6">
      <c r="A2214">
        <v>660001</v>
      </c>
      <c r="B2214" t="s">
        <v>8086</v>
      </c>
      <c r="C2214" t="s">
        <v>117</v>
      </c>
      <c r="D2214" t="s">
        <v>5856</v>
      </c>
      <c r="E2214" t="s">
        <v>5857</v>
      </c>
      <c r="F2214" t="s">
        <v>5856</v>
      </c>
    </row>
    <row r="2215" spans="1:6">
      <c r="A2215">
        <v>660002</v>
      </c>
      <c r="B2215" t="s">
        <v>8087</v>
      </c>
      <c r="C2215" t="s">
        <v>422</v>
      </c>
      <c r="D2215" t="s">
        <v>5804</v>
      </c>
      <c r="E2215" t="s">
        <v>5801</v>
      </c>
      <c r="F2215" t="s">
        <v>5801</v>
      </c>
    </row>
    <row r="2216" spans="1:6">
      <c r="A2216">
        <v>660003</v>
      </c>
      <c r="B2216" t="s">
        <v>8088</v>
      </c>
      <c r="C2216" t="s">
        <v>381</v>
      </c>
      <c r="D2216" t="s">
        <v>5778</v>
      </c>
      <c r="E2216" t="s">
        <v>5780</v>
      </c>
      <c r="F2216" t="s">
        <v>5780</v>
      </c>
    </row>
    <row r="2217" spans="1:6">
      <c r="A2217">
        <v>660004</v>
      </c>
      <c r="B2217" t="s">
        <v>8089</v>
      </c>
      <c r="C2217" t="s">
        <v>117</v>
      </c>
      <c r="D2217" t="s">
        <v>5856</v>
      </c>
      <c r="E2217" t="s">
        <v>5871</v>
      </c>
      <c r="F2217" t="s">
        <v>5856</v>
      </c>
    </row>
    <row r="2218" spans="1:6">
      <c r="A2218">
        <v>660005</v>
      </c>
      <c r="B2218" t="s">
        <v>8090</v>
      </c>
      <c r="C2218" t="s">
        <v>117</v>
      </c>
      <c r="D2218" t="s">
        <v>5856</v>
      </c>
      <c r="E2218" t="s">
        <v>5857</v>
      </c>
      <c r="F2218" t="s">
        <v>5856</v>
      </c>
    </row>
    <row r="2219" spans="1:6">
      <c r="A2219">
        <v>660006</v>
      </c>
      <c r="B2219" t="s">
        <v>8091</v>
      </c>
      <c r="C2219" t="s">
        <v>117</v>
      </c>
      <c r="D2219" t="s">
        <v>5856</v>
      </c>
      <c r="E2219" t="s">
        <v>5871</v>
      </c>
      <c r="F2219" t="s">
        <v>5856</v>
      </c>
    </row>
    <row r="2220" spans="1:6">
      <c r="A2220">
        <v>660007</v>
      </c>
      <c r="B2220" t="s">
        <v>8092</v>
      </c>
      <c r="C2220" t="s">
        <v>717</v>
      </c>
      <c r="D2220" t="s">
        <v>5846</v>
      </c>
      <c r="E2220" t="s">
        <v>5846</v>
      </c>
      <c r="F2220" t="s">
        <v>5846</v>
      </c>
    </row>
    <row r="2221" spans="1:6">
      <c r="A2221">
        <v>660008</v>
      </c>
      <c r="B2221" t="s">
        <v>8093</v>
      </c>
      <c r="C2221" t="s">
        <v>117</v>
      </c>
      <c r="D2221" t="s">
        <v>5769</v>
      </c>
      <c r="E2221" t="s">
        <v>5770</v>
      </c>
      <c r="F2221" t="s">
        <v>5770</v>
      </c>
    </row>
    <row r="2222" spans="1:6">
      <c r="A2222">
        <v>660009</v>
      </c>
      <c r="B2222" t="s">
        <v>8094</v>
      </c>
      <c r="C2222" t="s">
        <v>422</v>
      </c>
      <c r="D2222" t="s">
        <v>5804</v>
      </c>
      <c r="E2222" t="s">
        <v>5800</v>
      </c>
      <c r="F2222" t="s">
        <v>5800</v>
      </c>
    </row>
    <row r="2223" spans="1:6">
      <c r="A2223">
        <v>660010</v>
      </c>
      <c r="B2223" t="s">
        <v>8095</v>
      </c>
      <c r="C2223" t="s">
        <v>117</v>
      </c>
      <c r="D2223" t="s">
        <v>5856</v>
      </c>
      <c r="E2223" t="s">
        <v>6418</v>
      </c>
      <c r="F2223" t="s">
        <v>5856</v>
      </c>
    </row>
    <row r="2224" spans="1:6">
      <c r="A2224">
        <v>660011</v>
      </c>
      <c r="B2224" t="s">
        <v>8096</v>
      </c>
      <c r="C2224" t="s">
        <v>117</v>
      </c>
      <c r="D2224" t="s">
        <v>5769</v>
      </c>
      <c r="E2224" t="s">
        <v>5770</v>
      </c>
      <c r="F2224" t="s">
        <v>5770</v>
      </c>
    </row>
    <row r="2225" spans="1:6">
      <c r="A2225">
        <v>660012</v>
      </c>
      <c r="B2225" t="s">
        <v>8097</v>
      </c>
      <c r="C2225" t="s">
        <v>117</v>
      </c>
      <c r="D2225" t="s">
        <v>5856</v>
      </c>
      <c r="E2225" t="s">
        <v>5895</v>
      </c>
      <c r="F2225" t="s">
        <v>5856</v>
      </c>
    </row>
    <row r="2226" spans="1:6">
      <c r="A2226">
        <v>660013</v>
      </c>
      <c r="B2226" t="s">
        <v>8098</v>
      </c>
      <c r="C2226" t="s">
        <v>422</v>
      </c>
      <c r="D2226" t="s">
        <v>5804</v>
      </c>
      <c r="E2226" t="s">
        <v>5801</v>
      </c>
      <c r="F2226" t="s">
        <v>5801</v>
      </c>
    </row>
    <row r="2227" spans="1:6">
      <c r="A2227">
        <v>660014</v>
      </c>
      <c r="B2227" t="s">
        <v>8099</v>
      </c>
      <c r="C2227" t="s">
        <v>117</v>
      </c>
      <c r="D2227" t="s">
        <v>5769</v>
      </c>
      <c r="E2227" t="s">
        <v>5773</v>
      </c>
      <c r="F2227" t="s">
        <v>5773</v>
      </c>
    </row>
    <row r="2228" spans="1:6">
      <c r="A2228">
        <v>660015</v>
      </c>
      <c r="B2228" t="s">
        <v>8100</v>
      </c>
      <c r="C2228" t="s">
        <v>117</v>
      </c>
      <c r="D2228" t="s">
        <v>5856</v>
      </c>
      <c r="E2228" t="s">
        <v>5859</v>
      </c>
      <c r="F2228" t="s">
        <v>5856</v>
      </c>
    </row>
    <row r="2229" spans="1:6">
      <c r="A2229">
        <v>660016</v>
      </c>
      <c r="B2229" t="s">
        <v>8101</v>
      </c>
      <c r="C2229" t="s">
        <v>422</v>
      </c>
      <c r="D2229" t="s">
        <v>5804</v>
      </c>
      <c r="E2229" t="s">
        <v>5802</v>
      </c>
      <c r="F2229" t="s">
        <v>5802</v>
      </c>
    </row>
    <row r="2230" spans="1:6">
      <c r="A2230">
        <v>660102</v>
      </c>
      <c r="B2230" t="s">
        <v>8102</v>
      </c>
      <c r="C2230" t="s">
        <v>422</v>
      </c>
      <c r="D2230" t="s">
        <v>5804</v>
      </c>
      <c r="E2230" t="s">
        <v>5801</v>
      </c>
      <c r="F2230" t="s">
        <v>5801</v>
      </c>
    </row>
    <row r="2231" spans="1:6">
      <c r="A2231">
        <v>660107</v>
      </c>
      <c r="B2231" t="s">
        <v>8103</v>
      </c>
      <c r="C2231" t="s">
        <v>717</v>
      </c>
      <c r="D2231" t="s">
        <v>5848</v>
      </c>
      <c r="E2231" t="s">
        <v>5848</v>
      </c>
      <c r="F2231" t="s">
        <v>5848</v>
      </c>
    </row>
    <row r="2232" spans="1:6">
      <c r="A2232">
        <v>660109</v>
      </c>
      <c r="B2232" t="s">
        <v>8104</v>
      </c>
      <c r="C2232" t="s">
        <v>422</v>
      </c>
      <c r="D2232" t="s">
        <v>5804</v>
      </c>
      <c r="E2232" t="s">
        <v>5800</v>
      </c>
      <c r="F2232" t="s">
        <v>5800</v>
      </c>
    </row>
    <row r="2233" spans="1:6">
      <c r="A2233">
        <v>660116</v>
      </c>
      <c r="B2233" t="s">
        <v>8105</v>
      </c>
      <c r="C2233" t="s">
        <v>422</v>
      </c>
      <c r="D2233" t="s">
        <v>5804</v>
      </c>
      <c r="E2233" t="s">
        <v>5802</v>
      </c>
      <c r="F2233" t="s">
        <v>5802</v>
      </c>
    </row>
    <row r="2234" spans="1:6">
      <c r="A2234">
        <v>671010</v>
      </c>
      <c r="B2234" t="s">
        <v>8106</v>
      </c>
      <c r="C2234" t="s">
        <v>117</v>
      </c>
      <c r="D2234" t="s">
        <v>5856</v>
      </c>
      <c r="E2234" t="s">
        <v>5859</v>
      </c>
      <c r="F2234" t="s">
        <v>5856</v>
      </c>
    </row>
    <row r="2235" spans="1:6">
      <c r="A2235">
        <v>673010</v>
      </c>
      <c r="B2235" t="s">
        <v>8107</v>
      </c>
      <c r="C2235" t="s">
        <v>381</v>
      </c>
      <c r="D2235" t="s">
        <v>5778</v>
      </c>
      <c r="E2235" t="s">
        <v>5780</v>
      </c>
      <c r="F2235" t="s">
        <v>5780</v>
      </c>
    </row>
    <row r="2236" spans="1:6">
      <c r="A2236">
        <v>675011</v>
      </c>
      <c r="B2236" t="s">
        <v>8108</v>
      </c>
      <c r="C2236" t="s">
        <v>422</v>
      </c>
      <c r="D2236" t="s">
        <v>5804</v>
      </c>
      <c r="E2236" t="s">
        <v>5800</v>
      </c>
      <c r="F2236" t="s">
        <v>5800</v>
      </c>
    </row>
    <row r="2237" spans="1:6">
      <c r="A2237">
        <v>675013</v>
      </c>
      <c r="B2237" t="s">
        <v>8109</v>
      </c>
      <c r="C2237" t="s">
        <v>422</v>
      </c>
      <c r="D2237" t="s">
        <v>5804</v>
      </c>
      <c r="E2237" t="s">
        <v>5800</v>
      </c>
      <c r="F2237" t="s">
        <v>5800</v>
      </c>
    </row>
    <row r="2238" spans="1:6">
      <c r="A2238">
        <v>675021</v>
      </c>
      <c r="B2238" t="s">
        <v>8110</v>
      </c>
      <c r="C2238" t="s">
        <v>422</v>
      </c>
      <c r="D2238" t="s">
        <v>5804</v>
      </c>
      <c r="E2238" t="s">
        <v>5801</v>
      </c>
      <c r="F2238" t="s">
        <v>5801</v>
      </c>
    </row>
    <row r="2239" spans="1:6">
      <c r="A2239">
        <v>675023</v>
      </c>
      <c r="B2239" t="s">
        <v>8111</v>
      </c>
      <c r="C2239" t="s">
        <v>422</v>
      </c>
      <c r="D2239" t="s">
        <v>5804</v>
      </c>
      <c r="E2239" t="s">
        <v>5801</v>
      </c>
      <c r="F2239" t="s">
        <v>5801</v>
      </c>
    </row>
    <row r="2240" spans="1:6">
      <c r="A2240">
        <v>686868</v>
      </c>
      <c r="B2240" t="s">
        <v>8112</v>
      </c>
      <c r="C2240" t="s">
        <v>422</v>
      </c>
      <c r="D2240" t="s">
        <v>5804</v>
      </c>
      <c r="E2240" t="s">
        <v>5801</v>
      </c>
      <c r="F2240" t="s">
        <v>5801</v>
      </c>
    </row>
    <row r="2241" spans="1:6">
      <c r="A2241">
        <v>686869</v>
      </c>
      <c r="B2241" t="s">
        <v>8113</v>
      </c>
      <c r="C2241" t="s">
        <v>422</v>
      </c>
      <c r="D2241" t="s">
        <v>5804</v>
      </c>
      <c r="E2241" t="s">
        <v>5801</v>
      </c>
      <c r="F2241" t="s">
        <v>5801</v>
      </c>
    </row>
    <row r="2242" spans="1:6">
      <c r="A2242">
        <v>688888</v>
      </c>
      <c r="B2242" t="s">
        <v>8114</v>
      </c>
      <c r="C2242" t="s">
        <v>117</v>
      </c>
      <c r="D2242" t="s">
        <v>5856</v>
      </c>
      <c r="E2242" t="s">
        <v>5857</v>
      </c>
      <c r="F2242" t="s">
        <v>5856</v>
      </c>
    </row>
    <row r="2243" spans="1:6">
      <c r="A2243">
        <v>690001</v>
      </c>
      <c r="B2243" t="s">
        <v>8115</v>
      </c>
      <c r="C2243" t="s">
        <v>381</v>
      </c>
      <c r="D2243" t="s">
        <v>5778</v>
      </c>
      <c r="E2243" t="s">
        <v>5780</v>
      </c>
      <c r="F2243" t="s">
        <v>5780</v>
      </c>
    </row>
    <row r="2244" spans="1:6">
      <c r="A2244">
        <v>690002</v>
      </c>
      <c r="B2244" t="s">
        <v>8116</v>
      </c>
      <c r="C2244" t="s">
        <v>422</v>
      </c>
      <c r="D2244" t="s">
        <v>5804</v>
      </c>
      <c r="E2244" t="s">
        <v>5800</v>
      </c>
      <c r="F2244" t="s">
        <v>5800</v>
      </c>
    </row>
    <row r="2245" spans="1:6">
      <c r="A2245">
        <v>690003</v>
      </c>
      <c r="B2245" t="s">
        <v>8117</v>
      </c>
      <c r="C2245" t="s">
        <v>117</v>
      </c>
      <c r="D2245" t="s">
        <v>5856</v>
      </c>
      <c r="E2245" t="s">
        <v>5859</v>
      </c>
      <c r="F2245" t="s">
        <v>5856</v>
      </c>
    </row>
    <row r="2246" spans="1:6">
      <c r="A2246">
        <v>690004</v>
      </c>
      <c r="B2246" t="s">
        <v>8118</v>
      </c>
      <c r="C2246" t="s">
        <v>117</v>
      </c>
      <c r="D2246" t="s">
        <v>5856</v>
      </c>
      <c r="E2246" t="s">
        <v>5859</v>
      </c>
      <c r="F2246" t="s">
        <v>5856</v>
      </c>
    </row>
    <row r="2247" spans="1:6">
      <c r="A2247">
        <v>690005</v>
      </c>
      <c r="B2247" t="s">
        <v>8119</v>
      </c>
      <c r="C2247" t="s">
        <v>117</v>
      </c>
      <c r="D2247" t="s">
        <v>5856</v>
      </c>
      <c r="E2247" t="s">
        <v>5895</v>
      </c>
      <c r="F2247" t="s">
        <v>5856</v>
      </c>
    </row>
    <row r="2248" spans="1:6">
      <c r="A2248">
        <v>690006</v>
      </c>
      <c r="B2248" t="s">
        <v>8120</v>
      </c>
      <c r="C2248" t="s">
        <v>422</v>
      </c>
      <c r="D2248" t="s">
        <v>5804</v>
      </c>
      <c r="E2248" t="s">
        <v>5800</v>
      </c>
      <c r="F2248" t="s">
        <v>5800</v>
      </c>
    </row>
    <row r="2249" spans="1:6">
      <c r="A2249">
        <v>690007</v>
      </c>
      <c r="B2249" t="s">
        <v>8121</v>
      </c>
      <c r="C2249" t="s">
        <v>117</v>
      </c>
      <c r="D2249" t="s">
        <v>5856</v>
      </c>
      <c r="E2249" t="s">
        <v>5859</v>
      </c>
      <c r="F2249" t="s">
        <v>5856</v>
      </c>
    </row>
    <row r="2250" spans="1:6">
      <c r="A2250">
        <v>690008</v>
      </c>
      <c r="B2250" t="s">
        <v>8122</v>
      </c>
      <c r="C2250" t="s">
        <v>117</v>
      </c>
      <c r="D2250" t="s">
        <v>5769</v>
      </c>
      <c r="E2250" t="s">
        <v>5770</v>
      </c>
      <c r="F2250" t="s">
        <v>5770</v>
      </c>
    </row>
    <row r="2251" spans="1:6">
      <c r="A2251">
        <v>690009</v>
      </c>
      <c r="B2251" t="s">
        <v>8123</v>
      </c>
      <c r="C2251" t="s">
        <v>381</v>
      </c>
      <c r="D2251" t="s">
        <v>5778</v>
      </c>
      <c r="E2251" t="s">
        <v>5780</v>
      </c>
      <c r="F2251" t="s">
        <v>5780</v>
      </c>
    </row>
    <row r="2252" spans="1:6">
      <c r="A2252">
        <v>690010</v>
      </c>
      <c r="B2252" t="s">
        <v>8124</v>
      </c>
      <c r="C2252" t="s">
        <v>717</v>
      </c>
      <c r="D2252" t="s">
        <v>5846</v>
      </c>
      <c r="E2252" t="s">
        <v>5846</v>
      </c>
      <c r="F2252" t="s">
        <v>5846</v>
      </c>
    </row>
    <row r="2253" spans="1:6">
      <c r="A2253">
        <v>690011</v>
      </c>
      <c r="B2253" t="s">
        <v>8125</v>
      </c>
      <c r="C2253" t="s">
        <v>381</v>
      </c>
      <c r="D2253" t="s">
        <v>5778</v>
      </c>
      <c r="E2253" t="s">
        <v>5780</v>
      </c>
      <c r="F2253" t="s">
        <v>5780</v>
      </c>
    </row>
    <row r="2254" spans="1:6">
      <c r="A2254">
        <v>690012</v>
      </c>
      <c r="B2254" t="s">
        <v>8126</v>
      </c>
      <c r="C2254" t="s">
        <v>422</v>
      </c>
      <c r="D2254" t="s">
        <v>5804</v>
      </c>
      <c r="E2254" t="s">
        <v>5802</v>
      </c>
      <c r="F2254" t="s">
        <v>5802</v>
      </c>
    </row>
    <row r="2255" spans="1:6">
      <c r="A2255">
        <v>690202</v>
      </c>
      <c r="B2255" t="s">
        <v>8127</v>
      </c>
      <c r="C2255" t="s">
        <v>422</v>
      </c>
      <c r="D2255" t="s">
        <v>5804</v>
      </c>
      <c r="E2255" t="s">
        <v>5800</v>
      </c>
      <c r="F2255" t="s">
        <v>5800</v>
      </c>
    </row>
    <row r="2256" spans="1:6">
      <c r="A2256">
        <v>690206</v>
      </c>
      <c r="B2256" t="s">
        <v>8128</v>
      </c>
      <c r="C2256" t="s">
        <v>422</v>
      </c>
      <c r="D2256" t="s">
        <v>5804</v>
      </c>
      <c r="E2256" t="s">
        <v>5800</v>
      </c>
      <c r="F2256" t="s">
        <v>5800</v>
      </c>
    </row>
    <row r="2257" spans="1:6">
      <c r="A2257">
        <v>690210</v>
      </c>
      <c r="B2257" t="s">
        <v>8129</v>
      </c>
      <c r="C2257" t="s">
        <v>717</v>
      </c>
      <c r="D2257" t="s">
        <v>5848</v>
      </c>
      <c r="E2257" t="s">
        <v>5848</v>
      </c>
      <c r="F2257" t="s">
        <v>5848</v>
      </c>
    </row>
    <row r="2258" spans="1:6">
      <c r="A2258">
        <v>690212</v>
      </c>
      <c r="B2258" t="s">
        <v>8130</v>
      </c>
      <c r="C2258" t="s">
        <v>422</v>
      </c>
      <c r="D2258" t="s">
        <v>5804</v>
      </c>
      <c r="E2258" t="s">
        <v>5802</v>
      </c>
      <c r="F2258" t="s">
        <v>5802</v>
      </c>
    </row>
    <row r="2259" spans="1:6">
      <c r="A2259">
        <v>700001</v>
      </c>
      <c r="B2259" t="s">
        <v>8131</v>
      </c>
      <c r="C2259" t="s">
        <v>117</v>
      </c>
      <c r="D2259" t="s">
        <v>5856</v>
      </c>
      <c r="E2259" t="s">
        <v>5857</v>
      </c>
      <c r="F2259" t="s">
        <v>5856</v>
      </c>
    </row>
    <row r="2260" spans="1:6">
      <c r="A2260">
        <v>700002</v>
      </c>
      <c r="B2260" t="s">
        <v>8132</v>
      </c>
      <c r="C2260" t="s">
        <v>117</v>
      </c>
      <c r="D2260" t="s">
        <v>5769</v>
      </c>
      <c r="E2260" t="s">
        <v>5773</v>
      </c>
      <c r="F2260" t="s">
        <v>5773</v>
      </c>
    </row>
    <row r="2261" spans="1:6">
      <c r="A2261">
        <v>700003</v>
      </c>
      <c r="B2261" t="s">
        <v>8133</v>
      </c>
      <c r="C2261" t="s">
        <v>381</v>
      </c>
      <c r="D2261" t="s">
        <v>5778</v>
      </c>
      <c r="E2261" t="s">
        <v>5780</v>
      </c>
      <c r="F2261" t="s">
        <v>5780</v>
      </c>
    </row>
    <row r="2262" spans="1:6">
      <c r="A2262">
        <v>700004</v>
      </c>
      <c r="B2262" t="s">
        <v>8134</v>
      </c>
      <c r="C2262" t="s">
        <v>381</v>
      </c>
      <c r="D2262" t="s">
        <v>5778</v>
      </c>
      <c r="E2262" t="s">
        <v>5779</v>
      </c>
      <c r="F2262" t="s">
        <v>5779</v>
      </c>
    </row>
    <row r="2263" spans="1:6">
      <c r="A2263">
        <v>700005</v>
      </c>
      <c r="B2263" t="s">
        <v>8135</v>
      </c>
      <c r="C2263" t="s">
        <v>422</v>
      </c>
      <c r="D2263" t="s">
        <v>5804</v>
      </c>
      <c r="E2263" t="s">
        <v>5801</v>
      </c>
      <c r="F2263" t="s">
        <v>5801</v>
      </c>
    </row>
    <row r="2264" spans="1:6">
      <c r="A2264">
        <v>700006</v>
      </c>
      <c r="B2264" t="s">
        <v>8136</v>
      </c>
      <c r="C2264" t="s">
        <v>422</v>
      </c>
      <c r="D2264" t="s">
        <v>5804</v>
      </c>
      <c r="E2264" t="s">
        <v>5801</v>
      </c>
      <c r="F2264" t="s">
        <v>5801</v>
      </c>
    </row>
    <row r="2265" spans="1:6">
      <c r="A2265">
        <v>710001</v>
      </c>
      <c r="B2265" t="s">
        <v>8137</v>
      </c>
      <c r="C2265" t="s">
        <v>117</v>
      </c>
      <c r="D2265" t="s">
        <v>5856</v>
      </c>
      <c r="E2265" t="s">
        <v>5857</v>
      </c>
      <c r="F2265" t="s">
        <v>5856</v>
      </c>
    </row>
    <row r="2266" spans="1:6">
      <c r="A2266">
        <v>710002</v>
      </c>
      <c r="B2266" t="s">
        <v>8138</v>
      </c>
      <c r="C2266" t="s">
        <v>381</v>
      </c>
      <c r="D2266" t="s">
        <v>5778</v>
      </c>
      <c r="E2266" t="s">
        <v>5781</v>
      </c>
      <c r="F2266" t="s">
        <v>5781</v>
      </c>
    </row>
    <row r="2267" spans="1:6">
      <c r="A2267">
        <v>710301</v>
      </c>
      <c r="B2267" t="s">
        <v>8139</v>
      </c>
      <c r="C2267" t="s">
        <v>422</v>
      </c>
      <c r="D2267" t="s">
        <v>5804</v>
      </c>
      <c r="E2267" t="s">
        <v>5800</v>
      </c>
      <c r="F2267" t="s">
        <v>5800</v>
      </c>
    </row>
    <row r="2268" spans="1:6">
      <c r="A2268">
        <v>710302</v>
      </c>
      <c r="B2268" t="s">
        <v>8140</v>
      </c>
      <c r="C2268" t="s">
        <v>422</v>
      </c>
      <c r="D2268" t="s">
        <v>5804</v>
      </c>
      <c r="E2268" t="s">
        <v>5800</v>
      </c>
      <c r="F2268" t="s">
        <v>5800</v>
      </c>
    </row>
    <row r="2269" spans="1:6">
      <c r="A2269">
        <v>710501</v>
      </c>
      <c r="B2269" t="s">
        <v>8141</v>
      </c>
      <c r="C2269" t="s">
        <v>717</v>
      </c>
      <c r="D2269" t="s">
        <v>5846</v>
      </c>
      <c r="E2269" t="s">
        <v>5846</v>
      </c>
      <c r="F2269" t="s">
        <v>5846</v>
      </c>
    </row>
    <row r="2270" spans="1:6">
      <c r="A2270">
        <v>710502</v>
      </c>
      <c r="B2270" t="s">
        <v>8142</v>
      </c>
      <c r="C2270" t="s">
        <v>717</v>
      </c>
      <c r="D2270" t="s">
        <v>5848</v>
      </c>
      <c r="E2270" t="s">
        <v>5848</v>
      </c>
      <c r="F2270" t="s">
        <v>5848</v>
      </c>
    </row>
    <row r="2271" spans="1:6">
      <c r="A2271">
        <v>720001</v>
      </c>
      <c r="B2271" t="s">
        <v>8143</v>
      </c>
      <c r="C2271" t="s">
        <v>381</v>
      </c>
      <c r="D2271" t="s">
        <v>5778</v>
      </c>
      <c r="E2271" t="s">
        <v>5781</v>
      </c>
      <c r="F2271" t="s">
        <v>5781</v>
      </c>
    </row>
    <row r="2272" spans="1:6">
      <c r="A2272">
        <v>720002</v>
      </c>
      <c r="B2272" t="s">
        <v>8144</v>
      </c>
      <c r="C2272" t="s">
        <v>422</v>
      </c>
      <c r="D2272" t="s">
        <v>5804</v>
      </c>
      <c r="E2272" t="s">
        <v>5800</v>
      </c>
      <c r="F2272" t="s">
        <v>5800</v>
      </c>
    </row>
    <row r="2273" spans="1:6">
      <c r="A2273">
        <v>720003</v>
      </c>
      <c r="B2273" t="s">
        <v>8145</v>
      </c>
      <c r="C2273" t="s">
        <v>381</v>
      </c>
      <c r="D2273" t="s">
        <v>5778</v>
      </c>
      <c r="E2273" t="s">
        <v>5779</v>
      </c>
      <c r="F2273" t="s">
        <v>5779</v>
      </c>
    </row>
    <row r="2274" spans="1:6">
      <c r="A2274">
        <v>730001</v>
      </c>
      <c r="B2274" t="s">
        <v>8146</v>
      </c>
      <c r="C2274" t="s">
        <v>117</v>
      </c>
      <c r="D2274" t="s">
        <v>5856</v>
      </c>
      <c r="E2274" t="s">
        <v>5857</v>
      </c>
      <c r="F2274" t="s">
        <v>5856</v>
      </c>
    </row>
    <row r="2275" spans="1:6">
      <c r="A2275">
        <v>730002</v>
      </c>
      <c r="B2275" t="s">
        <v>8147</v>
      </c>
      <c r="C2275" t="s">
        <v>117</v>
      </c>
      <c r="D2275" t="s">
        <v>5856</v>
      </c>
      <c r="E2275" t="s">
        <v>5871</v>
      </c>
      <c r="F2275" t="s">
        <v>5856</v>
      </c>
    </row>
    <row r="2276" spans="1:6">
      <c r="A2276">
        <v>730003</v>
      </c>
      <c r="B2276" t="s">
        <v>8148</v>
      </c>
      <c r="C2276" t="s">
        <v>717</v>
      </c>
      <c r="D2276" t="s">
        <v>5846</v>
      </c>
      <c r="E2276" t="s">
        <v>5846</v>
      </c>
      <c r="F2276" t="s">
        <v>5846</v>
      </c>
    </row>
    <row r="2277" spans="1:6">
      <c r="A2277">
        <v>730103</v>
      </c>
      <c r="B2277" t="s">
        <v>8149</v>
      </c>
      <c r="C2277" t="s">
        <v>717</v>
      </c>
      <c r="D2277" t="s">
        <v>5848</v>
      </c>
      <c r="E2277" t="s">
        <v>5848</v>
      </c>
      <c r="F2277" t="s">
        <v>5848</v>
      </c>
    </row>
    <row r="2278" spans="1:6">
      <c r="A2278">
        <v>740001</v>
      </c>
      <c r="B2278" t="s">
        <v>8150</v>
      </c>
      <c r="C2278" t="s">
        <v>117</v>
      </c>
      <c r="D2278" t="s">
        <v>5856</v>
      </c>
      <c r="E2278" t="s">
        <v>5859</v>
      </c>
      <c r="F2278" t="s">
        <v>5856</v>
      </c>
    </row>
    <row r="2279" spans="1:6">
      <c r="A2279">
        <v>740101</v>
      </c>
      <c r="B2279" t="s">
        <v>8151</v>
      </c>
      <c r="C2279" t="s">
        <v>117</v>
      </c>
      <c r="D2279" t="s">
        <v>5769</v>
      </c>
      <c r="E2279" t="s">
        <v>5770</v>
      </c>
      <c r="F2279" t="s">
        <v>5770</v>
      </c>
    </row>
    <row r="2280" spans="1:6">
      <c r="A2280">
        <v>740601</v>
      </c>
      <c r="B2280" t="s">
        <v>8152</v>
      </c>
      <c r="C2280" t="s">
        <v>717</v>
      </c>
      <c r="D2280" t="s">
        <v>5846</v>
      </c>
      <c r="E2280" t="s">
        <v>5846</v>
      </c>
      <c r="F2280" t="s">
        <v>5846</v>
      </c>
    </row>
    <row r="2281" spans="1:6">
      <c r="A2281">
        <v>740602</v>
      </c>
      <c r="B2281" t="s">
        <v>8153</v>
      </c>
      <c r="C2281" t="s">
        <v>717</v>
      </c>
      <c r="D2281" t="s">
        <v>5848</v>
      </c>
      <c r="E2281" t="s">
        <v>5848</v>
      </c>
      <c r="F2281" t="s">
        <v>5848</v>
      </c>
    </row>
    <row r="2282" spans="1:6">
      <c r="A2282">
        <v>750001</v>
      </c>
      <c r="B2282" t="s">
        <v>8154</v>
      </c>
      <c r="C2282" t="s">
        <v>381</v>
      </c>
      <c r="D2282" t="s">
        <v>5778</v>
      </c>
      <c r="E2282" t="s">
        <v>5780</v>
      </c>
      <c r="F2282" t="s">
        <v>5780</v>
      </c>
    </row>
    <row r="2283" spans="1:6">
      <c r="A2283">
        <v>750002</v>
      </c>
      <c r="B2283" t="s">
        <v>8155</v>
      </c>
      <c r="C2283" t="s">
        <v>422</v>
      </c>
      <c r="D2283" t="s">
        <v>5804</v>
      </c>
      <c r="E2283" t="s">
        <v>5801</v>
      </c>
      <c r="F2283" t="s">
        <v>5801</v>
      </c>
    </row>
    <row r="2284" spans="1:6">
      <c r="A2284">
        <v>750003</v>
      </c>
      <c r="B2284" t="s">
        <v>8156</v>
      </c>
      <c r="C2284" t="s">
        <v>422</v>
      </c>
      <c r="D2284" t="s">
        <v>5804</v>
      </c>
      <c r="E2284" t="s">
        <v>5801</v>
      </c>
      <c r="F2284" t="s">
        <v>5801</v>
      </c>
    </row>
    <row r="2285" spans="1:6">
      <c r="A2285">
        <v>750005</v>
      </c>
      <c r="B2285" t="s">
        <v>8157</v>
      </c>
      <c r="C2285" t="s">
        <v>381</v>
      </c>
      <c r="D2285" t="s">
        <v>5778</v>
      </c>
      <c r="E2285" t="s">
        <v>5781</v>
      </c>
      <c r="F2285" t="s">
        <v>5781</v>
      </c>
    </row>
    <row r="2286" spans="1:6">
      <c r="A2286">
        <v>750006</v>
      </c>
      <c r="B2286" t="s">
        <v>8158</v>
      </c>
      <c r="C2286" t="s">
        <v>717</v>
      </c>
      <c r="D2286" t="s">
        <v>5846</v>
      </c>
      <c r="E2286" t="s">
        <v>5846</v>
      </c>
      <c r="F2286" t="s">
        <v>5846</v>
      </c>
    </row>
    <row r="2287" spans="1:6">
      <c r="A2287">
        <v>750007</v>
      </c>
      <c r="B2287" t="s">
        <v>8159</v>
      </c>
      <c r="C2287" t="s">
        <v>717</v>
      </c>
      <c r="D2287" t="s">
        <v>5848</v>
      </c>
      <c r="E2287" t="s">
        <v>5848</v>
      </c>
      <c r="F2287" t="s">
        <v>5848</v>
      </c>
    </row>
    <row r="2288" spans="1:6">
      <c r="A2288">
        <v>762001</v>
      </c>
      <c r="B2288" t="s">
        <v>8160</v>
      </c>
      <c r="C2288" t="s">
        <v>381</v>
      </c>
      <c r="D2288" t="s">
        <v>5778</v>
      </c>
      <c r="E2288" t="s">
        <v>5780</v>
      </c>
      <c r="F2288" t="s">
        <v>5780</v>
      </c>
    </row>
    <row r="2289" spans="1:6">
      <c r="A2289">
        <v>770001</v>
      </c>
      <c r="B2289" t="s">
        <v>8161</v>
      </c>
      <c r="C2289" t="s">
        <v>117</v>
      </c>
      <c r="D2289" t="s">
        <v>5856</v>
      </c>
      <c r="E2289" t="s">
        <v>5859</v>
      </c>
      <c r="F2289" t="s">
        <v>5856</v>
      </c>
    </row>
  </sheetData>
  <phoneticPr fontId="36"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K20"/>
  <sheetViews>
    <sheetView workbookViewId="0">
      <selection activeCell="E18" sqref="E18"/>
    </sheetView>
  </sheetViews>
  <sheetFormatPr defaultColWidth="9.140625" defaultRowHeight="15"/>
  <cols>
    <col min="1" max="1" width="21.42578125" bestFit="1" customWidth="1"/>
    <col min="3" max="3" width="22.5703125" bestFit="1" customWidth="1"/>
    <col min="5" max="5" width="17.28515625" bestFit="1" customWidth="1"/>
    <col min="7" max="7" width="15.140625" bestFit="1" customWidth="1"/>
  </cols>
  <sheetData>
    <row r="1" spans="1:11">
      <c r="A1" s="1" t="str">
        <f>A2&amp;"、"&amp;A3&amp;"、"&amp;A4&amp;"、"&amp;A5&amp;"、"&amp;A6&amp;"、"&amp;A7&amp;"、"&amp;A8&amp;"、"&amp;A9&amp;"、"&amp;A10&amp;"、"&amp;A11&amp;"、"&amp;A12&amp;"、"&amp;A13</f>
        <v>浦银安盛消费升级、浦银安盛战略新兴产业、景顺资源垄断、光大均衡精选、浦银红利精选、华商主题精选、泰达红利先锋、浦银价值成长、添富社会责任、华商价值精选、浦银精致生活、东吴嘉禾优势</v>
      </c>
      <c r="C1" s="1" t="str">
        <f>C2&amp;"、"&amp;C3&amp;"、"&amp;C4&amp;"、"&amp;C5&amp;"、"&amp;C6&amp;"、"&amp;C7&amp;"、"&amp;C8&amp;"、"&amp;C9&amp;"、"&amp;C10&amp;"、"&amp;C11&amp;"、"&amp;C12&amp;"、"&amp;C13</f>
        <v>易方达创业板ETF、易方达创业板联接、富国创业板、嘉实中创400ETF、诺安中证创业成长、万家中证创业、嘉实中创400联接、融通创业板、国联安双力中小板、中小板300成长ETF、国泰中小板300成长联接、大成中证500沪市ETF</v>
      </c>
      <c r="E1" s="1" t="str">
        <f>E2&amp;"、"&amp;E3&amp;"、"&amp;E4&amp;"、"&amp;E5&amp;"、"&amp;E6&amp;"、"&amp;E7&amp;"、"&amp;E8&amp;"、"&amp;E9&amp;"、"&amp;E10&amp;"、"&amp;E11&amp;"、"&amp;E12&amp;"、"&amp;E13</f>
        <v>信诚双盈分级、中欧信用增利分级、南方丰元A、宝盈增强收益A/B、农银信用添利、大成景旭纯债A、华商收益增强A、大成债券投资A/B、国泰信用债券A、万家稳健增利A、大成景兴信用债C、诺安双利</v>
      </c>
      <c r="G1" s="1" t="str">
        <f>G2&amp;"、"&amp;G3&amp;"、"&amp;G4&amp;"、"&amp;G5&amp;"、"&amp;G6&amp;"、"&amp;G7&amp;"、"&amp;G8&amp;"、"&amp;G9&amp;"、"&amp;G10&amp;"、"&amp;G11&amp;"、"&amp;G12&amp;"、"&amp;G13</f>
        <v>安信现金管理A、中加货币C、易方达保证金B、嘉实活期宝、国泰现金管理A、兴全添利宝、东吴货币B、华夏财富宝、民生加银现金宝、天弘增利宝、汇添富现金宝、易方达易理财</v>
      </c>
      <c r="I1" s="1" t="str">
        <f>I2&amp;"、"&amp;I3&amp;"、"&amp;I4&amp;"、"&amp;I5&amp;"、"&amp;I6&amp;"、"&amp;I7&amp;"、"&amp;I8&amp;"、"&amp;I9&amp;"、"&amp;I10&amp;"、"&amp;I11&amp;"、"&amp;I12&amp;"、"&amp;I13</f>
        <v>长城岁岁金、建信双月理财A、工银60天理财B、添富理财30天B、光大添天盈B、汇添富理财60天B、工银60天理财A、光大添天盈A、工银14天理财B、工银7天理财债B、嘉实理财宝7天B、南方理财60天B</v>
      </c>
      <c r="K1" s="1" t="str">
        <f>K2&amp;"、"&amp;K3&amp;"、"&amp;K4&amp;"、"&amp;K5&amp;"、"&amp;K6&amp;"、"&amp;K7&amp;"、"&amp;K8&amp;"、"&amp;K9&amp;"、"&amp;K10&amp;"、"&amp;K11&amp;"、"&amp;K12&amp;"、"&amp;K13</f>
        <v>华宝标普油气、诺安油气能源、嘉实美国成长人民币、华安标普全球石油、嘉实美国成长美元现汇、建信全球资源、博时标普500ETF、诺安全球收益不动产、大成标普500、博时标普500、广发纳斯达克100、纳斯达克100ETF</v>
      </c>
    </row>
    <row r="2" spans="1:11">
      <c r="A2" t="s">
        <v>8162</v>
      </c>
      <c r="C2" t="s">
        <v>8163</v>
      </c>
      <c r="E2" t="s">
        <v>8164</v>
      </c>
      <c r="G2" t="s">
        <v>8165</v>
      </c>
      <c r="I2" t="s">
        <v>8166</v>
      </c>
      <c r="K2" t="s">
        <v>8167</v>
      </c>
    </row>
    <row r="3" spans="1:11">
      <c r="A3" t="s">
        <v>8168</v>
      </c>
      <c r="C3" t="s">
        <v>8169</v>
      </c>
      <c r="E3" t="s">
        <v>8170</v>
      </c>
      <c r="G3" t="s">
        <v>8171</v>
      </c>
      <c r="I3" t="s">
        <v>8172</v>
      </c>
      <c r="K3" t="s">
        <v>8173</v>
      </c>
    </row>
    <row r="4" spans="1:11">
      <c r="A4" t="s">
        <v>6995</v>
      </c>
      <c r="C4" t="s">
        <v>8174</v>
      </c>
      <c r="E4" t="s">
        <v>8175</v>
      </c>
      <c r="G4" t="s">
        <v>8176</v>
      </c>
      <c r="I4" t="s">
        <v>8177</v>
      </c>
      <c r="K4" t="s">
        <v>8178</v>
      </c>
    </row>
    <row r="5" spans="1:11">
      <c r="A5" t="s">
        <v>7495</v>
      </c>
      <c r="C5" t="s">
        <v>8179</v>
      </c>
      <c r="E5" t="s">
        <v>8180</v>
      </c>
      <c r="G5" t="s">
        <v>8181</v>
      </c>
      <c r="I5" t="s">
        <v>8182</v>
      </c>
      <c r="K5" t="s">
        <v>8183</v>
      </c>
    </row>
    <row r="6" spans="1:11">
      <c r="A6" t="s">
        <v>7810</v>
      </c>
      <c r="C6" t="s">
        <v>8184</v>
      </c>
      <c r="E6" t="s">
        <v>8185</v>
      </c>
      <c r="G6" t="s">
        <v>8186</v>
      </c>
      <c r="I6" t="s">
        <v>8187</v>
      </c>
      <c r="K6" t="s">
        <v>8188</v>
      </c>
    </row>
    <row r="7" spans="1:11">
      <c r="A7" t="s">
        <v>8189</v>
      </c>
      <c r="C7" t="s">
        <v>8190</v>
      </c>
      <c r="E7" t="s">
        <v>8191</v>
      </c>
      <c r="G7" t="s">
        <v>8192</v>
      </c>
      <c r="I7" t="s">
        <v>8193</v>
      </c>
      <c r="K7" t="s">
        <v>8194</v>
      </c>
    </row>
    <row r="8" spans="1:11">
      <c r="A8" t="s">
        <v>6980</v>
      </c>
      <c r="C8" t="s">
        <v>8195</v>
      </c>
      <c r="E8" t="s">
        <v>8196</v>
      </c>
      <c r="G8" t="s">
        <v>8197</v>
      </c>
      <c r="I8" t="s">
        <v>8198</v>
      </c>
      <c r="K8" t="s">
        <v>8199</v>
      </c>
    </row>
    <row r="9" spans="1:11">
      <c r="A9" t="s">
        <v>7806</v>
      </c>
      <c r="C9" t="s">
        <v>8200</v>
      </c>
      <c r="E9" t="s">
        <v>6459</v>
      </c>
      <c r="G9" t="s">
        <v>8201</v>
      </c>
      <c r="I9" t="s">
        <v>8202</v>
      </c>
      <c r="K9" t="s">
        <v>8203</v>
      </c>
    </row>
    <row r="10" spans="1:11">
      <c r="A10" t="s">
        <v>8204</v>
      </c>
      <c r="C10" t="s">
        <v>8205</v>
      </c>
      <c r="E10" t="s">
        <v>8206</v>
      </c>
      <c r="G10" t="s">
        <v>8207</v>
      </c>
      <c r="I10" t="s">
        <v>8208</v>
      </c>
      <c r="K10" t="s">
        <v>8209</v>
      </c>
    </row>
    <row r="11" spans="1:11">
      <c r="A11" t="s">
        <v>8210</v>
      </c>
      <c r="C11" t="s">
        <v>8211</v>
      </c>
      <c r="E11" t="s">
        <v>7833</v>
      </c>
      <c r="G11" t="s">
        <v>8212</v>
      </c>
      <c r="I11" t="s">
        <v>8213</v>
      </c>
      <c r="K11" t="s">
        <v>8214</v>
      </c>
    </row>
    <row r="12" spans="1:11">
      <c r="A12" t="s">
        <v>7809</v>
      </c>
      <c r="C12" t="s">
        <v>8215</v>
      </c>
      <c r="E12" t="s">
        <v>8216</v>
      </c>
      <c r="G12" t="s">
        <v>8217</v>
      </c>
      <c r="I12" t="s">
        <v>8218</v>
      </c>
      <c r="K12" t="s">
        <v>8219</v>
      </c>
    </row>
    <row r="13" spans="1:11">
      <c r="A13" t="s">
        <v>8021</v>
      </c>
      <c r="C13" t="s">
        <v>8220</v>
      </c>
      <c r="E13" t="s">
        <v>8221</v>
      </c>
      <c r="G13" t="s">
        <v>8222</v>
      </c>
      <c r="I13" t="s">
        <v>8223</v>
      </c>
      <c r="K13" t="s">
        <v>8224</v>
      </c>
    </row>
    <row r="20" spans="1:11">
      <c r="A20" s="1" t="s">
        <v>8225</v>
      </c>
      <c r="C20" s="1" t="s">
        <v>8226</v>
      </c>
      <c r="E20" s="1" t="s">
        <v>8227</v>
      </c>
      <c r="G20" s="1" t="s">
        <v>8228</v>
      </c>
      <c r="I20" s="1" t="s">
        <v>8229</v>
      </c>
      <c r="K20" s="1" t="s">
        <v>8230</v>
      </c>
    </row>
  </sheetData>
  <phoneticPr fontId="36"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首页</vt:lpstr>
      <vt:lpstr>主要指数</vt:lpstr>
      <vt:lpstr>公募基金</vt:lpstr>
      <vt:lpstr>Disclaimer免责声明</vt:lpstr>
      <vt:lpstr>Note</vt:lpstr>
      <vt:lpstr>Category</vt:lpstr>
      <vt:lpstr>Sheet3</vt:lpstr>
      <vt:lpstr>分类</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陈瑶</dc:creator>
  <cp:lastModifiedBy>Cheryl Ye</cp:lastModifiedBy>
  <dcterms:created xsi:type="dcterms:W3CDTF">2013-04-21T07:09:35Z</dcterms:created>
  <dcterms:modified xsi:type="dcterms:W3CDTF">2026-05-29T05:38:31Z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0B16D4D41BAD4C2DA8F014F3D7F83F2F</vt:lpwstr>
  </property>
  <property fmtid="{D5CDD505-2E9C-101B-9397-08002B2CF9AE}" pid="3" name="KSOProductBuildVer">
    <vt:lpwstr>1033-11.2.0.11191</vt:lpwstr>
  </property>
</Properties>
</file>